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-120" yWindow="-120" windowWidth="19416" windowHeight="11016" tabRatio="609"/>
  </bookViews>
  <sheets>
    <sheet name="фінансовий звіт" sheetId="1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6" i="11" l="1"/>
  <c r="G76" i="11"/>
  <c r="G13" i="11"/>
  <c r="G12" i="11" s="1"/>
  <c r="G69" i="11" l="1"/>
  <c r="G55" i="11"/>
  <c r="G56" i="11"/>
  <c r="G57" i="11"/>
  <c r="G54" i="11"/>
  <c r="G47" i="11"/>
  <c r="G48" i="11"/>
  <c r="G49" i="11"/>
  <c r="G51" i="11"/>
  <c r="G46" i="11"/>
  <c r="G44" i="11"/>
  <c r="G43" i="11"/>
  <c r="G29" i="11"/>
  <c r="G30" i="11"/>
  <c r="G31" i="11"/>
  <c r="G32" i="11"/>
  <c r="G33" i="11"/>
  <c r="G35" i="11"/>
  <c r="G36" i="11"/>
  <c r="G28" i="11"/>
  <c r="G19" i="11"/>
  <c r="G20" i="11"/>
  <c r="G21" i="11"/>
  <c r="G22" i="11"/>
  <c r="G23" i="11"/>
  <c r="G25" i="11"/>
  <c r="C15" i="11"/>
  <c r="G18" i="11"/>
  <c r="G81" i="11"/>
  <c r="G71" i="11"/>
  <c r="G74" i="11"/>
  <c r="G50" i="11"/>
  <c r="G34" i="11"/>
  <c r="G38" i="11"/>
  <c r="G24" i="11"/>
  <c r="G26" i="11"/>
  <c r="C12" i="11"/>
  <c r="G16" i="11" l="1"/>
  <c r="G42" i="11"/>
  <c r="G37" i="11" l="1"/>
  <c r="D82" i="11" l="1"/>
  <c r="H82" i="11" s="1"/>
  <c r="G82" i="11"/>
  <c r="D81" i="11"/>
  <c r="H81" i="11" s="1"/>
  <c r="D78" i="11"/>
  <c r="G78" i="11" s="1"/>
  <c r="D74" i="11"/>
  <c r="E74" i="11" s="1"/>
  <c r="H74" i="11"/>
  <c r="H71" i="11"/>
  <c r="I71" i="11" s="1"/>
  <c r="D71" i="11"/>
  <c r="E71" i="11" s="1"/>
  <c r="H69" i="11"/>
  <c r="I69" i="11" s="1"/>
  <c r="D69" i="11"/>
  <c r="E69" i="11" s="1"/>
  <c r="J66" i="11"/>
  <c r="F66" i="11"/>
  <c r="D62" i="11"/>
  <c r="F62" i="11" s="1"/>
  <c r="D61" i="11"/>
  <c r="F61" i="11" s="1"/>
  <c r="D60" i="11"/>
  <c r="F60" i="11" s="1"/>
  <c r="D59" i="11"/>
  <c r="E59" i="11" s="1"/>
  <c r="C58" i="11"/>
  <c r="D57" i="11"/>
  <c r="F57" i="11" s="1"/>
  <c r="D56" i="11"/>
  <c r="F56" i="11" s="1"/>
  <c r="D55" i="11"/>
  <c r="F55" i="11" s="1"/>
  <c r="D54" i="11"/>
  <c r="E54" i="11" s="1"/>
  <c r="C53" i="11"/>
  <c r="D51" i="11"/>
  <c r="E51" i="11" s="1"/>
  <c r="D50" i="11"/>
  <c r="E50" i="11" s="1"/>
  <c r="D49" i="11"/>
  <c r="F49" i="11" s="1"/>
  <c r="D48" i="11"/>
  <c r="F48" i="11" s="1"/>
  <c r="D47" i="11"/>
  <c r="F47" i="11" s="1"/>
  <c r="D46" i="11"/>
  <c r="E46" i="11" s="1"/>
  <c r="D44" i="11"/>
  <c r="F44" i="11" s="1"/>
  <c r="D43" i="11"/>
  <c r="E43" i="11" s="1"/>
  <c r="C42" i="11"/>
  <c r="D38" i="11"/>
  <c r="F38" i="11" s="1"/>
  <c r="D37" i="11"/>
  <c r="F37" i="11" s="1"/>
  <c r="D36" i="11"/>
  <c r="F36" i="11" s="1"/>
  <c r="D35" i="11"/>
  <c r="F35" i="11" s="1"/>
  <c r="D34" i="11"/>
  <c r="F34" i="11" s="1"/>
  <c r="D33" i="11"/>
  <c r="F33" i="11" s="1"/>
  <c r="D32" i="11"/>
  <c r="F32" i="11" s="1"/>
  <c r="D31" i="11"/>
  <c r="F31" i="11" s="1"/>
  <c r="D30" i="11"/>
  <c r="F30" i="11" s="1"/>
  <c r="D29" i="11"/>
  <c r="F29" i="11" s="1"/>
  <c r="D26" i="11"/>
  <c r="E26" i="11" s="1"/>
  <c r="H26" i="11"/>
  <c r="D25" i="11"/>
  <c r="E25" i="11" s="1"/>
  <c r="H25" i="11"/>
  <c r="D24" i="11"/>
  <c r="E24" i="11" s="1"/>
  <c r="H24" i="11"/>
  <c r="D23" i="11"/>
  <c r="E23" i="11" s="1"/>
  <c r="H23" i="11"/>
  <c r="D22" i="11"/>
  <c r="E22" i="11" s="1"/>
  <c r="H22" i="11"/>
  <c r="D21" i="11"/>
  <c r="E21" i="11" s="1"/>
  <c r="H21" i="11"/>
  <c r="D20" i="11"/>
  <c r="F19" i="11"/>
  <c r="E19" i="11"/>
  <c r="H18" i="11"/>
  <c r="F18" i="11"/>
  <c r="E18" i="11"/>
  <c r="D16" i="11"/>
  <c r="D15" i="11" s="1"/>
  <c r="H14" i="11"/>
  <c r="I14" i="11" s="1"/>
  <c r="D14" i="11"/>
  <c r="E14" i="11" s="1"/>
  <c r="D13" i="11"/>
  <c r="F14" i="11" l="1"/>
  <c r="E44" i="11"/>
  <c r="F74" i="11"/>
  <c r="J14" i="11"/>
  <c r="F26" i="11"/>
  <c r="E57" i="11"/>
  <c r="E55" i="11"/>
  <c r="F24" i="11"/>
  <c r="E56" i="11"/>
  <c r="F22" i="11"/>
  <c r="E61" i="11"/>
  <c r="E60" i="11"/>
  <c r="E62" i="11"/>
  <c r="E47" i="11"/>
  <c r="E49" i="11"/>
  <c r="E48" i="11"/>
  <c r="E29" i="11"/>
  <c r="E31" i="11"/>
  <c r="E33" i="11"/>
  <c r="E35" i="11"/>
  <c r="E37" i="11"/>
  <c r="E30" i="11"/>
  <c r="E32" i="11"/>
  <c r="E34" i="11"/>
  <c r="E36" i="11"/>
  <c r="E38" i="11"/>
  <c r="F23" i="11"/>
  <c r="F21" i="11"/>
  <c r="F25" i="11"/>
  <c r="E15" i="11"/>
  <c r="F15" i="11"/>
  <c r="I18" i="11"/>
  <c r="J18" i="11"/>
  <c r="J21" i="11"/>
  <c r="I21" i="11"/>
  <c r="I25" i="11"/>
  <c r="J25" i="11"/>
  <c r="I24" i="11"/>
  <c r="J24" i="11"/>
  <c r="I74" i="11"/>
  <c r="J74" i="11"/>
  <c r="J23" i="11"/>
  <c r="I23" i="11"/>
  <c r="H28" i="11"/>
  <c r="D12" i="11"/>
  <c r="E13" i="11"/>
  <c r="F13" i="11"/>
  <c r="G15" i="11"/>
  <c r="H15" i="11" s="1"/>
  <c r="H16" i="11"/>
  <c r="F20" i="11"/>
  <c r="E20" i="11"/>
  <c r="D17" i="11"/>
  <c r="I22" i="11"/>
  <c r="J22" i="11"/>
  <c r="J26" i="11"/>
  <c r="I26" i="11"/>
  <c r="E16" i="11"/>
  <c r="D28" i="11"/>
  <c r="C40" i="11"/>
  <c r="D42" i="11"/>
  <c r="F43" i="11"/>
  <c r="H46" i="11"/>
  <c r="D45" i="11"/>
  <c r="F46" i="11"/>
  <c r="H50" i="11"/>
  <c r="F50" i="11"/>
  <c r="H51" i="11"/>
  <c r="F51" i="11"/>
  <c r="D53" i="11"/>
  <c r="F54" i="11"/>
  <c r="D58" i="11"/>
  <c r="F59" i="11"/>
  <c r="J69" i="11"/>
  <c r="F71" i="11"/>
  <c r="F16" i="11"/>
  <c r="C17" i="11"/>
  <c r="C39" i="11" s="1"/>
  <c r="H29" i="11"/>
  <c r="H30" i="11"/>
  <c r="H31" i="11"/>
  <c r="H32" i="11"/>
  <c r="H33" i="11"/>
  <c r="H34" i="11"/>
  <c r="H35" i="11"/>
  <c r="H36" i="11"/>
  <c r="H37" i="11"/>
  <c r="H38" i="11"/>
  <c r="H44" i="11"/>
  <c r="G45" i="11"/>
  <c r="H47" i="11"/>
  <c r="H48" i="11"/>
  <c r="H49" i="11"/>
  <c r="H55" i="11"/>
  <c r="H56" i="11"/>
  <c r="H57" i="11"/>
  <c r="G59" i="11"/>
  <c r="G60" i="11"/>
  <c r="H60" i="11" s="1"/>
  <c r="G61" i="11"/>
  <c r="H61" i="11" s="1"/>
  <c r="G62" i="11"/>
  <c r="H62" i="11" s="1"/>
  <c r="F69" i="11"/>
  <c r="J71" i="11"/>
  <c r="C64" i="11" l="1"/>
  <c r="C65" i="11" s="1"/>
  <c r="J33" i="11"/>
  <c r="I33" i="11"/>
  <c r="H45" i="11"/>
  <c r="J46" i="11"/>
  <c r="I46" i="11"/>
  <c r="J60" i="11"/>
  <c r="I60" i="11"/>
  <c r="J55" i="11"/>
  <c r="I55" i="11"/>
  <c r="J49" i="11"/>
  <c r="I49" i="11"/>
  <c r="J44" i="11"/>
  <c r="I44" i="11"/>
  <c r="J36" i="11"/>
  <c r="I36" i="11"/>
  <c r="J32" i="11"/>
  <c r="I32" i="11"/>
  <c r="F53" i="11"/>
  <c r="E53" i="11"/>
  <c r="J50" i="11"/>
  <c r="I50" i="11"/>
  <c r="J19" i="11"/>
  <c r="I19" i="11"/>
  <c r="J16" i="11"/>
  <c r="I16" i="11"/>
  <c r="D39" i="11"/>
  <c r="E12" i="11"/>
  <c r="F12" i="11"/>
  <c r="J56" i="11"/>
  <c r="I56" i="11"/>
  <c r="J37" i="11"/>
  <c r="I37" i="11"/>
  <c r="D40" i="11"/>
  <c r="F28" i="11"/>
  <c r="E28" i="11"/>
  <c r="H59" i="11"/>
  <c r="G58" i="11"/>
  <c r="G40" i="11" s="1"/>
  <c r="H54" i="11"/>
  <c r="G53" i="11"/>
  <c r="J48" i="11"/>
  <c r="I48" i="11"/>
  <c r="H43" i="11"/>
  <c r="J35" i="11"/>
  <c r="I35" i="11"/>
  <c r="J31" i="11"/>
  <c r="I31" i="11"/>
  <c r="H13" i="11"/>
  <c r="F42" i="11"/>
  <c r="E42" i="11"/>
  <c r="F17" i="11"/>
  <c r="E17" i="11"/>
  <c r="J15" i="11"/>
  <c r="I15" i="11"/>
  <c r="J61" i="11"/>
  <c r="I61" i="11"/>
  <c r="J29" i="11"/>
  <c r="I29" i="11"/>
  <c r="J62" i="11"/>
  <c r="I62" i="11"/>
  <c r="J57" i="11"/>
  <c r="I57" i="11"/>
  <c r="J47" i="11"/>
  <c r="I47" i="11"/>
  <c r="J38" i="11"/>
  <c r="I38" i="11"/>
  <c r="J34" i="11"/>
  <c r="I34" i="11"/>
  <c r="J30" i="11"/>
  <c r="I30" i="11"/>
  <c r="F58" i="11"/>
  <c r="E58" i="11"/>
  <c r="J51" i="11"/>
  <c r="I51" i="11"/>
  <c r="F45" i="11"/>
  <c r="E45" i="11"/>
  <c r="G17" i="11"/>
  <c r="H17" i="11" s="1"/>
  <c r="H20" i="11"/>
  <c r="J28" i="11"/>
  <c r="I28" i="11"/>
  <c r="H42" i="11" l="1"/>
  <c r="J43" i="11"/>
  <c r="I43" i="11"/>
  <c r="H53" i="11"/>
  <c r="J54" i="11"/>
  <c r="I54" i="11"/>
  <c r="J45" i="11"/>
  <c r="I45" i="11"/>
  <c r="J17" i="11"/>
  <c r="I17" i="11"/>
  <c r="F40" i="11"/>
  <c r="E40" i="11"/>
  <c r="G39" i="11"/>
  <c r="G64" i="11" s="1"/>
  <c r="H12" i="11"/>
  <c r="J20" i="11"/>
  <c r="I20" i="11"/>
  <c r="I13" i="11"/>
  <c r="J13" i="11"/>
  <c r="H58" i="11"/>
  <c r="J59" i="11"/>
  <c r="I59" i="11"/>
  <c r="D64" i="11"/>
  <c r="F39" i="11"/>
  <c r="E39" i="11"/>
  <c r="H39" i="11" l="1"/>
  <c r="G65" i="11"/>
  <c r="J42" i="11"/>
  <c r="I42" i="11"/>
  <c r="J53" i="11"/>
  <c r="I53" i="11"/>
  <c r="J58" i="11"/>
  <c r="I58" i="11"/>
  <c r="H40" i="11"/>
  <c r="D65" i="11"/>
  <c r="F64" i="11"/>
  <c r="E64" i="11"/>
  <c r="I12" i="11"/>
  <c r="J12" i="11"/>
  <c r="J40" i="11" l="1"/>
  <c r="I40" i="11"/>
  <c r="H64" i="11"/>
  <c r="J39" i="11"/>
  <c r="I39" i="11"/>
  <c r="F65" i="11"/>
  <c r="E65" i="11"/>
  <c r="H65" i="11" l="1"/>
  <c r="J64" i="11"/>
  <c r="I64" i="11"/>
  <c r="J65" i="11" l="1"/>
  <c r="I65" i="11"/>
  <c r="G73" i="11" l="1"/>
  <c r="H73" i="11" s="1"/>
  <c r="D73" i="11"/>
  <c r="G70" i="11"/>
  <c r="D70" i="11"/>
  <c r="C68" i="11"/>
  <c r="G72" i="11"/>
  <c r="H72" i="11" s="1"/>
  <c r="D72" i="11"/>
  <c r="E70" i="11" l="1"/>
  <c r="F70" i="11"/>
  <c r="D68" i="11"/>
  <c r="E72" i="11"/>
  <c r="F72" i="11"/>
  <c r="H70" i="11"/>
  <c r="G68" i="11"/>
  <c r="I72" i="11"/>
  <c r="J72" i="11"/>
  <c r="E73" i="11"/>
  <c r="F73" i="11"/>
  <c r="I73" i="11"/>
  <c r="J73" i="11"/>
  <c r="E68" i="11" l="1"/>
  <c r="F68" i="11"/>
  <c r="I70" i="11"/>
  <c r="H68" i="11"/>
  <c r="J70" i="11"/>
  <c r="I68" i="11" l="1"/>
  <c r="J68" i="11"/>
</calcChain>
</file>

<file path=xl/sharedStrings.xml><?xml version="1.0" encoding="utf-8"?>
<sst xmlns="http://schemas.openxmlformats.org/spreadsheetml/2006/main" count="109" uniqueCount="100">
  <si>
    <t>Код рядка</t>
  </si>
  <si>
    <t>Показники </t>
  </si>
  <si>
    <t>1 </t>
  </si>
  <si>
    <t>2 </t>
  </si>
  <si>
    <t>(підпис)</t>
  </si>
  <si>
    <t>Штатна чисельність працівників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</si>
  <si>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</si>
  <si>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</si>
  <si>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</si>
  <si>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>на 01.04</t>
  </si>
  <si>
    <t>на 01.07</t>
  </si>
  <si>
    <t>на 01.10</t>
  </si>
  <si>
    <t>(назва підприємства)</t>
  </si>
  <si>
    <t xml:space="preserve">                  (П.І.Б.)</t>
  </si>
  <si>
    <t>капітальний ремонт</t>
  </si>
  <si>
    <t>грн.</t>
  </si>
  <si>
    <t>надходження коштів як компенсація орендарем комунальних послуг</t>
  </si>
  <si>
    <t>Керівник підприємства</t>
  </si>
  <si>
    <t>Заступник керівника</t>
  </si>
  <si>
    <t>Інші надходження (дохід) (розписати)</t>
  </si>
  <si>
    <t>до Порядку складання фінансового плану комунальним некомерційним підприємством та контролю за його виконанням</t>
  </si>
  <si>
    <t>1010</t>
  </si>
  <si>
    <t xml:space="preserve">   доходи надавача за програмою медичних гарантій від НСЗУ</t>
  </si>
  <si>
    <t>1011</t>
  </si>
  <si>
    <t xml:space="preserve">   медична субвенція та інши субвенції</t>
  </si>
  <si>
    <t>1012</t>
  </si>
  <si>
    <t>1020</t>
  </si>
  <si>
    <t xml:space="preserve">Дохід з місцевого бюджету </t>
  </si>
  <si>
    <t>1021</t>
  </si>
  <si>
    <t>надходження (доходи) від реалізації майна</t>
  </si>
  <si>
    <t>надходження (дохід) майбутніх періодов (від оренди майна та інше)</t>
  </si>
  <si>
    <t>надходження (дохід) від централізованого постачання</t>
  </si>
  <si>
    <t>ІІ.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</si>
  <si>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</si>
  <si>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</si>
  <si>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</si>
  <si>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</si>
  <si>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</si>
  <si>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</si>
  <si>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</si>
  <si>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</si>
  <si>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</si>
  <si>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</si>
  <si>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</si>
  <si>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Усього доходів</t>
  </si>
  <si>
    <t>Усього видатків</t>
  </si>
  <si>
    <t>ІІІ. Інвестиційна діяльність</t>
  </si>
  <si>
    <t>Доходи від інвестиційної діяльності, у т.ч.:</t>
  </si>
  <si>
    <t>дохід з інших джерел по капітальних видатках</t>
  </si>
  <si>
    <t>капітальне будівництво</t>
  </si>
  <si>
    <t>модернізація, модифікація (добудова, дообладнання, реконструкція) основних засобів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</si>
  <si>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</si>
  <si>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</si>
  <si>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</si>
  <si>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</si>
  <si>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</si>
  <si>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</si>
  <si>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</si>
  <si>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</si>
  <si>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</si>
  <si>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VI. Розрахунки з бюджетом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</si>
  <si>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</si>
  <si>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</si>
  <si>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</si>
  <si>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</si>
  <si>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</si>
  <si>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</si>
  <si>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(розшифрувати)</t>
  </si>
  <si>
    <t>VIІ. Додаткова інформація</t>
  </si>
  <si>
    <t>на 01.01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</si>
  <si>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</si>
  <si>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</si>
  <si>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</si>
  <si>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</si>
  <si>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</si>
  <si>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Видатки від інвестиційної діяльності, у т.ч.:</t>
  </si>
  <si>
    <t>Світлана ТИХОНЕНКО</t>
  </si>
  <si>
    <t>Ірина ЛЮБАРЦЕВА</t>
  </si>
  <si>
    <t>Додаток 2</t>
  </si>
  <si>
    <t>ЗВІТ ПРО ВИКОНАННЯ ФІНАНСОВОГО ПЛАНУ</t>
  </si>
  <si>
    <t xml:space="preserve"> комунального некомерційного підприємства "ДЦПМСД №11" ДМР</t>
  </si>
  <si>
    <t>Звітний період наростаючим підсумком з початку року</t>
  </si>
  <si>
    <t>план</t>
  </si>
  <si>
    <t>факт</t>
  </si>
  <si>
    <t>відхилення, +/-</t>
  </si>
  <si>
    <t>відхилення, %</t>
  </si>
  <si>
    <t>І. Доходи</t>
  </si>
  <si>
    <t>Дохід (виручка) від реалізації продукції (товарів, робіт, послуг), у т.ч.:</t>
  </si>
  <si>
    <t>Дохід (виручка) за рахунок коштів бюджету міста</t>
  </si>
  <si>
    <t>Інші доходи, у т.ч.:</t>
  </si>
  <si>
    <t xml:space="preserve"> кошти, що отримуються підприємством на окремі доручення (кошти від депутатів міської, обласної, державної ради)</t>
  </si>
  <si>
    <t xml:space="preserve"> плата за послуги, що надаються згідно з основною діяльністю (платні послуги)</t>
  </si>
  <si>
    <t>благодійні внески, гранти та дарунки </t>
  </si>
  <si>
    <t>Інші надходження (дохід)</t>
  </si>
  <si>
    <t>доходи з місцевого бюджету цільового фінансування по капітальних видатках</t>
  </si>
  <si>
    <t>основні засоби</t>
  </si>
  <si>
    <t>інші необоротни матеріальни активи</t>
  </si>
  <si>
    <t>нематеріальні активи</t>
  </si>
  <si>
    <t>за 2024 рік  (квартал, рік)</t>
  </si>
  <si>
    <t>Звітний період (І квартал 2024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</si>
</sst>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&quot;$&quot;* #,##0.00_);_(&quot;$&quot;* \(#,##0.00\);_(&quot;$&quot;* &quot;-&quot;??_);_(@_)"/>
    <numFmt numFmtId="166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.5"/>
      <name val="Times New Roman"/>
      <family val="1"/>
      <charset val="204"/>
    </font>
    <font>
      <sz val="13.5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13.5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3.5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5" fontId="13" fillId="0" borderId="0" applyFont="0" applyFill="0" applyBorder="0" applyAlignment="0" applyProtection="0"/>
    <xf numFmtId="0" fontId="14" fillId="0" borderId="0"/>
    <xf numFmtId="0" fontId="15" fillId="0" borderId="0"/>
    <xf numFmtId="0" fontId="16" fillId="0" borderId="0"/>
  </cellStyleXfs>
  <cellXfs count="155">
    <xf numFmtId="0" fontId="0" fillId="0" borderId="0" xfId="0"/>
    <xf numFmtId="0" fontId="1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0" fontId="2" fillId="2" borderId="5" xfId="0" applyFont="1" applyFill="1" applyBorder="1" applyAlignment="1" applyProtection="1">
      <alignment horizontal="justify" vertical="center" wrapText="1"/>
      <protection locked="0"/>
    </xf>
    <xf numFmtId="0" fontId="1" fillId="3" borderId="0" xfId="3" applyFont="1" applyFill="1"/>
    <xf numFmtId="0" fontId="2" fillId="0" borderId="8" xfId="0" applyFont="1" applyFill="1" applyBorder="1" applyAlignment="1">
      <alignment horizontal="center" vertical="center" wrapText="1"/>
    </xf>
    <xf numFmtId="0" fontId="3" fillId="0" borderId="0" xfId="3" applyFont="1" applyFill="1" applyBorder="1"/>
    <xf numFmtId="0" fontId="3" fillId="0" borderId="0" xfId="3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3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/>
    <xf numFmtId="0" fontId="3" fillId="0" borderId="0" xfId="3" applyFont="1"/>
    <xf numFmtId="0" fontId="3" fillId="0" borderId="0" xfId="3" applyFont="1" applyAlignment="1">
      <alignment horizontal="center"/>
    </xf>
    <xf numFmtId="0" fontId="6" fillId="0" borderId="0" xfId="3" applyFont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horizontal="center" vertical="center"/>
      <protection locked="0"/>
    </xf>
    <xf numFmtId="0" fontId="2" fillId="2" borderId="1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0" borderId="8" xfId="3" applyFont="1" applyBorder="1" applyAlignment="1">
      <alignment horizontal="center"/>
    </xf>
    <xf numFmtId="0" fontId="5" fillId="2" borderId="1" xfId="0" applyFont="1" applyFill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justify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center" wrapText="1"/>
    </xf>
    <xf numFmtId="4" fontId="1" fillId="0" borderId="0" xfId="0" applyNumberFormat="1" applyFont="1" applyProtection="1">
      <protection locked="0"/>
    </xf>
    <xf numFmtId="0" fontId="3" fillId="2" borderId="4" xfId="3" applyFont="1" applyFill="1" applyBorder="1" applyAlignment="1">
      <alignment horizontal="center"/>
    </xf>
    <xf numFmtId="0" fontId="11" fillId="2" borderId="1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15" xfId="0" applyNumberFormat="1" applyFont="1" applyFill="1" applyBorder="1" applyAlignment="1">
      <alignment horizontal="center" vertical="center" wrapText="1"/>
    </xf>
    <xf numFmtId="0" fontId="10" fillId="2" borderId="0" xfId="3" applyFont="1" applyFill="1" applyBorder="1"/>
    <xf numFmtId="0" fontId="10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11" fillId="2" borderId="11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8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66" fontId="5" fillId="0" borderId="11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5" fillId="0" borderId="13" xfId="0" applyFont="1" applyFill="1" applyBorder="1"/>
    <xf numFmtId="0" fontId="5" fillId="0" borderId="13" xfId="0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wrapText="1"/>
    </xf>
    <xf numFmtId="4" fontId="2" fillId="0" borderId="8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/>
    <xf numFmtId="4" fontId="12" fillId="0" borderId="0" xfId="0" applyNumberFormat="1" applyFont="1" applyProtection="1">
      <protection locked="0"/>
    </xf>
    <xf numFmtId="0" fontId="2" fillId="0" borderId="12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 applyProtection="1">
      <alignment horizontal="center"/>
      <protection locked="0"/>
    </xf>
    <xf numFmtId="164" fontId="5" fillId="0" borderId="13" xfId="0" applyNumberFormat="1" applyFont="1" applyFill="1" applyBorder="1" applyAlignment="1">
      <alignment horizontal="center" vertical="center" wrapText="1"/>
    </xf>
    <xf numFmtId="4" fontId="2" fillId="3" borderId="13" xfId="0" applyNumberFormat="1" applyFont="1" applyFill="1" applyBorder="1" applyAlignment="1">
      <alignment horizontal="center" vertical="center"/>
    </xf>
    <xf numFmtId="166" fontId="5" fillId="0" borderId="1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6" fontId="5" fillId="3" borderId="5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/>
    </xf>
    <xf numFmtId="4" fontId="5" fillId="0" borderId="15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justify"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0" fontId="19" fillId="3" borderId="0" xfId="3" applyFont="1" applyFill="1"/>
    <xf numFmtId="164" fontId="5" fillId="0" borderId="8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12" fillId="3" borderId="0" xfId="3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164" fontId="4" fillId="0" borderId="0" xfId="3" applyNumberFormat="1" applyFont="1" applyFill="1" applyAlignment="1">
      <alignment horizontal="center"/>
    </xf>
    <xf numFmtId="0" fontId="4" fillId="0" borderId="0" xfId="3" applyFont="1" applyFill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/>
    </xf>
    <xf numFmtId="0" fontId="18" fillId="0" borderId="0" xfId="3" applyFont="1" applyAlignment="1" applyProtection="1">
      <alignment horizontal="center" vertical="center" wrapText="1"/>
      <protection locked="0"/>
    </xf>
    <xf numFmtId="0" fontId="8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Alignment="1" applyProtection="1">
      <alignment horizontal="center" vertical="center" wrapText="1"/>
      <protection locked="0"/>
    </xf>
    <xf numFmtId="0" fontId="9" fillId="0" borderId="6" xfId="3" applyFont="1" applyBorder="1" applyAlignment="1" applyProtection="1">
      <alignment horizontal="center" vertical="center" wrapText="1"/>
      <protection locked="0"/>
    </xf>
    <xf numFmtId="0" fontId="6" fillId="2" borderId="0" xfId="3" applyFont="1" applyFill="1" applyBorder="1" applyAlignment="1">
      <alignment horizontal="center"/>
    </xf>
    <xf numFmtId="0" fontId="11" fillId="2" borderId="1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21" xfId="3" applyFont="1" applyFill="1" applyBorder="1" applyAlignment="1">
      <alignment horizontal="center" vertical="center" wrapText="1"/>
    </xf>
    <xf numFmtId="0" fontId="11" fillId="2" borderId="22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5" fillId="2" borderId="16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1" fillId="3" borderId="23" xfId="3" applyFont="1" applyFill="1" applyBorder="1" applyAlignment="1">
      <alignment horizontal="left" wrapText="1"/>
    </xf>
    <xf numFmtId="0" fontId="1" fillId="3" borderId="0" xfId="3" applyFont="1" applyFill="1" applyBorder="1" applyAlignment="1">
      <alignment horizontal="left" wrapText="1"/>
    </xf>
    <xf numFmtId="0" fontId="1" fillId="3" borderId="23" xfId="3" applyFont="1" applyFill="1" applyBorder="1" applyAlignment="1">
      <alignment horizontal="left" vertical="center" wrapText="1"/>
    </xf>
    <xf numFmtId="0" fontId="1" fillId="3" borderId="0" xfId="3" applyFont="1" applyFill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5">
    <cellStyle name="Денежный 2" xfId="1"/>
    <cellStyle name="Звичайний 2" xfId="4"/>
    <cellStyle name="Звичайний 2 2" xfId="3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tabSelected="1" workbookViewId="0">
      <selection activeCell="M74" sqref="M74"/>
    </sheetView>
  </sheetViews>
  <sheetFormatPr defaultColWidth="9.109375" defaultRowHeight="18" x14ac:dyDescent="0.35"/>
  <cols>
    <col min="1" max="1" width="43" style="14" customWidth="1"/>
    <col min="2" max="2" width="5.88671875" style="14" customWidth="1"/>
    <col min="3" max="3" width="14.6640625" style="13" customWidth="1"/>
    <col min="4" max="4" width="14.5546875" style="13" customWidth="1"/>
    <col min="5" max="5" width="7.6640625" style="13" customWidth="1"/>
    <col min="6" max="6" width="12" style="13" customWidth="1"/>
    <col min="7" max="7" width="16.88671875" style="13" customWidth="1"/>
    <col min="8" max="8" width="14.109375" style="13" customWidth="1"/>
    <col min="9" max="9" width="8.109375" style="13" customWidth="1"/>
    <col min="10" max="10" width="9.44140625" style="13" customWidth="1"/>
    <col min="11" max="11" width="12.6640625" style="5" customWidth="1"/>
    <col min="12" max="12" width="9.109375" style="1"/>
    <col min="13" max="13" width="14" style="1" customWidth="1"/>
    <col min="14" max="14" width="19.88671875" style="1" customWidth="1"/>
    <col min="15" max="16384" width="9.109375" style="1"/>
  </cols>
  <sheetData>
    <row r="1" spans="1:14" x14ac:dyDescent="0.35">
      <c r="A1" s="15"/>
      <c r="B1" s="15"/>
      <c r="C1" s="16"/>
      <c r="E1" s="128" t="s">
        <v>78</v>
      </c>
      <c r="F1" s="128"/>
      <c r="G1" s="17"/>
      <c r="H1" s="18"/>
    </row>
    <row r="2" spans="1:14" ht="27" customHeight="1" x14ac:dyDescent="0.35">
      <c r="A2" s="15"/>
      <c r="B2" s="15"/>
      <c r="C2" s="16"/>
      <c r="E2" s="129" t="s">
        <v>20</v>
      </c>
      <c r="F2" s="129"/>
      <c r="G2" s="129"/>
      <c r="H2" s="129"/>
      <c r="I2" s="129"/>
      <c r="J2" s="129"/>
    </row>
    <row r="3" spans="1:14" x14ac:dyDescent="0.35">
      <c r="A3" s="130" t="s">
        <v>79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4" x14ac:dyDescent="0.35">
      <c r="A4" s="131" t="s">
        <v>80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4" x14ac:dyDescent="0.35">
      <c r="A5" s="132" t="s">
        <v>12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4" x14ac:dyDescent="0.35">
      <c r="A6" s="127" t="s">
        <v>98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4" x14ac:dyDescent="0.35">
      <c r="A7" s="54"/>
      <c r="B7" s="55"/>
      <c r="C7" s="55"/>
      <c r="D7" s="55"/>
      <c r="E7" s="55"/>
      <c r="F7" s="55"/>
      <c r="I7" s="56"/>
      <c r="J7" s="13" t="s">
        <v>15</v>
      </c>
    </row>
    <row r="8" spans="1:14" ht="35.25" customHeight="1" x14ac:dyDescent="0.35">
      <c r="A8" s="133" t="s">
        <v>1</v>
      </c>
      <c r="B8" s="133" t="s">
        <v>0</v>
      </c>
      <c r="C8" s="134" t="s">
        <v>99</v>
      </c>
      <c r="D8" s="135"/>
      <c r="E8" s="135"/>
      <c r="F8" s="136"/>
      <c r="G8" s="137" t="s">
        <v>81</v>
      </c>
      <c r="H8" s="137"/>
      <c r="I8" s="137"/>
      <c r="J8" s="137"/>
    </row>
    <row r="9" spans="1:14" ht="30" x14ac:dyDescent="0.35">
      <c r="A9" s="133"/>
      <c r="B9" s="133"/>
      <c r="C9" s="48" t="s">
        <v>82</v>
      </c>
      <c r="D9" s="48" t="s">
        <v>83</v>
      </c>
      <c r="E9" s="48" t="s">
        <v>84</v>
      </c>
      <c r="F9" s="57" t="s">
        <v>85</v>
      </c>
      <c r="G9" s="48" t="s">
        <v>82</v>
      </c>
      <c r="H9" s="48" t="s">
        <v>83</v>
      </c>
      <c r="I9" s="58" t="s">
        <v>84</v>
      </c>
      <c r="J9" s="49" t="s">
        <v>85</v>
      </c>
    </row>
    <row r="10" spans="1:14" x14ac:dyDescent="0.35">
      <c r="A10" s="19" t="s">
        <v>2</v>
      </c>
      <c r="B10" s="19" t="s">
        <v>3</v>
      </c>
      <c r="C10" s="19">
        <v>3</v>
      </c>
      <c r="D10" s="19">
        <v>4</v>
      </c>
      <c r="E10" s="19">
        <v>5</v>
      </c>
      <c r="F10" s="20">
        <v>6</v>
      </c>
      <c r="G10" s="21">
        <v>7</v>
      </c>
      <c r="H10" s="22">
        <v>8</v>
      </c>
      <c r="I10" s="22">
        <v>9</v>
      </c>
      <c r="J10" s="22">
        <v>10</v>
      </c>
    </row>
    <row r="11" spans="1:14" x14ac:dyDescent="0.35">
      <c r="A11" s="138" t="s">
        <v>86</v>
      </c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4" ht="31.2" x14ac:dyDescent="0.35">
      <c r="A12" s="23" t="s">
        <v>87</v>
      </c>
      <c r="B12" s="24" t="s">
        <v>21</v>
      </c>
      <c r="C12" s="59">
        <f>C13</f>
        <v>9940269.1600000001</v>
      </c>
      <c r="D12" s="59">
        <f>D13+D14</f>
        <v>9940269.1600000001</v>
      </c>
      <c r="E12" s="60">
        <f>D12-C12</f>
        <v>0</v>
      </c>
      <c r="F12" s="61">
        <f>(D12/C12)*100</f>
        <v>100</v>
      </c>
      <c r="G12" s="59">
        <f>G13</f>
        <v>9940269.1600000001</v>
      </c>
      <c r="H12" s="59">
        <f>G12</f>
        <v>9940269.1600000001</v>
      </c>
      <c r="I12" s="60">
        <f>H12-G12</f>
        <v>0</v>
      </c>
      <c r="J12" s="62">
        <f t="shared" ref="J12:J23" si="0">(H12/G12)*100</f>
        <v>100</v>
      </c>
    </row>
    <row r="13" spans="1:14" ht="31.2" x14ac:dyDescent="0.35">
      <c r="A13" s="25" t="s">
        <v>22</v>
      </c>
      <c r="B13" s="26" t="s">
        <v>23</v>
      </c>
      <c r="C13" s="27">
        <v>9940269.1600000001</v>
      </c>
      <c r="D13" s="27">
        <f>C13</f>
        <v>9940269.1600000001</v>
      </c>
      <c r="E13" s="60">
        <f t="shared" ref="E13:E65" si="1">D13-C13</f>
        <v>0</v>
      </c>
      <c r="F13" s="61">
        <f t="shared" ref="F13:F40" si="2">(D13/C13)*100</f>
        <v>100</v>
      </c>
      <c r="G13" s="59">
        <f>C13</f>
        <v>9940269.1600000001</v>
      </c>
      <c r="H13" s="59">
        <f>G13</f>
        <v>9940269.1600000001</v>
      </c>
      <c r="I13" s="60">
        <f t="shared" ref="I13:I23" si="3">H13-G13</f>
        <v>0</v>
      </c>
      <c r="J13" s="62">
        <f t="shared" si="0"/>
        <v>100</v>
      </c>
      <c r="N13" s="46"/>
    </row>
    <row r="14" spans="1:14" x14ac:dyDescent="0.35">
      <c r="A14" s="29" t="s">
        <v>24</v>
      </c>
      <c r="B14" s="30" t="s">
        <v>25</v>
      </c>
      <c r="C14" s="31"/>
      <c r="D14" s="27">
        <f>C14</f>
        <v>0</v>
      </c>
      <c r="E14" s="60">
        <f t="shared" si="1"/>
        <v>0</v>
      </c>
      <c r="F14" s="61" t="e">
        <f t="shared" si="2"/>
        <v>#DIV/0!</v>
      </c>
      <c r="G14" s="63"/>
      <c r="H14" s="59">
        <f t="shared" ref="H14" si="4">D14</f>
        <v>0</v>
      </c>
      <c r="I14" s="60">
        <f t="shared" si="3"/>
        <v>0</v>
      </c>
      <c r="J14" s="62" t="e">
        <f t="shared" si="0"/>
        <v>#DIV/0!</v>
      </c>
    </row>
    <row r="15" spans="1:14" ht="31.2" x14ac:dyDescent="0.35">
      <c r="A15" s="64" t="s">
        <v>88</v>
      </c>
      <c r="B15" s="32" t="s">
        <v>26</v>
      </c>
      <c r="C15" s="33">
        <f>C16</f>
        <v>3877409.94</v>
      </c>
      <c r="D15" s="33">
        <f>D16</f>
        <v>3877409.94</v>
      </c>
      <c r="E15" s="65">
        <f t="shared" si="1"/>
        <v>0</v>
      </c>
      <c r="F15" s="66">
        <f t="shared" si="2"/>
        <v>100</v>
      </c>
      <c r="G15" s="33">
        <f>G16</f>
        <v>3877409.94</v>
      </c>
      <c r="H15" s="59">
        <f>G15</f>
        <v>3877409.94</v>
      </c>
      <c r="I15" s="65">
        <f t="shared" si="3"/>
        <v>0</v>
      </c>
      <c r="J15" s="67">
        <f t="shared" si="0"/>
        <v>100</v>
      </c>
      <c r="N15" s="46"/>
    </row>
    <row r="16" spans="1:14" x14ac:dyDescent="0.35">
      <c r="A16" s="68" t="s">
        <v>27</v>
      </c>
      <c r="B16" s="34" t="s">
        <v>28</v>
      </c>
      <c r="C16" s="35">
        <v>3877409.94</v>
      </c>
      <c r="D16" s="35">
        <f>C16</f>
        <v>3877409.94</v>
      </c>
      <c r="E16" s="65">
        <f>D16-C16</f>
        <v>0</v>
      </c>
      <c r="F16" s="66">
        <f>(D16/C16)*100</f>
        <v>100</v>
      </c>
      <c r="G16" s="33">
        <f>C16</f>
        <v>3877409.94</v>
      </c>
      <c r="H16" s="59">
        <f>G16</f>
        <v>3877409.94</v>
      </c>
      <c r="I16" s="60">
        <f>H16-G16</f>
        <v>0</v>
      </c>
      <c r="J16" s="62">
        <f>(H16/G16)*100</f>
        <v>100</v>
      </c>
    </row>
    <row r="17" spans="1:14" x14ac:dyDescent="0.35">
      <c r="A17" s="69" t="s">
        <v>89</v>
      </c>
      <c r="B17" s="70">
        <v>1030</v>
      </c>
      <c r="C17" s="71">
        <f>C18+C19+C20+C21+C22+C23+C24+C25+C26</f>
        <v>989058.47</v>
      </c>
      <c r="D17" s="71">
        <f>D18+D19+D20+D21+D22+D23+D24+D25+D26</f>
        <v>989058.47</v>
      </c>
      <c r="E17" s="60">
        <f t="shared" si="1"/>
        <v>0</v>
      </c>
      <c r="F17" s="62">
        <f t="shared" si="2"/>
        <v>100</v>
      </c>
      <c r="G17" s="33">
        <f>G20+G22+G23+G24+G26+G25</f>
        <v>989058.47</v>
      </c>
      <c r="H17" s="59">
        <f>G17</f>
        <v>989058.47</v>
      </c>
      <c r="I17" s="60">
        <f t="shared" si="3"/>
        <v>0</v>
      </c>
      <c r="J17" s="62">
        <f t="shared" si="0"/>
        <v>100</v>
      </c>
    </row>
    <row r="18" spans="1:14" ht="47.4" x14ac:dyDescent="0.35">
      <c r="A18" s="72" t="s">
        <v>90</v>
      </c>
      <c r="B18" s="6">
        <v>1031</v>
      </c>
      <c r="C18" s="73">
        <v>0</v>
      </c>
      <c r="D18" s="73"/>
      <c r="E18" s="60">
        <f t="shared" si="1"/>
        <v>0</v>
      </c>
      <c r="F18" s="74" t="e">
        <f t="shared" si="2"/>
        <v>#DIV/0!</v>
      </c>
      <c r="G18" s="73">
        <f>C18</f>
        <v>0</v>
      </c>
      <c r="H18" s="75">
        <f>G18</f>
        <v>0</v>
      </c>
      <c r="I18" s="60">
        <f t="shared" si="3"/>
        <v>0</v>
      </c>
      <c r="J18" s="62" t="e">
        <f t="shared" si="0"/>
        <v>#DIV/0!</v>
      </c>
    </row>
    <row r="19" spans="1:14" ht="31.8" x14ac:dyDescent="0.35">
      <c r="A19" s="72" t="s">
        <v>91</v>
      </c>
      <c r="B19" s="6">
        <v>1032</v>
      </c>
      <c r="C19" s="73">
        <v>0</v>
      </c>
      <c r="D19" s="73"/>
      <c r="E19" s="60">
        <f t="shared" si="1"/>
        <v>0</v>
      </c>
      <c r="F19" s="61" t="e">
        <f t="shared" si="2"/>
        <v>#DIV/0!</v>
      </c>
      <c r="G19" s="73">
        <f t="shared" ref="G19:G26" si="5">C19</f>
        <v>0</v>
      </c>
      <c r="H19" s="75"/>
      <c r="I19" s="60">
        <f t="shared" si="3"/>
        <v>0</v>
      </c>
      <c r="J19" s="62" t="e">
        <f t="shared" si="0"/>
        <v>#DIV/0!</v>
      </c>
    </row>
    <row r="20" spans="1:14" x14ac:dyDescent="0.35">
      <c r="A20" s="76" t="s">
        <v>92</v>
      </c>
      <c r="B20" s="6">
        <v>1033</v>
      </c>
      <c r="C20" s="73">
        <v>453602.68</v>
      </c>
      <c r="D20" s="73">
        <f>C20</f>
        <v>453602.68</v>
      </c>
      <c r="E20" s="60">
        <f t="shared" si="1"/>
        <v>0</v>
      </c>
      <c r="F20" s="61">
        <f t="shared" si="2"/>
        <v>100</v>
      </c>
      <c r="G20" s="73">
        <f t="shared" si="5"/>
        <v>453602.68</v>
      </c>
      <c r="H20" s="75">
        <f>G20</f>
        <v>453602.68</v>
      </c>
      <c r="I20" s="60">
        <f t="shared" si="3"/>
        <v>0</v>
      </c>
      <c r="J20" s="62">
        <f t="shared" si="0"/>
        <v>100</v>
      </c>
      <c r="N20" s="77"/>
    </row>
    <row r="21" spans="1:14" x14ac:dyDescent="0.35">
      <c r="A21" s="72" t="s">
        <v>29</v>
      </c>
      <c r="B21" s="6">
        <v>1034</v>
      </c>
      <c r="C21" s="73">
        <v>0</v>
      </c>
      <c r="D21" s="73">
        <f t="shared" ref="D21:D26" si="6">C21</f>
        <v>0</v>
      </c>
      <c r="E21" s="60">
        <f t="shared" si="1"/>
        <v>0</v>
      </c>
      <c r="F21" s="61" t="e">
        <f t="shared" si="2"/>
        <v>#DIV/0!</v>
      </c>
      <c r="G21" s="73">
        <f t="shared" si="5"/>
        <v>0</v>
      </c>
      <c r="H21" s="75">
        <f t="shared" ref="H21:H26" si="7">G21</f>
        <v>0</v>
      </c>
      <c r="I21" s="60">
        <f t="shared" si="3"/>
        <v>0</v>
      </c>
      <c r="J21" s="62" t="e">
        <f t="shared" si="0"/>
        <v>#DIV/0!</v>
      </c>
    </row>
    <row r="22" spans="1:14" ht="31.8" x14ac:dyDescent="0.35">
      <c r="A22" s="72" t="s">
        <v>30</v>
      </c>
      <c r="B22" s="6">
        <v>1035</v>
      </c>
      <c r="C22" s="73">
        <v>20418.82</v>
      </c>
      <c r="D22" s="73">
        <f t="shared" si="6"/>
        <v>20418.82</v>
      </c>
      <c r="E22" s="60">
        <f t="shared" si="1"/>
        <v>0</v>
      </c>
      <c r="F22" s="61">
        <f t="shared" si="2"/>
        <v>100</v>
      </c>
      <c r="G22" s="73">
        <f t="shared" si="5"/>
        <v>20418.82</v>
      </c>
      <c r="H22" s="75">
        <f t="shared" si="7"/>
        <v>20418.82</v>
      </c>
      <c r="I22" s="60">
        <f t="shared" si="3"/>
        <v>0</v>
      </c>
      <c r="J22" s="62">
        <f t="shared" si="0"/>
        <v>100</v>
      </c>
    </row>
    <row r="23" spans="1:14" ht="31.2" x14ac:dyDescent="0.35">
      <c r="A23" s="68" t="s">
        <v>16</v>
      </c>
      <c r="B23" s="6">
        <v>1036</v>
      </c>
      <c r="C23" s="73">
        <v>62910.55</v>
      </c>
      <c r="D23" s="73">
        <f t="shared" si="6"/>
        <v>62910.55</v>
      </c>
      <c r="E23" s="65">
        <f t="shared" si="1"/>
        <v>0</v>
      </c>
      <c r="F23" s="66">
        <f t="shared" si="2"/>
        <v>100</v>
      </c>
      <c r="G23" s="73">
        <f t="shared" si="5"/>
        <v>62910.55</v>
      </c>
      <c r="H23" s="75">
        <f t="shared" si="7"/>
        <v>62910.55</v>
      </c>
      <c r="I23" s="65">
        <f t="shared" si="3"/>
        <v>0</v>
      </c>
      <c r="J23" s="67">
        <f t="shared" si="0"/>
        <v>100</v>
      </c>
    </row>
    <row r="24" spans="1:14" ht="31.8" x14ac:dyDescent="0.35">
      <c r="A24" s="78" t="s">
        <v>31</v>
      </c>
      <c r="B24" s="79">
        <v>1037</v>
      </c>
      <c r="C24" s="73">
        <v>452126.42</v>
      </c>
      <c r="D24" s="73">
        <f t="shared" si="6"/>
        <v>452126.42</v>
      </c>
      <c r="E24" s="65">
        <f>D24-C24</f>
        <v>0</v>
      </c>
      <c r="F24" s="66">
        <f>(D24/C24)*100</f>
        <v>100</v>
      </c>
      <c r="G24" s="73">
        <f t="shared" si="5"/>
        <v>452126.42</v>
      </c>
      <c r="H24" s="75">
        <f t="shared" si="7"/>
        <v>452126.42</v>
      </c>
      <c r="I24" s="65">
        <f>H24-G24</f>
        <v>0</v>
      </c>
      <c r="J24" s="67">
        <f>(H24/G24)*100</f>
        <v>100</v>
      </c>
    </row>
    <row r="25" spans="1:14" x14ac:dyDescent="0.35">
      <c r="A25" s="72" t="s">
        <v>93</v>
      </c>
      <c r="B25" s="6">
        <v>1038</v>
      </c>
      <c r="C25" s="73">
        <v>0</v>
      </c>
      <c r="D25" s="73">
        <f t="shared" si="6"/>
        <v>0</v>
      </c>
      <c r="E25" s="65">
        <f>D25-C25</f>
        <v>0</v>
      </c>
      <c r="F25" s="66" t="e">
        <f>(D25/C25)*100</f>
        <v>#DIV/0!</v>
      </c>
      <c r="G25" s="73">
        <f t="shared" si="5"/>
        <v>0</v>
      </c>
      <c r="H25" s="75">
        <f t="shared" si="7"/>
        <v>0</v>
      </c>
      <c r="I25" s="65">
        <f>H25-G25</f>
        <v>0</v>
      </c>
      <c r="J25" s="67" t="e">
        <f>(H25/G25)*100</f>
        <v>#DIV/0!</v>
      </c>
    </row>
    <row r="26" spans="1:14" x14ac:dyDescent="0.35">
      <c r="A26" s="72" t="s">
        <v>19</v>
      </c>
      <c r="B26" s="80">
        <v>1039</v>
      </c>
      <c r="C26" s="73">
        <v>0</v>
      </c>
      <c r="D26" s="73">
        <f t="shared" si="6"/>
        <v>0</v>
      </c>
      <c r="E26" s="65">
        <f>D26-C26</f>
        <v>0</v>
      </c>
      <c r="F26" s="66" t="e">
        <f>(D26/C26)*100</f>
        <v>#DIV/0!</v>
      </c>
      <c r="G26" s="73">
        <f t="shared" si="5"/>
        <v>0</v>
      </c>
      <c r="H26" s="75">
        <f t="shared" si="7"/>
        <v>0</v>
      </c>
      <c r="I26" s="65">
        <f>H26-G26</f>
        <v>0</v>
      </c>
      <c r="J26" s="67" t="e">
        <f>(H26/G26)*100</f>
        <v>#DIV/0!</v>
      </c>
      <c r="K26" s="1"/>
    </row>
    <row r="27" spans="1:14" x14ac:dyDescent="0.35">
      <c r="A27" s="123" t="s">
        <v>32</v>
      </c>
      <c r="B27" s="123"/>
      <c r="C27" s="123"/>
      <c r="D27" s="123"/>
      <c r="E27" s="123"/>
      <c r="F27" s="123"/>
      <c r="G27" s="123"/>
      <c r="H27" s="123"/>
      <c r="I27" s="123"/>
      <c r="J27" s="123"/>
    </row>
    <row r="28" spans="1:14" x14ac:dyDescent="0.35">
      <c r="A28" s="45" t="s">
        <v>33</v>
      </c>
      <c r="B28" s="37">
        <v>1040</v>
      </c>
      <c r="C28" s="52">
        <v>7445324.6500000004</v>
      </c>
      <c r="D28" s="52">
        <f>C28</f>
        <v>7445324.6500000004</v>
      </c>
      <c r="E28" s="81">
        <f t="shared" si="1"/>
        <v>0</v>
      </c>
      <c r="F28" s="74">
        <f t="shared" si="2"/>
        <v>100</v>
      </c>
      <c r="G28" s="53">
        <f>C28</f>
        <v>7445324.6500000004</v>
      </c>
      <c r="H28" s="82">
        <f>G28</f>
        <v>7445324.6500000004</v>
      </c>
      <c r="I28" s="81">
        <f t="shared" ref="I28:I40" si="8">H28-G28</f>
        <v>0</v>
      </c>
      <c r="J28" s="83">
        <f t="shared" ref="J28:J40" si="9">(H28/G28)*100</f>
        <v>100</v>
      </c>
    </row>
    <row r="29" spans="1:14" x14ac:dyDescent="0.35">
      <c r="A29" s="36" t="s">
        <v>34</v>
      </c>
      <c r="B29" s="39">
        <v>1050</v>
      </c>
      <c r="C29" s="52">
        <v>1558316.29</v>
      </c>
      <c r="D29" s="52">
        <f t="shared" ref="D29:D38" si="10">C29</f>
        <v>1558316.29</v>
      </c>
      <c r="E29" s="60">
        <f t="shared" si="1"/>
        <v>0</v>
      </c>
      <c r="F29" s="61">
        <f t="shared" si="2"/>
        <v>100</v>
      </c>
      <c r="G29" s="53">
        <f t="shared" ref="G29:G38" si="11">C29</f>
        <v>1558316.29</v>
      </c>
      <c r="H29" s="82">
        <f t="shared" ref="H29:H38" si="12">G29</f>
        <v>1558316.29</v>
      </c>
      <c r="I29" s="60">
        <f t="shared" si="8"/>
        <v>0</v>
      </c>
      <c r="J29" s="62">
        <f t="shared" si="9"/>
        <v>100</v>
      </c>
    </row>
    <row r="30" spans="1:14" ht="31.2" x14ac:dyDescent="0.35">
      <c r="A30" s="84" t="s">
        <v>35</v>
      </c>
      <c r="B30" s="85">
        <v>1060</v>
      </c>
      <c r="C30" s="38">
        <v>42834.35</v>
      </c>
      <c r="D30" s="52">
        <f t="shared" si="10"/>
        <v>42834.35</v>
      </c>
      <c r="E30" s="86">
        <f t="shared" si="1"/>
        <v>0</v>
      </c>
      <c r="F30" s="87">
        <f t="shared" si="2"/>
        <v>100</v>
      </c>
      <c r="G30" s="53">
        <f t="shared" si="11"/>
        <v>42834.35</v>
      </c>
      <c r="H30" s="82">
        <f t="shared" si="12"/>
        <v>42834.35</v>
      </c>
      <c r="I30" s="86">
        <f t="shared" si="8"/>
        <v>0</v>
      </c>
      <c r="J30" s="62">
        <f t="shared" si="9"/>
        <v>100</v>
      </c>
    </row>
    <row r="31" spans="1:14" x14ac:dyDescent="0.35">
      <c r="A31" s="41" t="s">
        <v>36</v>
      </c>
      <c r="B31" s="39">
        <v>1070</v>
      </c>
      <c r="C31" s="38">
        <v>1806387.74</v>
      </c>
      <c r="D31" s="38">
        <f t="shared" si="10"/>
        <v>1806387.74</v>
      </c>
      <c r="E31" s="60">
        <f t="shared" si="1"/>
        <v>0</v>
      </c>
      <c r="F31" s="61">
        <f t="shared" si="2"/>
        <v>100</v>
      </c>
      <c r="G31" s="53">
        <f t="shared" si="11"/>
        <v>1806387.74</v>
      </c>
      <c r="H31" s="88">
        <f t="shared" si="12"/>
        <v>1806387.74</v>
      </c>
      <c r="I31" s="60">
        <f t="shared" si="8"/>
        <v>0</v>
      </c>
      <c r="J31" s="62">
        <f t="shared" si="9"/>
        <v>100</v>
      </c>
    </row>
    <row r="32" spans="1:14" x14ac:dyDescent="0.35">
      <c r="A32" s="36" t="s">
        <v>37</v>
      </c>
      <c r="B32" s="39">
        <v>1080</v>
      </c>
      <c r="C32" s="38">
        <v>234268.08</v>
      </c>
      <c r="D32" s="38">
        <f t="shared" si="10"/>
        <v>234268.08</v>
      </c>
      <c r="E32" s="60">
        <f t="shared" si="1"/>
        <v>0</v>
      </c>
      <c r="F32" s="61">
        <f t="shared" si="2"/>
        <v>100</v>
      </c>
      <c r="G32" s="53">
        <f t="shared" si="11"/>
        <v>234268.08</v>
      </c>
      <c r="H32" s="88">
        <f t="shared" si="12"/>
        <v>234268.08</v>
      </c>
      <c r="I32" s="60">
        <f t="shared" si="8"/>
        <v>0</v>
      </c>
      <c r="J32" s="62">
        <f t="shared" si="9"/>
        <v>100</v>
      </c>
    </row>
    <row r="33" spans="1:24" ht="18" customHeight="1" x14ac:dyDescent="0.35">
      <c r="A33" s="36" t="s">
        <v>38</v>
      </c>
      <c r="B33" s="39">
        <v>1090</v>
      </c>
      <c r="C33" s="38">
        <v>1245914.7</v>
      </c>
      <c r="D33" s="38">
        <f t="shared" si="10"/>
        <v>1245914.7</v>
      </c>
      <c r="E33" s="60">
        <f t="shared" si="1"/>
        <v>0</v>
      </c>
      <c r="F33" s="61">
        <f t="shared" si="2"/>
        <v>100</v>
      </c>
      <c r="G33" s="53">
        <f t="shared" si="11"/>
        <v>1245914.7</v>
      </c>
      <c r="H33" s="88">
        <f t="shared" si="12"/>
        <v>1245914.7</v>
      </c>
      <c r="I33" s="60">
        <f t="shared" si="8"/>
        <v>0</v>
      </c>
      <c r="J33" s="62">
        <f t="shared" si="9"/>
        <v>100</v>
      </c>
    </row>
    <row r="34" spans="1:24" ht="19.95" customHeight="1" x14ac:dyDescent="0.35">
      <c r="A34" s="36" t="s">
        <v>39</v>
      </c>
      <c r="B34" s="39">
        <v>1100</v>
      </c>
      <c r="C34" s="38">
        <v>0</v>
      </c>
      <c r="D34" s="38">
        <f t="shared" si="10"/>
        <v>0</v>
      </c>
      <c r="E34" s="60">
        <f t="shared" si="1"/>
        <v>0</v>
      </c>
      <c r="F34" s="61" t="e">
        <f t="shared" si="2"/>
        <v>#DIV/0!</v>
      </c>
      <c r="G34" s="53">
        <f t="shared" si="11"/>
        <v>0</v>
      </c>
      <c r="H34" s="88">
        <f t="shared" si="12"/>
        <v>0</v>
      </c>
      <c r="I34" s="60">
        <f t="shared" si="8"/>
        <v>0</v>
      </c>
      <c r="J34" s="62" t="e">
        <f t="shared" si="9"/>
        <v>#DIV/0!</v>
      </c>
    </row>
    <row r="35" spans="1:24" ht="18" customHeight="1" x14ac:dyDescent="0.35">
      <c r="A35" s="36" t="s">
        <v>40</v>
      </c>
      <c r="B35" s="39">
        <v>1110</v>
      </c>
      <c r="C35" s="38">
        <v>803541.46</v>
      </c>
      <c r="D35" s="38">
        <f t="shared" si="10"/>
        <v>803541.46</v>
      </c>
      <c r="E35" s="60">
        <f t="shared" si="1"/>
        <v>0</v>
      </c>
      <c r="F35" s="61">
        <f t="shared" si="2"/>
        <v>100</v>
      </c>
      <c r="G35" s="53">
        <f t="shared" si="11"/>
        <v>803541.46</v>
      </c>
      <c r="H35" s="88">
        <f t="shared" si="12"/>
        <v>803541.46</v>
      </c>
      <c r="I35" s="60">
        <f t="shared" si="8"/>
        <v>0</v>
      </c>
      <c r="J35" s="62">
        <f t="shared" si="9"/>
        <v>100</v>
      </c>
    </row>
    <row r="36" spans="1:24" ht="31.5" customHeight="1" x14ac:dyDescent="0.35">
      <c r="A36" s="41" t="s">
        <v>41</v>
      </c>
      <c r="B36" s="39">
        <v>1120</v>
      </c>
      <c r="C36" s="38">
        <v>5100</v>
      </c>
      <c r="D36" s="38">
        <f t="shared" si="10"/>
        <v>5100</v>
      </c>
      <c r="E36" s="60">
        <f t="shared" si="1"/>
        <v>0</v>
      </c>
      <c r="F36" s="61">
        <f t="shared" si="2"/>
        <v>100</v>
      </c>
      <c r="G36" s="53">
        <f t="shared" si="11"/>
        <v>5100</v>
      </c>
      <c r="H36" s="88">
        <f t="shared" si="12"/>
        <v>5100</v>
      </c>
      <c r="I36" s="60">
        <f t="shared" si="8"/>
        <v>0</v>
      </c>
      <c r="J36" s="62">
        <f t="shared" si="9"/>
        <v>100</v>
      </c>
    </row>
    <row r="37" spans="1:24" ht="18" customHeight="1" x14ac:dyDescent="0.35">
      <c r="A37" s="41" t="s">
        <v>42</v>
      </c>
      <c r="B37" s="39">
        <v>1130</v>
      </c>
      <c r="C37" s="52">
        <v>920040.59</v>
      </c>
      <c r="D37" s="52">
        <f t="shared" si="10"/>
        <v>920040.59</v>
      </c>
      <c r="E37" s="60">
        <f t="shared" si="1"/>
        <v>0</v>
      </c>
      <c r="F37" s="61">
        <f t="shared" si="2"/>
        <v>100</v>
      </c>
      <c r="G37" s="53">
        <f t="shared" si="11"/>
        <v>920040.59</v>
      </c>
      <c r="H37" s="82">
        <f t="shared" si="12"/>
        <v>920040.59</v>
      </c>
      <c r="I37" s="60">
        <f t="shared" si="8"/>
        <v>0</v>
      </c>
      <c r="J37" s="62">
        <f t="shared" si="9"/>
        <v>100</v>
      </c>
    </row>
    <row r="38" spans="1:24" ht="18" customHeight="1" x14ac:dyDescent="0.35">
      <c r="A38" s="36" t="s">
        <v>43</v>
      </c>
      <c r="B38" s="39">
        <v>1140</v>
      </c>
      <c r="C38" s="38">
        <v>1690</v>
      </c>
      <c r="D38" s="38">
        <f t="shared" si="10"/>
        <v>1690</v>
      </c>
      <c r="E38" s="60">
        <f t="shared" si="1"/>
        <v>0</v>
      </c>
      <c r="F38" s="61">
        <f t="shared" si="2"/>
        <v>100</v>
      </c>
      <c r="G38" s="53">
        <f t="shared" si="11"/>
        <v>1690</v>
      </c>
      <c r="H38" s="88">
        <f t="shared" si="12"/>
        <v>1690</v>
      </c>
      <c r="I38" s="60">
        <f t="shared" si="8"/>
        <v>0</v>
      </c>
      <c r="J38" s="62">
        <f t="shared" si="9"/>
        <v>100</v>
      </c>
    </row>
    <row r="39" spans="1:24" ht="18" customHeight="1" x14ac:dyDescent="0.35">
      <c r="A39" s="42" t="s">
        <v>44</v>
      </c>
      <c r="B39" s="43">
        <v>1170</v>
      </c>
      <c r="C39" s="28">
        <f>C12+C15+C17+C42+C53</f>
        <v>15188826.970000001</v>
      </c>
      <c r="D39" s="28">
        <f>D12+D15+D17+D42+D53</f>
        <v>15188826.970000001</v>
      </c>
      <c r="E39" s="60">
        <f t="shared" si="1"/>
        <v>0</v>
      </c>
      <c r="F39" s="61">
        <f t="shared" si="2"/>
        <v>100</v>
      </c>
      <c r="G39" s="89">
        <f>G12+G15+G17+G42+G53</f>
        <v>15188826.970000001</v>
      </c>
      <c r="H39" s="89">
        <f>G39</f>
        <v>15188826.970000001</v>
      </c>
      <c r="I39" s="60">
        <f t="shared" si="8"/>
        <v>0</v>
      </c>
      <c r="J39" s="62">
        <f t="shared" si="9"/>
        <v>100</v>
      </c>
    </row>
    <row r="40" spans="1:24" x14ac:dyDescent="0.35">
      <c r="A40" s="42" t="s">
        <v>45</v>
      </c>
      <c r="B40" s="43">
        <v>1180</v>
      </c>
      <c r="C40" s="28">
        <f>C28+C29+C30+C31+C32+C33+C34+C35+C36+C37+C38+C45+C58</f>
        <v>14468134.129999999</v>
      </c>
      <c r="D40" s="28">
        <f>D28+D29+D30+D31+D32+D33+D34+D35+D36+D37+D38+D45+D58</f>
        <v>14468134.129999999</v>
      </c>
      <c r="E40" s="60">
        <f t="shared" si="1"/>
        <v>0</v>
      </c>
      <c r="F40" s="61">
        <f t="shared" si="2"/>
        <v>100</v>
      </c>
      <c r="G40" s="28">
        <f>G28+G29+G30+G31+G32+G33+G34+G35+G36+G37+G38+G45+G58</f>
        <v>14468134.129999999</v>
      </c>
      <c r="H40" s="28">
        <f>H28+H29+H30+H31+H32+H33+H34+H35+H36+H37+H38+H45+H58</f>
        <v>14468134.129999999</v>
      </c>
      <c r="I40" s="60">
        <f t="shared" si="8"/>
        <v>0</v>
      </c>
      <c r="J40" s="62">
        <f t="shared" si="9"/>
        <v>100</v>
      </c>
    </row>
    <row r="41" spans="1:24" x14ac:dyDescent="0.35">
      <c r="A41" s="124" t="s">
        <v>46</v>
      </c>
      <c r="B41" s="125"/>
      <c r="C41" s="125"/>
      <c r="D41" s="125"/>
      <c r="E41" s="125"/>
      <c r="F41" s="125"/>
      <c r="G41" s="125"/>
      <c r="H41" s="125"/>
      <c r="I41" s="125"/>
      <c r="J41" s="126"/>
    </row>
    <row r="42" spans="1:24" ht="32.25" customHeight="1" x14ac:dyDescent="0.35">
      <c r="A42" s="90" t="s">
        <v>47</v>
      </c>
      <c r="B42" s="91">
        <v>2010</v>
      </c>
      <c r="C42" s="59">
        <f>C43+C44</f>
        <v>247889.34999999998</v>
      </c>
      <c r="D42" s="59">
        <f>D43+D44</f>
        <v>247889.34999999998</v>
      </c>
      <c r="E42" s="60">
        <f t="shared" si="1"/>
        <v>0</v>
      </c>
      <c r="F42" s="61">
        <f t="shared" ref="F42:F51" si="13">(D42/C42)*100</f>
        <v>100</v>
      </c>
      <c r="G42" s="59">
        <f>G43+G44</f>
        <v>247889.34999999998</v>
      </c>
      <c r="H42" s="59">
        <f>H43+H44</f>
        <v>247889.34999999998</v>
      </c>
      <c r="I42" s="60">
        <f t="shared" ref="I42:I51" si="14">H42-G42</f>
        <v>0</v>
      </c>
      <c r="J42" s="62">
        <f t="shared" ref="J42:J51" si="15">(H42/G42)*100</f>
        <v>100</v>
      </c>
      <c r="K42" s="144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</row>
    <row r="43" spans="1:24" ht="35.25" customHeight="1" x14ac:dyDescent="0.35">
      <c r="A43" s="44" t="s">
        <v>94</v>
      </c>
      <c r="B43" s="6">
        <v>2011</v>
      </c>
      <c r="C43" s="59">
        <v>192940.52</v>
      </c>
      <c r="D43" s="59">
        <f>C43</f>
        <v>192940.52</v>
      </c>
      <c r="E43" s="60">
        <f t="shared" si="1"/>
        <v>0</v>
      </c>
      <c r="F43" s="61">
        <f t="shared" si="13"/>
        <v>100</v>
      </c>
      <c r="G43" s="59">
        <f>C43</f>
        <v>192940.52</v>
      </c>
      <c r="H43" s="59">
        <f>G43</f>
        <v>192940.52</v>
      </c>
      <c r="I43" s="60">
        <f t="shared" si="14"/>
        <v>0</v>
      </c>
      <c r="J43" s="62">
        <f t="shared" si="15"/>
        <v>100</v>
      </c>
      <c r="K43" s="144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</row>
    <row r="44" spans="1:24" ht="31.2" x14ac:dyDescent="0.35">
      <c r="A44" s="44" t="s">
        <v>48</v>
      </c>
      <c r="B44" s="6">
        <v>2012</v>
      </c>
      <c r="C44" s="59">
        <v>54948.83</v>
      </c>
      <c r="D44" s="59">
        <f>C44</f>
        <v>54948.83</v>
      </c>
      <c r="E44" s="60">
        <f t="shared" si="1"/>
        <v>0</v>
      </c>
      <c r="F44" s="61">
        <f t="shared" si="13"/>
        <v>100</v>
      </c>
      <c r="G44" s="59">
        <f>C44</f>
        <v>54948.83</v>
      </c>
      <c r="H44" s="59">
        <f>G44</f>
        <v>54948.83</v>
      </c>
      <c r="I44" s="60">
        <f t="shared" si="14"/>
        <v>0</v>
      </c>
      <c r="J44" s="62">
        <f t="shared" si="15"/>
        <v>100</v>
      </c>
      <c r="K44" s="144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</row>
    <row r="45" spans="1:24" ht="31.2" x14ac:dyDescent="0.35">
      <c r="A45" s="92" t="s">
        <v>75</v>
      </c>
      <c r="B45" s="93">
        <v>3010</v>
      </c>
      <c r="C45" s="94">
        <v>404716.27</v>
      </c>
      <c r="D45" s="94">
        <f>D46+D47+D48+D49+D50+D51</f>
        <v>404716.27</v>
      </c>
      <c r="E45" s="60">
        <f t="shared" si="1"/>
        <v>0</v>
      </c>
      <c r="F45" s="61">
        <f t="shared" si="13"/>
        <v>100</v>
      </c>
      <c r="G45" s="94">
        <f>G46+G47+G48+G49+G50+G51</f>
        <v>404716.27</v>
      </c>
      <c r="H45" s="94">
        <f>H46+H47+H48+H49+H50+H51</f>
        <v>404716.27</v>
      </c>
      <c r="I45" s="60">
        <f t="shared" si="14"/>
        <v>0</v>
      </c>
      <c r="J45" s="62">
        <f t="shared" si="15"/>
        <v>100</v>
      </c>
    </row>
    <row r="46" spans="1:24" x14ac:dyDescent="0.35">
      <c r="A46" s="36" t="s">
        <v>49</v>
      </c>
      <c r="B46" s="39">
        <v>3011</v>
      </c>
      <c r="C46" s="40">
        <v>0</v>
      </c>
      <c r="D46" s="40">
        <f>C46</f>
        <v>0</v>
      </c>
      <c r="E46" s="60">
        <f t="shared" si="1"/>
        <v>0</v>
      </c>
      <c r="F46" s="61" t="e">
        <f t="shared" si="13"/>
        <v>#DIV/0!</v>
      </c>
      <c r="G46" s="95">
        <f>C46</f>
        <v>0</v>
      </c>
      <c r="H46" s="96">
        <f>D46</f>
        <v>0</v>
      </c>
      <c r="I46" s="60">
        <f t="shared" si="14"/>
        <v>0</v>
      </c>
      <c r="J46" s="62" t="e">
        <f t="shared" si="15"/>
        <v>#DIV/0!</v>
      </c>
      <c r="K46" s="146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</row>
    <row r="47" spans="1:24" x14ac:dyDescent="0.35">
      <c r="A47" s="36" t="s">
        <v>95</v>
      </c>
      <c r="B47" s="39">
        <v>3012</v>
      </c>
      <c r="C47" s="40">
        <v>346257.65</v>
      </c>
      <c r="D47" s="40">
        <f t="shared" ref="D47:D51" si="16">C47</f>
        <v>346257.65</v>
      </c>
      <c r="E47" s="60">
        <f t="shared" si="1"/>
        <v>0</v>
      </c>
      <c r="F47" s="61">
        <f t="shared" si="13"/>
        <v>100</v>
      </c>
      <c r="G47" s="95">
        <f t="shared" ref="G47:G51" si="17">C47</f>
        <v>346257.65</v>
      </c>
      <c r="H47" s="96">
        <f>G47</f>
        <v>346257.65</v>
      </c>
      <c r="I47" s="60">
        <f t="shared" si="14"/>
        <v>0</v>
      </c>
      <c r="J47" s="62">
        <f t="shared" si="15"/>
        <v>100</v>
      </c>
      <c r="K47" s="146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</row>
    <row r="48" spans="1:24" x14ac:dyDescent="0.35">
      <c r="A48" s="36" t="s">
        <v>96</v>
      </c>
      <c r="B48" s="39">
        <v>3013</v>
      </c>
      <c r="C48" s="40">
        <v>56155.39</v>
      </c>
      <c r="D48" s="40">
        <f t="shared" si="16"/>
        <v>56155.39</v>
      </c>
      <c r="E48" s="60">
        <f t="shared" si="1"/>
        <v>0</v>
      </c>
      <c r="F48" s="61">
        <f t="shared" si="13"/>
        <v>100</v>
      </c>
      <c r="G48" s="95">
        <f t="shared" si="17"/>
        <v>56155.39</v>
      </c>
      <c r="H48" s="96">
        <f>G48</f>
        <v>56155.39</v>
      </c>
      <c r="I48" s="60">
        <f t="shared" si="14"/>
        <v>0</v>
      </c>
      <c r="J48" s="62">
        <f t="shared" si="15"/>
        <v>100</v>
      </c>
      <c r="K48" s="146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</row>
    <row r="49" spans="1:23" x14ac:dyDescent="0.35">
      <c r="A49" s="36" t="s">
        <v>97</v>
      </c>
      <c r="B49" s="39">
        <v>3014</v>
      </c>
      <c r="C49" s="40">
        <v>2303.23</v>
      </c>
      <c r="D49" s="40">
        <f t="shared" si="16"/>
        <v>2303.23</v>
      </c>
      <c r="E49" s="60">
        <f t="shared" si="1"/>
        <v>0</v>
      </c>
      <c r="F49" s="61">
        <f t="shared" si="13"/>
        <v>100</v>
      </c>
      <c r="G49" s="95">
        <f t="shared" si="17"/>
        <v>2303.23</v>
      </c>
      <c r="H49" s="96">
        <f>G49</f>
        <v>2303.23</v>
      </c>
      <c r="I49" s="60">
        <f t="shared" si="14"/>
        <v>0</v>
      </c>
      <c r="J49" s="62">
        <f t="shared" si="15"/>
        <v>100</v>
      </c>
      <c r="K49" s="146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</row>
    <row r="50" spans="1:23" ht="46.8" x14ac:dyDescent="0.35">
      <c r="A50" s="36" t="s">
        <v>50</v>
      </c>
      <c r="B50" s="39">
        <v>3015</v>
      </c>
      <c r="C50" s="40">
        <v>0</v>
      </c>
      <c r="D50" s="40">
        <f t="shared" si="16"/>
        <v>0</v>
      </c>
      <c r="E50" s="60">
        <f t="shared" si="1"/>
        <v>0</v>
      </c>
      <c r="F50" s="61" t="e">
        <f t="shared" si="13"/>
        <v>#DIV/0!</v>
      </c>
      <c r="G50" s="95">
        <f t="shared" si="17"/>
        <v>0</v>
      </c>
      <c r="H50" s="96">
        <f t="shared" ref="H50:H51" si="18">D50</f>
        <v>0</v>
      </c>
      <c r="I50" s="60">
        <f t="shared" si="14"/>
        <v>0</v>
      </c>
      <c r="J50" s="62" t="e">
        <f t="shared" si="15"/>
        <v>#DIV/0!</v>
      </c>
      <c r="K50" s="146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</row>
    <row r="51" spans="1:23" x14ac:dyDescent="0.35">
      <c r="A51" s="36" t="s">
        <v>14</v>
      </c>
      <c r="B51" s="39">
        <v>3016</v>
      </c>
      <c r="C51" s="40">
        <v>0</v>
      </c>
      <c r="D51" s="40">
        <f t="shared" si="16"/>
        <v>0</v>
      </c>
      <c r="E51" s="60">
        <f t="shared" si="1"/>
        <v>0</v>
      </c>
      <c r="F51" s="61" t="e">
        <f t="shared" si="13"/>
        <v>#DIV/0!</v>
      </c>
      <c r="G51" s="95">
        <f t="shared" si="17"/>
        <v>0</v>
      </c>
      <c r="H51" s="96">
        <f t="shared" si="18"/>
        <v>0</v>
      </c>
      <c r="I51" s="60">
        <f t="shared" si="14"/>
        <v>0</v>
      </c>
      <c r="J51" s="62" t="e">
        <f t="shared" si="15"/>
        <v>#DIV/0!</v>
      </c>
      <c r="K51" s="146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</row>
    <row r="52" spans="1:23" x14ac:dyDescent="0.35">
      <c r="A52" s="124" t="s">
        <v>51</v>
      </c>
      <c r="B52" s="125"/>
      <c r="C52" s="125"/>
      <c r="D52" s="125"/>
      <c r="E52" s="125"/>
      <c r="F52" s="125"/>
      <c r="G52" s="125"/>
      <c r="H52" s="125"/>
      <c r="I52" s="125"/>
      <c r="J52" s="148"/>
    </row>
    <row r="53" spans="1:23" ht="31.2" x14ac:dyDescent="0.35">
      <c r="A53" s="97" t="s">
        <v>52</v>
      </c>
      <c r="B53" s="91">
        <v>4010</v>
      </c>
      <c r="C53" s="98">
        <f>C54+C55+C56+C57</f>
        <v>134200.04999999999</v>
      </c>
      <c r="D53" s="98">
        <f>D54+D55+D56+D57</f>
        <v>134200.04999999999</v>
      </c>
      <c r="E53" s="60">
        <f t="shared" si="1"/>
        <v>0</v>
      </c>
      <c r="F53" s="61">
        <f t="shared" ref="F53:F62" si="19">(D53/C53)*100</f>
        <v>100</v>
      </c>
      <c r="G53" s="98">
        <f>G54+G55+G56+G57</f>
        <v>134200.04999999999</v>
      </c>
      <c r="H53" s="98">
        <f>H54+H55+H56+H57</f>
        <v>134200.04999999999</v>
      </c>
      <c r="I53" s="60">
        <f t="shared" ref="I53:I62" si="20">H53-G53</f>
        <v>0</v>
      </c>
      <c r="J53" s="62">
        <f t="shared" ref="J53:J62" si="21">(H53/G53)*100</f>
        <v>100</v>
      </c>
    </row>
    <row r="54" spans="1:23" x14ac:dyDescent="0.35">
      <c r="A54" s="36" t="s">
        <v>53</v>
      </c>
      <c r="B54" s="37">
        <v>4011</v>
      </c>
      <c r="C54" s="40">
        <v>0</v>
      </c>
      <c r="D54" s="40">
        <f>C54</f>
        <v>0</v>
      </c>
      <c r="E54" s="60">
        <f t="shared" si="1"/>
        <v>0</v>
      </c>
      <c r="F54" s="61" t="e">
        <f t="shared" si="19"/>
        <v>#DIV/0!</v>
      </c>
      <c r="G54" s="95">
        <f>C54</f>
        <v>0</v>
      </c>
      <c r="H54" s="96">
        <f>G54</f>
        <v>0</v>
      </c>
      <c r="I54" s="60">
        <f t="shared" si="20"/>
        <v>0</v>
      </c>
      <c r="J54" s="62" t="e">
        <f t="shared" si="21"/>
        <v>#DIV/0!</v>
      </c>
    </row>
    <row r="55" spans="1:23" x14ac:dyDescent="0.35">
      <c r="A55" s="36" t="s">
        <v>54</v>
      </c>
      <c r="B55" s="39">
        <v>4012</v>
      </c>
      <c r="C55" s="40">
        <v>0</v>
      </c>
      <c r="D55" s="40">
        <f t="shared" ref="D55:D57" si="22">C55</f>
        <v>0</v>
      </c>
      <c r="E55" s="60">
        <f t="shared" si="1"/>
        <v>0</v>
      </c>
      <c r="F55" s="61" t="e">
        <f t="shared" si="19"/>
        <v>#DIV/0!</v>
      </c>
      <c r="G55" s="95">
        <f t="shared" ref="G55:G57" si="23">C55</f>
        <v>0</v>
      </c>
      <c r="H55" s="96">
        <f t="shared" ref="H55:H57" si="24">G55</f>
        <v>0</v>
      </c>
      <c r="I55" s="60">
        <f t="shared" si="20"/>
        <v>0</v>
      </c>
      <c r="J55" s="62" t="e">
        <f t="shared" si="21"/>
        <v>#DIV/0!</v>
      </c>
    </row>
    <row r="56" spans="1:23" x14ac:dyDescent="0.35">
      <c r="A56" s="36" t="s">
        <v>55</v>
      </c>
      <c r="B56" s="39">
        <v>4013</v>
      </c>
      <c r="C56" s="40">
        <v>134200.04999999999</v>
      </c>
      <c r="D56" s="40">
        <f t="shared" si="22"/>
        <v>134200.04999999999</v>
      </c>
      <c r="E56" s="60">
        <f t="shared" si="1"/>
        <v>0</v>
      </c>
      <c r="F56" s="61">
        <f t="shared" si="19"/>
        <v>100</v>
      </c>
      <c r="G56" s="95">
        <f t="shared" si="23"/>
        <v>134200.04999999999</v>
      </c>
      <c r="H56" s="96">
        <f t="shared" si="24"/>
        <v>134200.04999999999</v>
      </c>
      <c r="I56" s="60">
        <f t="shared" si="20"/>
        <v>0</v>
      </c>
      <c r="J56" s="62">
        <f t="shared" si="21"/>
        <v>100</v>
      </c>
    </row>
    <row r="57" spans="1:23" x14ac:dyDescent="0.35">
      <c r="A57" s="36" t="s">
        <v>56</v>
      </c>
      <c r="B57" s="39">
        <v>4020</v>
      </c>
      <c r="C57" s="40">
        <v>0</v>
      </c>
      <c r="D57" s="40">
        <f t="shared" si="22"/>
        <v>0</v>
      </c>
      <c r="E57" s="60">
        <f t="shared" si="1"/>
        <v>0</v>
      </c>
      <c r="F57" s="61" t="e">
        <f t="shared" si="19"/>
        <v>#DIV/0!</v>
      </c>
      <c r="G57" s="95">
        <f t="shared" si="23"/>
        <v>0</v>
      </c>
      <c r="H57" s="96">
        <f t="shared" si="24"/>
        <v>0</v>
      </c>
      <c r="I57" s="60">
        <f t="shared" si="20"/>
        <v>0</v>
      </c>
      <c r="J57" s="62" t="e">
        <f t="shared" si="21"/>
        <v>#DIV/0!</v>
      </c>
    </row>
    <row r="58" spans="1:23" ht="31.2" x14ac:dyDescent="0.35">
      <c r="A58" s="42" t="s">
        <v>57</v>
      </c>
      <c r="B58" s="43">
        <v>4030</v>
      </c>
      <c r="C58" s="28">
        <f>C59+C60+C61+C62</f>
        <v>0</v>
      </c>
      <c r="D58" s="28">
        <f>D59+D60+D61+D62</f>
        <v>0</v>
      </c>
      <c r="E58" s="60">
        <f t="shared" si="1"/>
        <v>0</v>
      </c>
      <c r="F58" s="61" t="e">
        <f t="shared" si="19"/>
        <v>#DIV/0!</v>
      </c>
      <c r="G58" s="28">
        <f>G59+G60+G61+G62</f>
        <v>0</v>
      </c>
      <c r="H58" s="28">
        <f>H59+H60+H61+H62</f>
        <v>0</v>
      </c>
      <c r="I58" s="60">
        <f t="shared" si="20"/>
        <v>0</v>
      </c>
      <c r="J58" s="62" t="e">
        <f t="shared" si="21"/>
        <v>#DIV/0!</v>
      </c>
    </row>
    <row r="59" spans="1:23" x14ac:dyDescent="0.35">
      <c r="A59" s="36" t="s">
        <v>53</v>
      </c>
      <c r="B59" s="39">
        <v>4031</v>
      </c>
      <c r="C59" s="40">
        <v>0</v>
      </c>
      <c r="D59" s="40">
        <f>C59</f>
        <v>0</v>
      </c>
      <c r="E59" s="60">
        <f t="shared" si="1"/>
        <v>0</v>
      </c>
      <c r="F59" s="61" t="e">
        <f t="shared" si="19"/>
        <v>#DIV/0!</v>
      </c>
      <c r="G59" s="95">
        <f>C59</f>
        <v>0</v>
      </c>
      <c r="H59" s="96">
        <f>G59</f>
        <v>0</v>
      </c>
      <c r="I59" s="60">
        <f t="shared" si="20"/>
        <v>0</v>
      </c>
      <c r="J59" s="62" t="e">
        <f t="shared" si="21"/>
        <v>#DIV/0!</v>
      </c>
    </row>
    <row r="60" spans="1:23" x14ac:dyDescent="0.35">
      <c r="A60" s="36" t="s">
        <v>54</v>
      </c>
      <c r="B60" s="39">
        <v>4032</v>
      </c>
      <c r="C60" s="40">
        <v>0</v>
      </c>
      <c r="D60" s="40">
        <f t="shared" ref="D60:D62" si="25">C60</f>
        <v>0</v>
      </c>
      <c r="E60" s="60">
        <f t="shared" si="1"/>
        <v>0</v>
      </c>
      <c r="F60" s="61" t="e">
        <f t="shared" si="19"/>
        <v>#DIV/0!</v>
      </c>
      <c r="G60" s="95">
        <f t="shared" ref="G60:G62" si="26">C60</f>
        <v>0</v>
      </c>
      <c r="H60" s="96">
        <f t="shared" ref="H60:H62" si="27">G60</f>
        <v>0</v>
      </c>
      <c r="I60" s="60">
        <f t="shared" si="20"/>
        <v>0</v>
      </c>
      <c r="J60" s="62" t="e">
        <f t="shared" si="21"/>
        <v>#DIV/0!</v>
      </c>
    </row>
    <row r="61" spans="1:23" x14ac:dyDescent="0.35">
      <c r="A61" s="36" t="s">
        <v>55</v>
      </c>
      <c r="B61" s="39">
        <v>4033</v>
      </c>
      <c r="C61" s="40">
        <v>0</v>
      </c>
      <c r="D61" s="40">
        <f t="shared" si="25"/>
        <v>0</v>
      </c>
      <c r="E61" s="60">
        <f t="shared" si="1"/>
        <v>0</v>
      </c>
      <c r="F61" s="61" t="e">
        <f t="shared" si="19"/>
        <v>#DIV/0!</v>
      </c>
      <c r="G61" s="95">
        <f t="shared" si="26"/>
        <v>0</v>
      </c>
      <c r="H61" s="96">
        <f t="shared" si="27"/>
        <v>0</v>
      </c>
      <c r="I61" s="60">
        <f t="shared" si="20"/>
        <v>0</v>
      </c>
      <c r="J61" s="62" t="e">
        <f t="shared" si="21"/>
        <v>#DIV/0!</v>
      </c>
    </row>
    <row r="62" spans="1:23" x14ac:dyDescent="0.35">
      <c r="A62" s="41" t="s">
        <v>58</v>
      </c>
      <c r="B62" s="39">
        <v>4040</v>
      </c>
      <c r="C62" s="40">
        <v>0</v>
      </c>
      <c r="D62" s="40">
        <f t="shared" si="25"/>
        <v>0</v>
      </c>
      <c r="E62" s="60">
        <f t="shared" si="1"/>
        <v>0</v>
      </c>
      <c r="F62" s="61" t="e">
        <f t="shared" si="19"/>
        <v>#DIV/0!</v>
      </c>
      <c r="G62" s="95">
        <f t="shared" si="26"/>
        <v>0</v>
      </c>
      <c r="H62" s="96">
        <f t="shared" si="27"/>
        <v>0</v>
      </c>
      <c r="I62" s="60">
        <f t="shared" si="20"/>
        <v>0</v>
      </c>
      <c r="J62" s="62" t="e">
        <f t="shared" si="21"/>
        <v>#DIV/0!</v>
      </c>
    </row>
    <row r="63" spans="1:23" x14ac:dyDescent="0.35">
      <c r="A63" s="149" t="s">
        <v>59</v>
      </c>
      <c r="B63" s="150"/>
      <c r="C63" s="150"/>
      <c r="D63" s="150"/>
      <c r="E63" s="150"/>
      <c r="F63" s="150"/>
      <c r="G63" s="150"/>
      <c r="H63" s="150"/>
      <c r="I63" s="150"/>
      <c r="J63" s="151"/>
    </row>
    <row r="64" spans="1:23" x14ac:dyDescent="0.35">
      <c r="A64" s="2" t="s">
        <v>6</v>
      </c>
      <c r="B64" s="91">
        <v>5010</v>
      </c>
      <c r="C64" s="59">
        <f>C39-C40</f>
        <v>720692.84000000171</v>
      </c>
      <c r="D64" s="59">
        <f>D39-D40</f>
        <v>720692.84000000171</v>
      </c>
      <c r="E64" s="60">
        <f t="shared" si="1"/>
        <v>0</v>
      </c>
      <c r="F64" s="61">
        <f>(D64/C64)*100</f>
        <v>100</v>
      </c>
      <c r="G64" s="59">
        <f>G39-G40</f>
        <v>720692.84000000171</v>
      </c>
      <c r="H64" s="59">
        <f>H39-H40</f>
        <v>720692.84000000171</v>
      </c>
      <c r="I64" s="60">
        <f>H64-G64</f>
        <v>0</v>
      </c>
      <c r="J64" s="62">
        <f>(H64/G64)*100</f>
        <v>100</v>
      </c>
      <c r="K64" s="99"/>
    </row>
    <row r="65" spans="1:13" x14ac:dyDescent="0.35">
      <c r="A65" s="3" t="s">
        <v>7</v>
      </c>
      <c r="B65" s="6">
        <v>5011</v>
      </c>
      <c r="C65" s="59">
        <f>C64-C66</f>
        <v>720692.84000000171</v>
      </c>
      <c r="D65" s="59">
        <f>D64-D66</f>
        <v>720692.84000000171</v>
      </c>
      <c r="E65" s="60">
        <f t="shared" si="1"/>
        <v>0</v>
      </c>
      <c r="F65" s="61">
        <f>(D65/C65)*100</f>
        <v>100</v>
      </c>
      <c r="G65" s="59">
        <f>G64-G66</f>
        <v>720692.84000000171</v>
      </c>
      <c r="H65" s="59">
        <f>H64-H66</f>
        <v>720692.84000000171</v>
      </c>
      <c r="I65" s="60">
        <f>H65-G65</f>
        <v>0</v>
      </c>
      <c r="J65" s="62">
        <f>(H65/G65)*100</f>
        <v>100</v>
      </c>
    </row>
    <row r="66" spans="1:13" x14ac:dyDescent="0.35">
      <c r="A66" s="4" t="s">
        <v>8</v>
      </c>
      <c r="B66" s="6">
        <v>5012</v>
      </c>
      <c r="C66" s="60"/>
      <c r="D66" s="60"/>
      <c r="E66" s="60"/>
      <c r="F66" s="61" t="e">
        <f>(D66/C66)*100</f>
        <v>#DIV/0!</v>
      </c>
      <c r="G66" s="60"/>
      <c r="H66" s="100"/>
      <c r="I66" s="100"/>
      <c r="J66" s="62" t="e">
        <f>(H66/G66)*100</f>
        <v>#DIV/0!</v>
      </c>
      <c r="M66" s="46"/>
    </row>
    <row r="67" spans="1:13" x14ac:dyDescent="0.35">
      <c r="A67" s="124" t="s">
        <v>60</v>
      </c>
      <c r="B67" s="125"/>
      <c r="C67" s="125"/>
      <c r="D67" s="125"/>
      <c r="E67" s="125"/>
      <c r="F67" s="125"/>
      <c r="G67" s="125"/>
      <c r="H67" s="125"/>
      <c r="I67" s="125"/>
      <c r="J67" s="126"/>
    </row>
    <row r="68" spans="1:13" ht="31.2" x14ac:dyDescent="0.35">
      <c r="A68" s="90" t="s">
        <v>61</v>
      </c>
      <c r="B68" s="91">
        <v>6010</v>
      </c>
      <c r="C68" s="59">
        <f>C69+C70+C71+C72+C73+C74</f>
        <v>3090879.73</v>
      </c>
      <c r="D68" s="59">
        <f>D69+D70+D71+D72+D73+D74</f>
        <v>3090879.73</v>
      </c>
      <c r="E68" s="60">
        <f t="shared" ref="E68:E74" si="28">D68-C68</f>
        <v>0</v>
      </c>
      <c r="F68" s="61">
        <f t="shared" ref="F68:F74" si="29">(D68/C68)*100</f>
        <v>100</v>
      </c>
      <c r="G68" s="59">
        <f>G69+G70+G71+G72+G73+G74</f>
        <v>3090879.73</v>
      </c>
      <c r="H68" s="59">
        <f>H69+H70+H71+H72+H73+H74</f>
        <v>3090879.73</v>
      </c>
      <c r="I68" s="60">
        <f t="shared" ref="I68:I74" si="30">H68-G68</f>
        <v>0</v>
      </c>
      <c r="J68" s="62">
        <f t="shared" ref="J68:J74" si="31">(H68/G68)*100</f>
        <v>100</v>
      </c>
    </row>
    <row r="69" spans="1:13" x14ac:dyDescent="0.35">
      <c r="A69" s="101" t="s">
        <v>62</v>
      </c>
      <c r="B69" s="37">
        <v>6011</v>
      </c>
      <c r="C69" s="38">
        <v>0</v>
      </c>
      <c r="D69" s="38">
        <f>C69</f>
        <v>0</v>
      </c>
      <c r="E69" s="60">
        <f t="shared" si="28"/>
        <v>0</v>
      </c>
      <c r="F69" s="61" t="e">
        <f t="shared" si="29"/>
        <v>#DIV/0!</v>
      </c>
      <c r="G69" s="102">
        <f>C69</f>
        <v>0</v>
      </c>
      <c r="H69" s="102">
        <f>G69</f>
        <v>0</v>
      </c>
      <c r="I69" s="60">
        <f t="shared" si="30"/>
        <v>0</v>
      </c>
      <c r="J69" s="62" t="e">
        <f t="shared" si="31"/>
        <v>#DIV/0!</v>
      </c>
    </row>
    <row r="70" spans="1:13" x14ac:dyDescent="0.35">
      <c r="A70" s="103" t="s">
        <v>63</v>
      </c>
      <c r="B70" s="37">
        <v>6012</v>
      </c>
      <c r="C70" s="38">
        <v>111679.87</v>
      </c>
      <c r="D70" s="38">
        <f t="shared" ref="D70:D74" si="32">C70</f>
        <v>111679.87</v>
      </c>
      <c r="E70" s="60">
        <f t="shared" si="28"/>
        <v>0</v>
      </c>
      <c r="F70" s="61">
        <f t="shared" si="29"/>
        <v>100</v>
      </c>
      <c r="G70" s="102">
        <f t="shared" ref="G70:G74" si="33">C70</f>
        <v>111679.87</v>
      </c>
      <c r="H70" s="102">
        <f t="shared" ref="H70:H74" si="34">G70</f>
        <v>111679.87</v>
      </c>
      <c r="I70" s="60">
        <f t="shared" si="30"/>
        <v>0</v>
      </c>
      <c r="J70" s="62">
        <f t="shared" si="31"/>
        <v>100</v>
      </c>
    </row>
    <row r="71" spans="1:13" x14ac:dyDescent="0.35">
      <c r="A71" s="103" t="s">
        <v>64</v>
      </c>
      <c r="B71" s="37">
        <v>6013</v>
      </c>
      <c r="C71" s="38">
        <v>1070</v>
      </c>
      <c r="D71" s="38">
        <f t="shared" si="32"/>
        <v>1070</v>
      </c>
      <c r="E71" s="60">
        <f t="shared" si="28"/>
        <v>0</v>
      </c>
      <c r="F71" s="61">
        <f t="shared" si="29"/>
        <v>100</v>
      </c>
      <c r="G71" s="102">
        <f t="shared" si="33"/>
        <v>1070</v>
      </c>
      <c r="H71" s="102">
        <f t="shared" si="34"/>
        <v>1070</v>
      </c>
      <c r="I71" s="60">
        <f t="shared" si="30"/>
        <v>0</v>
      </c>
      <c r="J71" s="62">
        <f t="shared" si="31"/>
        <v>100</v>
      </c>
    </row>
    <row r="72" spans="1:13" x14ac:dyDescent="0.35">
      <c r="A72" s="103" t="s">
        <v>65</v>
      </c>
      <c r="B72" s="37">
        <v>6014</v>
      </c>
      <c r="C72" s="38">
        <v>1340158.44</v>
      </c>
      <c r="D72" s="38">
        <f t="shared" si="32"/>
        <v>1340158.44</v>
      </c>
      <c r="E72" s="60">
        <f t="shared" si="28"/>
        <v>0</v>
      </c>
      <c r="F72" s="61">
        <f t="shared" si="29"/>
        <v>100</v>
      </c>
      <c r="G72" s="102">
        <f t="shared" si="33"/>
        <v>1340158.44</v>
      </c>
      <c r="H72" s="102">
        <f t="shared" si="34"/>
        <v>1340158.44</v>
      </c>
      <c r="I72" s="60">
        <f t="shared" si="30"/>
        <v>0</v>
      </c>
      <c r="J72" s="62">
        <f t="shared" si="31"/>
        <v>100</v>
      </c>
    </row>
    <row r="73" spans="1:13" ht="31.2" x14ac:dyDescent="0.35">
      <c r="A73" s="104" t="s">
        <v>66</v>
      </c>
      <c r="B73" s="37">
        <v>6015</v>
      </c>
      <c r="C73" s="38">
        <v>1637971.42</v>
      </c>
      <c r="D73" s="38">
        <f t="shared" si="32"/>
        <v>1637971.42</v>
      </c>
      <c r="E73" s="60">
        <f t="shared" si="28"/>
        <v>0</v>
      </c>
      <c r="F73" s="61">
        <f t="shared" si="29"/>
        <v>100</v>
      </c>
      <c r="G73" s="102">
        <f t="shared" si="33"/>
        <v>1637971.42</v>
      </c>
      <c r="H73" s="102">
        <f t="shared" si="34"/>
        <v>1637971.42</v>
      </c>
      <c r="I73" s="60">
        <f t="shared" si="30"/>
        <v>0</v>
      </c>
      <c r="J73" s="62">
        <f t="shared" si="31"/>
        <v>100</v>
      </c>
    </row>
    <row r="74" spans="1:13" x14ac:dyDescent="0.35">
      <c r="A74" s="105" t="s">
        <v>67</v>
      </c>
      <c r="B74" s="37">
        <v>6016</v>
      </c>
      <c r="C74" s="38">
        <v>0</v>
      </c>
      <c r="D74" s="38">
        <f t="shared" si="32"/>
        <v>0</v>
      </c>
      <c r="E74" s="60">
        <f t="shared" si="28"/>
        <v>0</v>
      </c>
      <c r="F74" s="61" t="e">
        <f t="shared" si="29"/>
        <v>#DIV/0!</v>
      </c>
      <c r="G74" s="102">
        <f t="shared" si="33"/>
        <v>0</v>
      </c>
      <c r="H74" s="102">
        <f t="shared" si="34"/>
        <v>0</v>
      </c>
      <c r="I74" s="60">
        <f t="shared" si="30"/>
        <v>0</v>
      </c>
      <c r="J74" s="62" t="e">
        <f t="shared" si="31"/>
        <v>#DIV/0!</v>
      </c>
    </row>
    <row r="75" spans="1:13" x14ac:dyDescent="0.35">
      <c r="A75" s="152" t="s">
        <v>68</v>
      </c>
      <c r="B75" s="153"/>
      <c r="C75" s="153"/>
      <c r="D75" s="153"/>
      <c r="E75" s="153"/>
      <c r="F75" s="153"/>
      <c r="G75" s="153"/>
      <c r="H75" s="153"/>
      <c r="I75" s="153"/>
      <c r="J75" s="154"/>
    </row>
    <row r="76" spans="1:13" x14ac:dyDescent="0.35">
      <c r="A76" s="44" t="s">
        <v>5</v>
      </c>
      <c r="B76" s="37">
        <v>7010</v>
      </c>
      <c r="C76" s="106">
        <v>126</v>
      </c>
      <c r="D76" s="106">
        <v>126</v>
      </c>
      <c r="E76" s="106"/>
      <c r="F76" s="106"/>
      <c r="G76" s="106">
        <f>C76</f>
        <v>126</v>
      </c>
      <c r="H76" s="106">
        <f>G76</f>
        <v>126</v>
      </c>
      <c r="I76" s="106">
        <v>126</v>
      </c>
      <c r="J76" s="106">
        <v>126</v>
      </c>
    </row>
    <row r="77" spans="1:13" ht="31.2" x14ac:dyDescent="0.35">
      <c r="A77" s="44"/>
      <c r="B77" s="37"/>
      <c r="C77" s="106"/>
      <c r="D77" s="106"/>
      <c r="E77" s="106"/>
      <c r="F77" s="106"/>
      <c r="G77" s="106" t="s">
        <v>9</v>
      </c>
      <c r="H77" s="106" t="s">
        <v>10</v>
      </c>
      <c r="I77" s="106" t="s">
        <v>11</v>
      </c>
      <c r="J77" s="106" t="s">
        <v>69</v>
      </c>
      <c r="K77" s="107"/>
    </row>
    <row r="78" spans="1:13" x14ac:dyDescent="0.35">
      <c r="A78" s="44" t="s">
        <v>70</v>
      </c>
      <c r="B78" s="39">
        <v>7011</v>
      </c>
      <c r="C78" s="40">
        <v>32904000</v>
      </c>
      <c r="D78" s="40">
        <f>C78</f>
        <v>32904000</v>
      </c>
      <c r="E78" s="108"/>
      <c r="F78" s="108"/>
      <c r="G78" s="109">
        <f>D78</f>
        <v>32904000</v>
      </c>
      <c r="H78" s="109"/>
      <c r="I78" s="108"/>
      <c r="J78" s="110"/>
    </row>
    <row r="79" spans="1:13" x14ac:dyDescent="0.35">
      <c r="A79" s="44" t="s">
        <v>71</v>
      </c>
      <c r="B79" s="39">
        <v>7012</v>
      </c>
      <c r="C79" s="40">
        <v>0</v>
      </c>
      <c r="D79" s="108">
        <v>0</v>
      </c>
      <c r="E79" s="108"/>
      <c r="F79" s="108"/>
      <c r="G79" s="111"/>
      <c r="H79" s="112"/>
      <c r="I79" s="112"/>
      <c r="J79" s="112"/>
    </row>
    <row r="80" spans="1:13" ht="31.2" x14ac:dyDescent="0.35">
      <c r="A80" s="44" t="s">
        <v>72</v>
      </c>
      <c r="B80" s="39">
        <v>7013</v>
      </c>
      <c r="C80" s="40">
        <v>0</v>
      </c>
      <c r="D80" s="108">
        <v>0</v>
      </c>
      <c r="E80" s="108">
        <v>0</v>
      </c>
      <c r="F80" s="108"/>
      <c r="G80" s="111">
        <v>0</v>
      </c>
      <c r="H80" s="112">
        <v>0</v>
      </c>
      <c r="I80" s="112"/>
      <c r="J80" s="112"/>
    </row>
    <row r="81" spans="1:10" s="1" customFormat="1" x14ac:dyDescent="0.35">
      <c r="A81" s="44" t="s">
        <v>73</v>
      </c>
      <c r="B81" s="113">
        <v>7016</v>
      </c>
      <c r="C81" s="40">
        <v>98287.46</v>
      </c>
      <c r="D81" s="114">
        <f>C81</f>
        <v>98287.46</v>
      </c>
      <c r="E81" s="114"/>
      <c r="F81" s="114"/>
      <c r="G81" s="115">
        <f>C81</f>
        <v>98287.46</v>
      </c>
      <c r="H81" s="116">
        <f>D81</f>
        <v>98287.46</v>
      </c>
      <c r="I81" s="116"/>
      <c r="J81" s="116"/>
    </row>
    <row r="82" spans="1:10" s="1" customFormat="1" x14ac:dyDescent="0.35">
      <c r="A82" s="44" t="s">
        <v>74</v>
      </c>
      <c r="B82" s="6">
        <v>7020</v>
      </c>
      <c r="C82" s="40">
        <v>75737.8</v>
      </c>
      <c r="D82" s="117">
        <f>C82</f>
        <v>75737.8</v>
      </c>
      <c r="E82" s="60"/>
      <c r="F82" s="60"/>
      <c r="G82" s="60">
        <f>C82</f>
        <v>75737.8</v>
      </c>
      <c r="H82" s="100">
        <f>D82</f>
        <v>75737.8</v>
      </c>
      <c r="I82" s="100"/>
      <c r="J82" s="100"/>
    </row>
    <row r="83" spans="1:10" s="1" customFormat="1" x14ac:dyDescent="0.35">
      <c r="A83" s="118"/>
      <c r="B83" s="50"/>
      <c r="C83" s="119"/>
      <c r="D83" s="119"/>
      <c r="E83" s="119"/>
      <c r="F83" s="119"/>
      <c r="G83" s="119"/>
      <c r="H83" s="120"/>
      <c r="I83" s="120"/>
      <c r="J83" s="120"/>
    </row>
    <row r="84" spans="1:10" s="1" customFormat="1" x14ac:dyDescent="0.35">
      <c r="A84" s="7" t="s">
        <v>17</v>
      </c>
      <c r="B84" s="8"/>
      <c r="C84" s="51"/>
      <c r="D84" s="8"/>
      <c r="E84" s="9"/>
      <c r="F84" s="141" t="s">
        <v>76</v>
      </c>
      <c r="G84" s="141"/>
      <c r="H84" s="121"/>
      <c r="I84" s="122"/>
      <c r="J84" s="122"/>
    </row>
    <row r="85" spans="1:10" s="1" customFormat="1" x14ac:dyDescent="0.35">
      <c r="A85" s="10"/>
      <c r="B85" s="11"/>
      <c r="C85" s="12" t="s">
        <v>4</v>
      </c>
      <c r="D85" s="12"/>
      <c r="E85" s="142" t="s">
        <v>13</v>
      </c>
      <c r="F85" s="142"/>
      <c r="G85" s="142"/>
      <c r="H85" s="13"/>
      <c r="I85" s="13"/>
      <c r="J85" s="13"/>
    </row>
    <row r="86" spans="1:10" s="1" customFormat="1" x14ac:dyDescent="0.35">
      <c r="A86" s="10" t="s">
        <v>18</v>
      </c>
      <c r="B86" s="11"/>
      <c r="C86" s="47"/>
      <c r="D86" s="11"/>
      <c r="E86" s="11"/>
      <c r="F86" s="143" t="s">
        <v>77</v>
      </c>
      <c r="G86" s="143"/>
      <c r="H86" s="13"/>
      <c r="I86" s="13"/>
      <c r="J86" s="13"/>
    </row>
    <row r="87" spans="1:10" s="1" customFormat="1" x14ac:dyDescent="0.35">
      <c r="A87" s="10"/>
      <c r="B87" s="11"/>
      <c r="C87" s="12" t="s">
        <v>4</v>
      </c>
      <c r="D87" s="12"/>
      <c r="E87" s="142" t="s">
        <v>13</v>
      </c>
      <c r="F87" s="142"/>
      <c r="G87" s="142"/>
      <c r="H87" s="13"/>
      <c r="I87" s="13"/>
      <c r="J87" s="13"/>
    </row>
    <row r="88" spans="1:10" s="1" customFormat="1" x14ac:dyDescent="0.35">
      <c r="A88"/>
      <c r="B88"/>
      <c r="C88"/>
      <c r="D88"/>
      <c r="E88"/>
      <c r="F88"/>
      <c r="G88"/>
      <c r="H88" s="13"/>
      <c r="I88" s="13"/>
      <c r="J88" s="13"/>
    </row>
    <row r="89" spans="1:10" s="1" customFormat="1" x14ac:dyDescent="0.35">
      <c r="A89"/>
      <c r="B89"/>
      <c r="C89"/>
      <c r="D89"/>
      <c r="E89"/>
      <c r="F89"/>
      <c r="G89"/>
      <c r="H89" s="13"/>
      <c r="I89" s="13"/>
      <c r="J89" s="13"/>
    </row>
    <row r="90" spans="1:10" s="1" customFormat="1" x14ac:dyDescent="0.35">
      <c r="A90"/>
      <c r="B90"/>
      <c r="C90"/>
      <c r="D90"/>
      <c r="E90"/>
      <c r="F90"/>
      <c r="G90"/>
      <c r="H90" s="13"/>
      <c r="I90" s="13"/>
      <c r="J90" s="13"/>
    </row>
    <row r="91" spans="1:10" s="1" customFormat="1" x14ac:dyDescent="0.35">
      <c r="A91" s="14"/>
      <c r="B91" s="14"/>
      <c r="C91" s="13"/>
      <c r="D91" s="13"/>
      <c r="E91" s="13"/>
      <c r="F91" s="13"/>
      <c r="G91" s="13"/>
      <c r="H91" s="13"/>
      <c r="I91" s="13"/>
      <c r="J91" s="13"/>
    </row>
    <row r="92" spans="1:10" s="1" customFormat="1" x14ac:dyDescent="0.35">
      <c r="A92" s="14"/>
      <c r="B92" s="14"/>
      <c r="C92" s="13"/>
      <c r="D92" s="13"/>
      <c r="E92" s="13"/>
      <c r="F92" s="13"/>
      <c r="G92" s="13"/>
      <c r="H92" s="13"/>
      <c r="I92" s="13"/>
      <c r="J92" s="13"/>
    </row>
    <row r="93" spans="1:10" s="1" customFormat="1" x14ac:dyDescent="0.35">
      <c r="A93" s="14"/>
      <c r="B93" s="14"/>
      <c r="C93" s="13"/>
      <c r="D93" s="13"/>
      <c r="E93" s="13"/>
      <c r="F93" s="13"/>
      <c r="G93" s="13"/>
      <c r="H93" s="13"/>
      <c r="I93" s="13"/>
      <c r="J93" s="13"/>
    </row>
    <row r="95" spans="1:10" s="1" customFormat="1" x14ac:dyDescent="0.35">
      <c r="A95" s="14"/>
      <c r="B95" s="14"/>
      <c r="C95" s="13"/>
      <c r="D95" s="13"/>
      <c r="E95" s="13"/>
      <c r="F95" s="13"/>
      <c r="G95" s="13"/>
      <c r="H95" s="13"/>
      <c r="I95" s="13"/>
      <c r="J95" s="13"/>
    </row>
    <row r="96" spans="1:10" s="1" customFormat="1" x14ac:dyDescent="0.35">
      <c r="A96" s="14"/>
      <c r="B96" s="14"/>
      <c r="C96" s="13"/>
      <c r="D96" s="13"/>
      <c r="E96" s="13"/>
      <c r="F96" s="13"/>
      <c r="G96" s="13"/>
      <c r="H96" s="13"/>
      <c r="I96" s="13"/>
      <c r="J96" s="13"/>
    </row>
    <row r="97" spans="1:1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8" spans="1:1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11" spans="1:1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8" spans="1:1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1" spans="1:1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</sheetData>
  <mergeCells count="23">
    <mergeCell ref="F84:G84"/>
    <mergeCell ref="E85:G85"/>
    <mergeCell ref="F86:G86"/>
    <mergeCell ref="E87:G87"/>
    <mergeCell ref="K42:X44"/>
    <mergeCell ref="K46:W51"/>
    <mergeCell ref="A52:J52"/>
    <mergeCell ref="A63:J63"/>
    <mergeCell ref="A75:J75"/>
    <mergeCell ref="A67:J67"/>
    <mergeCell ref="A27:J27"/>
    <mergeCell ref="A41:J41"/>
    <mergeCell ref="A6:J6"/>
    <mergeCell ref="E1:F1"/>
    <mergeCell ref="E2:J2"/>
    <mergeCell ref="A3:J3"/>
    <mergeCell ref="A4:J4"/>
    <mergeCell ref="A5:J5"/>
    <mergeCell ref="A8:A9"/>
    <mergeCell ref="B8:B9"/>
    <mergeCell ref="C8:F8"/>
    <mergeCell ref="G8:J8"/>
    <mergeCell ref="A11:J11"/>
  </mergeCells>
  <pageMargins left="0" right="0" top="0.74803149606299213" bottom="0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фінансовий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Geo1</dc:creator>
  <cp:lastModifiedBy>Пользователь Windows</cp:lastModifiedBy>
  <cp:lastPrinted>2024-04-29T10:27:09Z</cp:lastPrinted>
  <dcterms:created xsi:type="dcterms:W3CDTF">2016-09-17T08:38:05Z</dcterms:created>
  <dcterms:modified xsi:type="dcterms:W3CDTF">2024-05-06T09:19:21Z</dcterms:modified>
</cp:coreProperties>
</file>