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ЗИМНИКИ 2020\ЗВІТИ ДМР\ФАКТИЧНЕ ВИКОНАННЯ щомісяця до 01 числа\ГРУДЕНЬ 2020\"/>
    </mc:Choice>
  </mc:AlternateContent>
  <xr:revisionPtr revIDLastSave="0" documentId="13_ncr:1_{1B596A74-8A1C-49F6-AD38-AAD64AA5CC6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M44" i="1"/>
  <c r="M42" i="1"/>
  <c r="M40" i="1"/>
  <c r="O40" i="1"/>
  <c r="O6" i="1"/>
  <c r="O14" i="1"/>
  <c r="H40" i="1"/>
  <c r="O18" i="1" l="1"/>
  <c r="O9" i="1" l="1"/>
  <c r="O8" i="1"/>
  <c r="O7" i="1"/>
  <c r="O17" i="1"/>
  <c r="O12" i="1"/>
  <c r="O10" i="1"/>
  <c r="O4" i="1" l="1"/>
  <c r="O5" i="1"/>
  <c r="O11" i="1" l="1"/>
  <c r="O13" i="1"/>
  <c r="O15" i="1"/>
  <c r="O16" i="1"/>
  <c r="O33" i="1" l="1"/>
  <c r="O34" i="1"/>
  <c r="O27" i="1" l="1"/>
  <c r="O28" i="1"/>
  <c r="O29" i="1"/>
  <c r="O30" i="1"/>
  <c r="O31" i="1"/>
  <c r="O32" i="1"/>
  <c r="O24" i="1" l="1"/>
  <c r="O22" i="1" l="1"/>
  <c r="O19" i="1" l="1"/>
  <c r="O20" i="1"/>
  <c r="O21" i="1"/>
  <c r="O25" i="1"/>
  <c r="O26" i="1"/>
  <c r="O3" i="1"/>
</calcChain>
</file>

<file path=xl/sharedStrings.xml><?xml version="1.0" encoding="utf-8"?>
<sst xmlns="http://schemas.openxmlformats.org/spreadsheetml/2006/main" count="265" uniqueCount="139">
  <si>
    <t>Оплата січень</t>
  </si>
  <si>
    <t>Оплата лютий</t>
  </si>
  <si>
    <t>Оплата березень</t>
  </si>
  <si>
    <t>Оплата квітень</t>
  </si>
  <si>
    <t>Оплата травень</t>
  </si>
  <si>
    <t>Оплата червень</t>
  </si>
  <si>
    <t>Оплата липень</t>
  </si>
  <si>
    <t>Оплата серпень</t>
  </si>
  <si>
    <t>Оплата вересень</t>
  </si>
  <si>
    <t>Оплата жовтень</t>
  </si>
  <si>
    <t>Оплата листопад</t>
  </si>
  <si>
    <t>Оплата грудень</t>
  </si>
  <si>
    <t>№пп</t>
  </si>
  <si>
    <t>КПКВ</t>
  </si>
  <si>
    <t>Заклад</t>
  </si>
  <si>
    <t>Предмет закупівлі</t>
  </si>
  <si>
    <t>Джерело фінансування</t>
  </si>
  <si>
    <t>КЕКВ</t>
  </si>
  <si>
    <t>Кошторисні призначення</t>
  </si>
  <si>
    <t>Номер закупівлі</t>
  </si>
  <si>
    <t>Постачальник</t>
  </si>
  <si>
    <t>Номер Договору</t>
  </si>
  <si>
    <t>Дата</t>
  </si>
  <si>
    <t>Сума по Договору</t>
  </si>
  <si>
    <t>Строк поставки ТМЦ/кінцева дата для надання послуг</t>
  </si>
  <si>
    <t>Всього оплачено по Договору</t>
  </si>
  <si>
    <t>Статус Договору</t>
  </si>
  <si>
    <t>Фактична дата поставки</t>
  </si>
  <si>
    <t>Сума відвантаженого товару</t>
  </si>
  <si>
    <t>Фінансування дата</t>
  </si>
  <si>
    <t>Фінансування сума</t>
  </si>
  <si>
    <t>Дата оплати</t>
  </si>
  <si>
    <t>Сума</t>
  </si>
  <si>
    <t>Заробітна плата</t>
  </si>
  <si>
    <t>Нарахування на зар.плату</t>
  </si>
  <si>
    <t>ТМЦ</t>
  </si>
  <si>
    <t>Медикаменти</t>
  </si>
  <si>
    <t>Послуги</t>
  </si>
  <si>
    <t>Інші послуги</t>
  </si>
  <si>
    <t>Дератизація та дезенфекція</t>
  </si>
  <si>
    <t>Відрядження</t>
  </si>
  <si>
    <t>х</t>
  </si>
  <si>
    <t>Деталізація</t>
  </si>
  <si>
    <t>загальний фонд</t>
  </si>
  <si>
    <t>0615031</t>
  </si>
  <si>
    <t>Комунальний позашкільний навчальний заклад "Міська дитячо-юнацька спортивна школа із зимових видів спорту" Дніпровської міської ради</t>
  </si>
  <si>
    <t>оплата послуг супроводження ЄІСУБМ</t>
  </si>
  <si>
    <t>оплата послуг супроводження ИС-ПРО</t>
  </si>
  <si>
    <t>вішкодування земельного податку балансоутримувачу згідно договору оренди</t>
  </si>
  <si>
    <t>оренда</t>
  </si>
  <si>
    <t>виконується</t>
  </si>
  <si>
    <t>https://prozorro.gov.ua/plan/UA-P-2020-01-14-007918-c</t>
  </si>
  <si>
    <t>https://prozorro.gov.ua/plan/UA-P-2020-01-14-007973-c</t>
  </si>
  <si>
    <t>UA-2020-01-26-000036-b</t>
  </si>
  <si>
    <t>UA-2020-01-20-005524-c</t>
  </si>
  <si>
    <t>ДГП-55</t>
  </si>
  <si>
    <t>20ДН</t>
  </si>
  <si>
    <t>01</t>
  </si>
  <si>
    <t>02</t>
  </si>
  <si>
    <t>03</t>
  </si>
  <si>
    <t>05</t>
  </si>
  <si>
    <t>07</t>
  </si>
  <si>
    <t>08</t>
  </si>
  <si>
    <t>09</t>
  </si>
  <si>
    <t>виконано</t>
  </si>
  <si>
    <t>UA-2020-02-03-000711-a</t>
  </si>
  <si>
    <t>UA-2020-02-03-000775-a</t>
  </si>
  <si>
    <t>UA-2020-02-10-003677-b</t>
  </si>
  <si>
    <t>UA-2020-02-16-000048-a</t>
  </si>
  <si>
    <t>UA-2020-02-16-000049-a</t>
  </si>
  <si>
    <t>UA-2020-02-16-000050-a</t>
  </si>
  <si>
    <t>UA-2020-02-26-000158-c</t>
  </si>
  <si>
    <t>12</t>
  </si>
  <si>
    <t>11</t>
  </si>
  <si>
    <t>UA-2020-03-18-002388-b</t>
  </si>
  <si>
    <t>UA-2020-03-18-002434-b</t>
  </si>
  <si>
    <t>UA-2020-03-18-002688-b</t>
  </si>
  <si>
    <t>01/20-24</t>
  </si>
  <si>
    <t>дезинфікатор руки, дезинфікатор підлога</t>
  </si>
  <si>
    <t>термометр інфрачервоний (періометр)</t>
  </si>
  <si>
    <t>UA-2020-06-05-004579-b</t>
  </si>
  <si>
    <t>UA-2020-06-23-000853-c</t>
  </si>
  <si>
    <t>1 ТМЦ</t>
  </si>
  <si>
    <t>16 рк/16</t>
  </si>
  <si>
    <t xml:space="preserve">папепрові двошарові рушники </t>
  </si>
  <si>
    <t>16 мр/16</t>
  </si>
  <si>
    <t>жидке антибактеріальне мило</t>
  </si>
  <si>
    <t>настінна підставка для дезинфікаторів</t>
  </si>
  <si>
    <t>UA-2020-06-23-000700-c</t>
  </si>
  <si>
    <t>UA-2020-06-23-000541-c</t>
  </si>
  <si>
    <t>UA-2020-05-05-004158-b</t>
  </si>
  <si>
    <t>КОШТОРИС</t>
  </si>
  <si>
    <t>ДОГОВОРА</t>
  </si>
  <si>
    <t>КАСА</t>
  </si>
  <si>
    <t>оплата послуг супроводження МЕДОК</t>
  </si>
  <si>
    <t>UA-2020-07-08-008228-c</t>
  </si>
  <si>
    <t>UA-2020-07-08-007377-c</t>
  </si>
  <si>
    <t>07/48</t>
  </si>
  <si>
    <t>М-06/4</t>
  </si>
  <si>
    <t>118д</t>
  </si>
  <si>
    <t>UA-2020-07-06-001013-a</t>
  </si>
  <si>
    <t>UA-2020-09-22-009633-b</t>
  </si>
  <si>
    <t>11 ТМЦ</t>
  </si>
  <si>
    <t>UA-2020-09-22-008707-b</t>
  </si>
  <si>
    <t>10 ТМЦ</t>
  </si>
  <si>
    <t>UA-2020-09-18-000192-a</t>
  </si>
  <si>
    <t>2 ДЕЗ</t>
  </si>
  <si>
    <t>1-01/20-24</t>
  </si>
  <si>
    <t>f3719d581d1144cfa40c97e4010c17fd</t>
  </si>
  <si>
    <t>медичні препарати, маски одноразові</t>
  </si>
  <si>
    <t xml:space="preserve">інвентар для спортивних ігор на відкритому повітрі (шайби CCM SR  та спинери Maona GRAF Skates AG)  </t>
  </si>
  <si>
    <t>UA-2020-09-22-007855-b</t>
  </si>
  <si>
    <t>9 ТМЦ</t>
  </si>
  <si>
    <t>UA-2020-09-28-000816-a</t>
  </si>
  <si>
    <t>13 ТМЦ</t>
  </si>
  <si>
    <t xml:space="preserve">гімнастичний інвентар (посилені гімнастичні мати, лава гімнастична, тумби для кросфіту та сфери для балансу)  </t>
  </si>
  <si>
    <t>UA-2020-10-15-000023-c</t>
  </si>
  <si>
    <t>спортивний одяг спеціального призначення</t>
  </si>
  <si>
    <t>Передплата періодичного видання газета "НАШЕ МІСТО" з додатками на 2020 рік</t>
  </si>
  <si>
    <t>Передплата періодичного видання газета "НАШЕ МІСТО" з додатками на 2021 рік</t>
  </si>
  <si>
    <r>
      <t xml:space="preserve">49000, м. Дніпро, вул. Старокозацька,58 ЄДРПОУ 19087191 </t>
    </r>
    <r>
      <rPr>
        <b/>
        <i/>
        <sz val="8"/>
        <color theme="1"/>
        <rFont val="Times New Roman"/>
        <family val="1"/>
        <charset val="204"/>
      </rPr>
      <t>ТОВ "ГАЗЕТА"НАШЕ МІСТО"</t>
    </r>
  </si>
  <si>
    <r>
      <t xml:space="preserve">51284 Дніпропетровська область, Новомосковський р-н, село Новоселівка, вулиця Рибальська, буд.96, корпус А </t>
    </r>
    <r>
      <rPr>
        <b/>
        <i/>
        <sz val="8"/>
        <color theme="1"/>
        <rFont val="Times New Roman"/>
        <family val="1"/>
        <charset val="204"/>
      </rPr>
      <t>ЄДРПОУ 2126700098 ФОП ЛЕБЕДИНСЬКИЙ ВОЛОДИМИР ВОЛОДИМИРОВИЧ</t>
    </r>
  </si>
  <si>
    <r>
      <t xml:space="preserve">63413 Харківська обл., Зміївський р-н, с. Тимченки, вул. Миру, буд.15 </t>
    </r>
    <r>
      <rPr>
        <b/>
        <i/>
        <sz val="8"/>
        <color theme="1"/>
        <rFont val="Times New Roman"/>
        <family val="1"/>
        <charset val="204"/>
      </rPr>
      <t>ЄДРПОУ 3240307492 ФОП ГЕРАСИМОВ ІГОР МИХАЙЛОВИЧ</t>
    </r>
  </si>
  <si>
    <r>
      <t xml:space="preserve">49000, м. Дніпро, вул. Маршала Малиновського, буд.2, вежа А4-7, прим.10 ЄДРПОУ 39200703 </t>
    </r>
    <r>
      <rPr>
        <b/>
        <i/>
        <sz val="8"/>
        <color theme="1"/>
        <rFont val="Times New Roman"/>
        <family val="1"/>
        <charset val="204"/>
      </rPr>
      <t>ТОВ "СЕРВІС ПРО"</t>
    </r>
  </si>
  <si>
    <r>
      <t xml:space="preserve">40021, м. Суми, вул. Г. Кондратьєва (Кірова), 160/5 кв.66 ЄДРПОУ 3055306479 </t>
    </r>
    <r>
      <rPr>
        <b/>
        <i/>
        <sz val="8"/>
        <color theme="1"/>
        <rFont val="Times New Roman"/>
        <family val="1"/>
        <charset val="204"/>
      </rPr>
      <t>ФОП ЗАХАРОВ ІГОР ВІКТОРОВИЧ</t>
    </r>
  </si>
  <si>
    <r>
      <t xml:space="preserve">49044, м. Дніпро, вул. Володимира Вернадського, буд.8А ЄДРПОУ 3621001063 </t>
    </r>
    <r>
      <rPr>
        <b/>
        <i/>
        <sz val="8"/>
        <color theme="1"/>
        <rFont val="Times New Roman"/>
        <family val="1"/>
        <charset val="204"/>
      </rPr>
      <t>ФОП ПАВЕЛКО НАТАЛІЯ МИКОЛАЇВНА</t>
    </r>
  </si>
  <si>
    <r>
      <t xml:space="preserve">49000, м. Дніпро, пр-т Миру, буд.6, кв.209 ЄДРПОУ 1971611975 </t>
    </r>
    <r>
      <rPr>
        <b/>
        <i/>
        <sz val="8"/>
        <color theme="1"/>
        <rFont val="Times New Roman"/>
        <family val="1"/>
        <charset val="204"/>
      </rPr>
      <t>ФОП ГРЕБЕНЮК ВАЛЕРІЙ МИКОЛАЙОВИЧ</t>
    </r>
  </si>
  <si>
    <r>
      <t xml:space="preserve">52200, Дніпропетровська область, м. Жовті води вул. Петровського б.45, кв.104 ЄДРПОУ 2822500019 </t>
    </r>
    <r>
      <rPr>
        <b/>
        <i/>
        <sz val="8"/>
        <color theme="1"/>
        <rFont val="Times New Roman"/>
        <family val="1"/>
        <charset val="204"/>
      </rPr>
      <t>ФОП ЗЕРНІЙ АНДРІЙ АНАТОЛІЙОВИЧ</t>
    </r>
  </si>
  <si>
    <r>
      <t xml:space="preserve">49027, м. Дніпро, вул,Івана Акінфієва,18 ЄДРПОУ 2676305397 </t>
    </r>
    <r>
      <rPr>
        <b/>
        <i/>
        <sz val="8"/>
        <color theme="1"/>
        <rFont val="Times New Roman"/>
        <family val="1"/>
        <charset val="204"/>
      </rPr>
      <t>ФОП МАКСИМОВ Є.А.</t>
    </r>
  </si>
  <si>
    <r>
      <t>03190 м. Київ, вул. Саратовська 18/16 оф.44 ЄДРПОУ 36216548 Т</t>
    </r>
    <r>
      <rPr>
        <b/>
        <i/>
        <sz val="8"/>
        <color theme="1"/>
        <rFont val="Times New Roman"/>
        <family val="1"/>
        <charset val="204"/>
      </rPr>
      <t>ОВ "Центр інформаційних і аналітичних технологій"</t>
    </r>
  </si>
  <si>
    <r>
      <t xml:space="preserve">49027, м. Дніпро, вул. І. Акінфієва 18 оф.401-а ЄДРПОУ 2727410297 </t>
    </r>
    <r>
      <rPr>
        <b/>
        <i/>
        <sz val="8"/>
        <color theme="1"/>
        <rFont val="Times New Roman"/>
        <family val="1"/>
        <charset val="204"/>
      </rPr>
      <t>ФОП ГОРЕЛКО СЕРГІЙ ОПАНАСОВИЧ</t>
    </r>
  </si>
  <si>
    <r>
      <t xml:space="preserve">49068 м. Дніпро, вул. Набережна Заводська,53 ЄДРПОУ 30268758 </t>
    </r>
    <r>
      <rPr>
        <b/>
        <i/>
        <sz val="8"/>
        <color theme="1"/>
        <rFont val="Times New Roman"/>
        <family val="1"/>
        <charset val="204"/>
      </rPr>
      <t>КП" МТО" ДМР</t>
    </r>
  </si>
  <si>
    <r>
      <t xml:space="preserve">52060, Дн-ська обл., с. Миколаївка-1, вул. Криворізька, 52 ЄДРПОУ 20259332 </t>
    </r>
    <r>
      <rPr>
        <b/>
        <i/>
        <sz val="8"/>
        <color theme="1"/>
        <rFont val="Times New Roman"/>
        <family val="1"/>
        <charset val="204"/>
      </rPr>
      <t>ПП ВКФ "Дезсоюз "Астал Н"</t>
    </r>
  </si>
  <si>
    <t>UA-2020-12-08-005612-c</t>
  </si>
  <si>
    <t>12/2020</t>
  </si>
  <si>
    <r>
      <t xml:space="preserve">09100, Київська область, м.Біла Церква, вул. Клінічна,6, кв.14  </t>
    </r>
    <r>
      <rPr>
        <b/>
        <i/>
        <sz val="8"/>
        <color theme="1"/>
        <rFont val="Times New Roman"/>
        <family val="1"/>
        <charset val="204"/>
      </rPr>
      <t>ФОП КУДРЯ ВЯЧЕСЛАВ ВІТАЛІЙОВИЧ</t>
    </r>
  </si>
  <si>
    <r>
      <t xml:space="preserve">84301 м. Краматорськ, вул. Паркова, буд.71, кв.43 ЄДРПОУ 3015314804 </t>
    </r>
    <r>
      <rPr>
        <b/>
        <i/>
        <sz val="8"/>
        <color theme="1"/>
        <rFont val="Times New Roman"/>
        <family val="1"/>
        <charset val="204"/>
      </rPr>
      <t xml:space="preserve">ФОП П'яних Анета Олексадрівна </t>
    </r>
  </si>
  <si>
    <t>ЗП</t>
  </si>
  <si>
    <t>ВІДРЯДЖЕННЯ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</si>
</sst>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₴"/>
  </numFmts>
  <fonts count="13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2" fillId="0" borderId="1" xfId="0" applyNumberFormat="1" applyFont="1" applyBorder="1"/>
    <xf numFmtId="4" fontId="6" fillId="0" borderId="1" xfId="0" applyNumberFormat="1" applyFont="1" applyBorder="1"/>
    <xf numFmtId="4" fontId="2" fillId="0" borderId="0" xfId="0" applyNumberFormat="1" applyFont="1"/>
    <xf numFmtId="0" fontId="7" fillId="0" borderId="1" xfId="1" applyBorder="1" applyAlignment="1">
      <alignment horizontal="center" wrapText="1"/>
    </xf>
    <xf numFmtId="14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2" fillId="0" borderId="5" xfId="0" applyFont="1" applyBorder="1" applyAlignment="1">
      <alignment wrapText="1"/>
    </xf>
    <xf numFmtId="14" fontId="2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4" fontId="6" fillId="0" borderId="1" xfId="0" applyNumberFormat="1" applyFont="1" applyFill="1" applyBorder="1"/>
    <xf numFmtId="0" fontId="2" fillId="0" borderId="5" xfId="0" applyFont="1" applyBorder="1" applyAlignment="1"/>
    <xf numFmtId="0" fontId="0" fillId="0" borderId="7" xfId="0" applyBorder="1" applyAlignment="1"/>
    <xf numFmtId="4" fontId="6" fillId="0" borderId="6" xfId="0" applyNumberFormat="1" applyFont="1" applyBorder="1" applyAlignment="1"/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4" fontId="6" fillId="0" borderId="5" xfId="0" applyNumberFormat="1" applyFont="1" applyBorder="1" applyAlignment="1"/>
    <xf numFmtId="0" fontId="0" fillId="0" borderId="6" xfId="0" applyBorder="1" applyAlignment="1"/>
    <xf numFmtId="0" fontId="2" fillId="0" borderId="6" xfId="0" applyFont="1" applyBorder="1" applyAlignment="1"/>
    <xf numFmtId="0" fontId="3" fillId="0" borderId="5" xfId="0" applyFont="1" applyBorder="1" applyAlignment="1"/>
    <xf numFmtId="49" fontId="2" fillId="0" borderId="5" xfId="0" applyNumberFormat="1" applyFont="1" applyBorder="1" applyAlignment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5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/>
    <xf numFmtId="49" fontId="2" fillId="0" borderId="6" xfId="0" applyNumberFormat="1" applyFont="1" applyBorder="1" applyAlignment="1"/>
    <xf numFmtId="0" fontId="4" fillId="0" borderId="6" xfId="0" applyFont="1" applyBorder="1" applyAlignment="1">
      <alignment wrapText="1"/>
    </xf>
    <xf numFmtId="4" fontId="6" fillId="0" borderId="5" xfId="0" applyNumberFormat="1" applyFont="1" applyBorder="1"/>
    <xf numFmtId="0" fontId="9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9" fillId="0" borderId="1" xfId="0" applyFont="1" applyBorder="1"/>
    <xf numFmtId="4" fontId="12" fillId="0" borderId="0" xfId="0" applyNumberFormat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zorro.gov.ua/plan/UA-P-2020-01-14-007918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47"/>
  <sheetViews>
    <sheetView tabSelected="1" topLeftCell="G31" zoomScale="98" zoomScaleNormal="98" workbookViewId="0">
      <selection activeCell="M47" sqref="M47"/>
    </sheetView>
  </sheetViews>
  <sheetFormatPr defaultColWidth="9.1796875" defaultRowHeight="11.5" x14ac:dyDescent="0.25"/>
  <cols>
    <col min="1" max="1" width="6.7265625" style="7" customWidth="1"/>
    <col min="2" max="2" width="9.1796875" style="7" customWidth="1"/>
    <col min="3" max="4" width="19.81640625" style="7" customWidth="1"/>
    <col min="5" max="5" width="31.81640625" style="7" customWidth="1"/>
    <col min="6" max="6" width="12" style="7" customWidth="1"/>
    <col min="7" max="7" width="9.54296875" style="7" customWidth="1"/>
    <col min="8" max="8" width="12.81640625" style="7" customWidth="1"/>
    <col min="9" max="9" width="27.7265625" style="7" customWidth="1"/>
    <col min="10" max="10" width="17.7265625" style="7" customWidth="1"/>
    <col min="11" max="11" width="11.81640625" style="7" customWidth="1"/>
    <col min="12" max="12" width="9.1796875" style="7"/>
    <col min="13" max="13" width="14" style="7" customWidth="1"/>
    <col min="14" max="14" width="11.453125" style="7" customWidth="1"/>
    <col min="15" max="15" width="13.7265625" style="8" customWidth="1"/>
    <col min="16" max="16" width="11.54296875" style="7" customWidth="1"/>
    <col min="17" max="16384" width="9.1796875" style="7"/>
  </cols>
  <sheetData>
    <row r="1" spans="1:88" s="2" customForma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43" t="s">
        <v>0</v>
      </c>
      <c r="R1" s="43"/>
      <c r="S1" s="43"/>
      <c r="T1" s="43"/>
      <c r="U1" s="43"/>
      <c r="V1" s="43"/>
      <c r="W1" s="44" t="s">
        <v>1</v>
      </c>
      <c r="X1" s="44"/>
      <c r="Y1" s="44"/>
      <c r="Z1" s="44"/>
      <c r="AA1" s="44"/>
      <c r="AB1" s="44"/>
      <c r="AC1" s="43" t="s">
        <v>2</v>
      </c>
      <c r="AD1" s="43"/>
      <c r="AE1" s="43"/>
      <c r="AF1" s="43"/>
      <c r="AG1" s="43"/>
      <c r="AH1" s="43"/>
      <c r="AI1" s="43" t="s">
        <v>3</v>
      </c>
      <c r="AJ1" s="43"/>
      <c r="AK1" s="43"/>
      <c r="AL1" s="43"/>
      <c r="AM1" s="43"/>
      <c r="AN1" s="43"/>
      <c r="AO1" s="43" t="s">
        <v>4</v>
      </c>
      <c r="AP1" s="43"/>
      <c r="AQ1" s="43"/>
      <c r="AR1" s="43"/>
      <c r="AS1" s="43"/>
      <c r="AT1" s="43"/>
      <c r="AU1" s="44" t="s">
        <v>5</v>
      </c>
      <c r="AV1" s="44"/>
      <c r="AW1" s="44"/>
      <c r="AX1" s="44"/>
      <c r="AY1" s="44"/>
      <c r="AZ1" s="44"/>
      <c r="BA1" s="43" t="s">
        <v>6</v>
      </c>
      <c r="BB1" s="43"/>
      <c r="BC1" s="43"/>
      <c r="BD1" s="43"/>
      <c r="BE1" s="43"/>
      <c r="BF1" s="43"/>
      <c r="BG1" s="43" t="s">
        <v>7</v>
      </c>
      <c r="BH1" s="43"/>
      <c r="BI1" s="43"/>
      <c r="BJ1" s="43"/>
      <c r="BK1" s="43"/>
      <c r="BL1" s="43"/>
      <c r="BM1" s="44" t="s">
        <v>8</v>
      </c>
      <c r="BN1" s="44"/>
      <c r="BO1" s="44"/>
      <c r="BP1" s="44"/>
      <c r="BQ1" s="44"/>
      <c r="BR1" s="44"/>
      <c r="BS1" s="43" t="s">
        <v>9</v>
      </c>
      <c r="BT1" s="43"/>
      <c r="BU1" s="43"/>
      <c r="BV1" s="43"/>
      <c r="BW1" s="43"/>
      <c r="BX1" s="43"/>
      <c r="BY1" s="43" t="s">
        <v>10</v>
      </c>
      <c r="BZ1" s="43"/>
      <c r="CA1" s="43"/>
      <c r="CB1" s="43"/>
      <c r="CC1" s="43"/>
      <c r="CD1" s="43"/>
      <c r="CE1" s="43" t="s">
        <v>11</v>
      </c>
      <c r="CF1" s="43"/>
      <c r="CG1" s="43"/>
      <c r="CH1" s="43"/>
      <c r="CI1" s="43"/>
      <c r="CJ1" s="43"/>
    </row>
    <row r="2" spans="1:88" s="2" customFormat="1" ht="69" x14ac:dyDescent="0.25">
      <c r="A2" s="3" t="s">
        <v>12</v>
      </c>
      <c r="B2" s="3" t="s">
        <v>13</v>
      </c>
      <c r="C2" s="3" t="s">
        <v>14</v>
      </c>
      <c r="D2" s="3" t="s">
        <v>42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4" t="s">
        <v>25</v>
      </c>
      <c r="P2" s="3" t="s">
        <v>26</v>
      </c>
      <c r="Q2" s="5" t="s">
        <v>27</v>
      </c>
      <c r="R2" s="5" t="s">
        <v>28</v>
      </c>
      <c r="S2" s="5" t="s">
        <v>29</v>
      </c>
      <c r="T2" s="5" t="s">
        <v>30</v>
      </c>
      <c r="U2" s="5" t="s">
        <v>31</v>
      </c>
      <c r="V2" s="1" t="s">
        <v>32</v>
      </c>
      <c r="W2" s="1" t="s">
        <v>27</v>
      </c>
      <c r="X2" s="5" t="s">
        <v>28</v>
      </c>
      <c r="Y2" s="5" t="s">
        <v>29</v>
      </c>
      <c r="Z2" s="5" t="s">
        <v>30</v>
      </c>
      <c r="AA2" s="5" t="s">
        <v>31</v>
      </c>
      <c r="AB2" s="1" t="s">
        <v>32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1" t="s">
        <v>32</v>
      </c>
      <c r="AI2" s="5" t="s">
        <v>27</v>
      </c>
      <c r="AJ2" s="5" t="s">
        <v>28</v>
      </c>
      <c r="AK2" s="5" t="s">
        <v>29</v>
      </c>
      <c r="AL2" s="5" t="s">
        <v>30</v>
      </c>
      <c r="AM2" s="5" t="s">
        <v>31</v>
      </c>
      <c r="AN2" s="1" t="s">
        <v>32</v>
      </c>
      <c r="AO2" s="5" t="s">
        <v>27</v>
      </c>
      <c r="AP2" s="5" t="s">
        <v>28</v>
      </c>
      <c r="AQ2" s="5" t="s">
        <v>29</v>
      </c>
      <c r="AR2" s="5" t="s">
        <v>30</v>
      </c>
      <c r="AS2" s="5" t="s">
        <v>31</v>
      </c>
      <c r="AT2" s="5" t="s">
        <v>32</v>
      </c>
      <c r="AU2" s="1" t="s">
        <v>27</v>
      </c>
      <c r="AV2" s="5" t="s">
        <v>28</v>
      </c>
      <c r="AW2" s="1" t="s">
        <v>29</v>
      </c>
      <c r="AX2" s="5" t="s">
        <v>30</v>
      </c>
      <c r="AY2" s="5" t="s">
        <v>31</v>
      </c>
      <c r="AZ2" s="1" t="s">
        <v>32</v>
      </c>
      <c r="BA2" s="5" t="s">
        <v>27</v>
      </c>
      <c r="BB2" s="1" t="s">
        <v>28</v>
      </c>
      <c r="BC2" s="1" t="s">
        <v>29</v>
      </c>
      <c r="BD2" s="1" t="s">
        <v>30</v>
      </c>
      <c r="BE2" s="1" t="s">
        <v>31</v>
      </c>
      <c r="BF2" s="1" t="s">
        <v>32</v>
      </c>
      <c r="BG2" s="5" t="s">
        <v>27</v>
      </c>
      <c r="BH2" s="1" t="s">
        <v>28</v>
      </c>
      <c r="BI2" s="1" t="s">
        <v>29</v>
      </c>
      <c r="BJ2" s="1" t="s">
        <v>30</v>
      </c>
      <c r="BK2" s="1" t="s">
        <v>31</v>
      </c>
      <c r="BL2" s="1" t="s">
        <v>32</v>
      </c>
      <c r="BM2" s="1" t="s">
        <v>27</v>
      </c>
      <c r="BN2" s="5" t="s">
        <v>28</v>
      </c>
      <c r="BO2" s="5" t="s">
        <v>29</v>
      </c>
      <c r="BP2" s="1" t="s">
        <v>30</v>
      </c>
      <c r="BQ2" s="5" t="s">
        <v>31</v>
      </c>
      <c r="BR2" s="1" t="s">
        <v>32</v>
      </c>
      <c r="BS2" s="5" t="s">
        <v>27</v>
      </c>
      <c r="BT2" s="1" t="s">
        <v>28</v>
      </c>
      <c r="BU2" s="1" t="s">
        <v>29</v>
      </c>
      <c r="BV2" s="1" t="s">
        <v>30</v>
      </c>
      <c r="BW2" s="5" t="s">
        <v>31</v>
      </c>
      <c r="BX2" s="1" t="s">
        <v>32</v>
      </c>
      <c r="BY2" s="5" t="s">
        <v>27</v>
      </c>
      <c r="BZ2" s="5" t="s">
        <v>28</v>
      </c>
      <c r="CA2" s="5" t="s">
        <v>29</v>
      </c>
      <c r="CB2" s="5" t="s">
        <v>30</v>
      </c>
      <c r="CC2" s="5" t="s">
        <v>31</v>
      </c>
      <c r="CD2" s="1" t="s">
        <v>32</v>
      </c>
      <c r="CE2" s="5" t="s">
        <v>27</v>
      </c>
      <c r="CF2" s="5" t="s">
        <v>28</v>
      </c>
      <c r="CG2" s="5" t="s">
        <v>29</v>
      </c>
      <c r="CH2" s="5" t="s">
        <v>30</v>
      </c>
      <c r="CI2" s="5" t="s">
        <v>31</v>
      </c>
      <c r="CJ2" s="1" t="s">
        <v>32</v>
      </c>
    </row>
    <row r="3" spans="1:88" s="2" customFormat="1" ht="33.5" x14ac:dyDescent="0.35">
      <c r="A3" s="12">
        <v>1</v>
      </c>
      <c r="B3" s="9" t="s">
        <v>44</v>
      </c>
      <c r="C3" s="11" t="s">
        <v>45</v>
      </c>
      <c r="D3" s="2" t="s">
        <v>33</v>
      </c>
      <c r="E3" s="13" t="s">
        <v>33</v>
      </c>
      <c r="F3" s="2" t="s">
        <v>43</v>
      </c>
      <c r="G3" s="2">
        <v>2111</v>
      </c>
      <c r="H3" s="16">
        <v>4699920</v>
      </c>
      <c r="I3" s="18" t="s">
        <v>51</v>
      </c>
      <c r="J3" s="6" t="s">
        <v>41</v>
      </c>
      <c r="K3" s="6" t="s">
        <v>41</v>
      </c>
      <c r="L3" s="6" t="s">
        <v>41</v>
      </c>
      <c r="M3" s="6" t="s">
        <v>41</v>
      </c>
      <c r="N3" s="6" t="s">
        <v>41</v>
      </c>
      <c r="O3" s="16">
        <f>V3+AB3+AH3+AN3+AT3+AZ3+BF3+BL3+BR3+BX3+CD3+CJ3</f>
        <v>4691922.63</v>
      </c>
      <c r="P3" s="2" t="s">
        <v>64</v>
      </c>
      <c r="Q3" s="19">
        <v>43861</v>
      </c>
      <c r="R3" s="15">
        <v>350136.89</v>
      </c>
      <c r="S3" s="19">
        <v>43857</v>
      </c>
      <c r="T3" s="15">
        <v>350136.89</v>
      </c>
      <c r="U3" s="19">
        <v>43858</v>
      </c>
      <c r="V3" s="15">
        <v>350136.89</v>
      </c>
      <c r="W3" s="19">
        <v>43890</v>
      </c>
      <c r="X3" s="15">
        <v>379882.6</v>
      </c>
      <c r="Y3" s="19">
        <v>43887</v>
      </c>
      <c r="Z3" s="15">
        <v>379882.6</v>
      </c>
      <c r="AA3" s="19">
        <v>43888</v>
      </c>
      <c r="AB3" s="15">
        <v>379882.6</v>
      </c>
      <c r="AC3" s="19">
        <v>43921</v>
      </c>
      <c r="AD3" s="15">
        <v>433311.27</v>
      </c>
      <c r="AE3" s="19">
        <v>43916</v>
      </c>
      <c r="AF3" s="15">
        <v>433311.27</v>
      </c>
      <c r="AG3" s="19">
        <v>43917</v>
      </c>
      <c r="AH3" s="15">
        <v>433311.27</v>
      </c>
      <c r="AI3" s="19">
        <v>43951</v>
      </c>
      <c r="AJ3" s="15">
        <v>329021.68</v>
      </c>
      <c r="AK3" s="19">
        <v>43949</v>
      </c>
      <c r="AL3" s="15">
        <v>329021.68</v>
      </c>
      <c r="AM3" s="19">
        <v>43950</v>
      </c>
      <c r="AN3" s="15">
        <v>329021.68</v>
      </c>
      <c r="AO3" s="19">
        <v>43982</v>
      </c>
      <c r="AP3" s="15">
        <v>340084.2</v>
      </c>
      <c r="AQ3" s="19">
        <v>43978</v>
      </c>
      <c r="AR3" s="15">
        <v>340084.2</v>
      </c>
      <c r="AS3" s="19">
        <v>43979</v>
      </c>
      <c r="AT3" s="15">
        <v>340084.2</v>
      </c>
      <c r="AU3" s="19">
        <v>44012</v>
      </c>
      <c r="AV3" s="15">
        <v>368230.64</v>
      </c>
      <c r="AW3" s="19">
        <v>44007</v>
      </c>
      <c r="AX3" s="15">
        <v>368230.64</v>
      </c>
      <c r="AY3" s="19">
        <v>44008</v>
      </c>
      <c r="AZ3" s="15">
        <v>368230.64</v>
      </c>
      <c r="BA3" s="19">
        <v>44043</v>
      </c>
      <c r="BB3" s="15">
        <v>372189.04</v>
      </c>
      <c r="BC3" s="19">
        <v>44040</v>
      </c>
      <c r="BD3" s="15">
        <v>372189.04</v>
      </c>
      <c r="BE3" s="19">
        <v>44041</v>
      </c>
      <c r="BF3" s="15">
        <v>372189.04</v>
      </c>
      <c r="BG3" s="19">
        <v>44074</v>
      </c>
      <c r="BH3" s="15">
        <v>431453.75</v>
      </c>
      <c r="BI3" s="19">
        <v>44070</v>
      </c>
      <c r="BJ3" s="15">
        <v>431453.75</v>
      </c>
      <c r="BK3" s="19">
        <v>44071</v>
      </c>
      <c r="BL3" s="15">
        <v>431453.75</v>
      </c>
      <c r="BM3" s="25">
        <v>44104</v>
      </c>
      <c r="BN3" s="26">
        <v>416286.45</v>
      </c>
      <c r="BO3" s="25">
        <v>44103</v>
      </c>
      <c r="BP3" s="26">
        <v>416286.45</v>
      </c>
      <c r="BQ3" s="25">
        <v>44104</v>
      </c>
      <c r="BR3" s="26">
        <v>416286.45</v>
      </c>
      <c r="BS3" s="25">
        <v>44135</v>
      </c>
      <c r="BT3" s="15">
        <v>447889.44</v>
      </c>
      <c r="BU3" s="19">
        <v>44132</v>
      </c>
      <c r="BV3" s="15">
        <v>447889.44</v>
      </c>
      <c r="BW3" s="19">
        <v>44133</v>
      </c>
      <c r="BX3" s="15">
        <v>447889.44</v>
      </c>
      <c r="BY3" s="19">
        <v>44165</v>
      </c>
      <c r="BZ3" s="15">
        <v>393557.63</v>
      </c>
      <c r="CA3" s="19">
        <v>44161</v>
      </c>
      <c r="CB3" s="15">
        <v>393557.63</v>
      </c>
      <c r="CC3" s="19">
        <v>44162</v>
      </c>
      <c r="CD3" s="15">
        <v>393557.63</v>
      </c>
      <c r="CE3" s="19">
        <v>44196</v>
      </c>
      <c r="CF3" s="15">
        <v>429879.03999999998</v>
      </c>
      <c r="CG3" s="19">
        <v>44192</v>
      </c>
      <c r="CH3" s="15">
        <v>429879.03999999998</v>
      </c>
      <c r="CI3" s="19">
        <v>44193</v>
      </c>
      <c r="CJ3" s="15">
        <v>429879.03999999998</v>
      </c>
    </row>
    <row r="4" spans="1:88" s="2" customFormat="1" ht="33.5" x14ac:dyDescent="0.35">
      <c r="A4" s="12">
        <v>2</v>
      </c>
      <c r="B4" s="9" t="s">
        <v>44</v>
      </c>
      <c r="C4" s="11" t="s">
        <v>45</v>
      </c>
      <c r="D4" s="2" t="s">
        <v>34</v>
      </c>
      <c r="E4" s="13" t="s">
        <v>34</v>
      </c>
      <c r="F4" s="2" t="s">
        <v>43</v>
      </c>
      <c r="G4" s="2">
        <v>2120</v>
      </c>
      <c r="H4" s="16">
        <v>1042246</v>
      </c>
      <c r="I4" s="18" t="s">
        <v>52</v>
      </c>
      <c r="J4" s="6" t="s">
        <v>41</v>
      </c>
      <c r="K4" s="6" t="s">
        <v>41</v>
      </c>
      <c r="L4" s="6" t="s">
        <v>41</v>
      </c>
      <c r="M4" s="6" t="s">
        <v>41</v>
      </c>
      <c r="N4" s="6" t="s">
        <v>41</v>
      </c>
      <c r="O4" s="16">
        <f t="shared" ref="O4:O10" si="0">V4+AB4+AH4+AN4+AT4+AZ4+BF4+BL4+BR4+BX4+CD4+CJ4</f>
        <v>1042246</v>
      </c>
      <c r="P4" s="2" t="s">
        <v>64</v>
      </c>
      <c r="Q4" s="19">
        <v>43861</v>
      </c>
      <c r="R4" s="15">
        <v>81331.16</v>
      </c>
      <c r="S4" s="19">
        <v>43857</v>
      </c>
      <c r="T4" s="15">
        <v>81331.16</v>
      </c>
      <c r="U4" s="19">
        <v>43858</v>
      </c>
      <c r="V4" s="15">
        <v>81331.16</v>
      </c>
      <c r="W4" s="19">
        <v>43890</v>
      </c>
      <c r="X4" s="15">
        <v>84039.7</v>
      </c>
      <c r="Y4" s="19">
        <v>43887</v>
      </c>
      <c r="Z4" s="15">
        <v>84039.7</v>
      </c>
      <c r="AA4" s="19">
        <v>43888</v>
      </c>
      <c r="AB4" s="15">
        <v>84039.7</v>
      </c>
      <c r="AC4" s="19">
        <v>43921</v>
      </c>
      <c r="AD4" s="15">
        <v>95328.53</v>
      </c>
      <c r="AE4" s="19">
        <v>43916</v>
      </c>
      <c r="AF4" s="15">
        <v>95328.53</v>
      </c>
      <c r="AG4" s="19">
        <v>43917</v>
      </c>
      <c r="AH4" s="15">
        <v>95328.53</v>
      </c>
      <c r="AI4" s="19">
        <v>43951</v>
      </c>
      <c r="AJ4" s="15">
        <v>73795</v>
      </c>
      <c r="AK4" s="19">
        <v>43949</v>
      </c>
      <c r="AL4" s="15">
        <v>73795</v>
      </c>
      <c r="AM4" s="19">
        <v>43950</v>
      </c>
      <c r="AN4" s="15">
        <v>73795</v>
      </c>
      <c r="AO4" s="19">
        <v>43982</v>
      </c>
      <c r="AP4" s="15">
        <v>73962.899999999994</v>
      </c>
      <c r="AQ4" s="19">
        <v>43978</v>
      </c>
      <c r="AR4" s="15">
        <v>73962.899999999994</v>
      </c>
      <c r="AS4" s="19">
        <v>43979</v>
      </c>
      <c r="AT4" s="15">
        <v>73962.899999999994</v>
      </c>
      <c r="AU4" s="19">
        <v>44012</v>
      </c>
      <c r="AV4" s="15">
        <v>81010.759999999995</v>
      </c>
      <c r="AW4" s="19">
        <v>44007</v>
      </c>
      <c r="AX4" s="15">
        <v>81010.759999999995</v>
      </c>
      <c r="AY4" s="19">
        <v>44008</v>
      </c>
      <c r="AZ4" s="15">
        <v>81010.759999999995</v>
      </c>
      <c r="BA4" s="19">
        <v>44043</v>
      </c>
      <c r="BB4" s="15">
        <v>81881.600000000006</v>
      </c>
      <c r="BC4" s="19">
        <v>44040</v>
      </c>
      <c r="BD4" s="15">
        <v>81881.600000000006</v>
      </c>
      <c r="BE4" s="19">
        <v>44041</v>
      </c>
      <c r="BF4" s="15">
        <v>81881.600000000006</v>
      </c>
      <c r="BG4" s="19">
        <v>44074</v>
      </c>
      <c r="BH4" s="15">
        <v>94919.81</v>
      </c>
      <c r="BI4" s="19">
        <v>44070</v>
      </c>
      <c r="BJ4" s="15">
        <v>94919.81</v>
      </c>
      <c r="BK4" s="19">
        <v>44071</v>
      </c>
      <c r="BL4" s="15">
        <v>94919.81</v>
      </c>
      <c r="BM4" s="25">
        <v>44104</v>
      </c>
      <c r="BN4" s="26">
        <v>92060.37</v>
      </c>
      <c r="BO4" s="25">
        <v>44103</v>
      </c>
      <c r="BP4" s="26">
        <v>92060.37</v>
      </c>
      <c r="BQ4" s="25">
        <v>44104</v>
      </c>
      <c r="BR4" s="26">
        <v>92060.37</v>
      </c>
      <c r="BS4" s="25">
        <v>44135</v>
      </c>
      <c r="BT4" s="15">
        <v>98906.92</v>
      </c>
      <c r="BU4" s="19">
        <v>44132</v>
      </c>
      <c r="BV4" s="15">
        <v>98906.92</v>
      </c>
      <c r="BW4" s="19">
        <v>44133</v>
      </c>
      <c r="BX4" s="15">
        <v>98906.92</v>
      </c>
      <c r="BY4" s="19">
        <v>44165</v>
      </c>
      <c r="BZ4" s="15">
        <v>89556.49</v>
      </c>
      <c r="CA4" s="19">
        <v>44161</v>
      </c>
      <c r="CB4" s="15">
        <v>89556.49</v>
      </c>
      <c r="CC4" s="19">
        <v>44162</v>
      </c>
      <c r="CD4" s="15">
        <v>89556.49</v>
      </c>
      <c r="CE4" s="19">
        <v>44196</v>
      </c>
      <c r="CF4" s="15">
        <v>95452.76</v>
      </c>
      <c r="CG4" s="19">
        <v>44192</v>
      </c>
      <c r="CH4" s="15">
        <v>95452.76</v>
      </c>
      <c r="CI4" s="19">
        <v>44193</v>
      </c>
      <c r="CJ4" s="15">
        <v>95452.76</v>
      </c>
    </row>
    <row r="5" spans="1:88" s="2" customFormat="1" ht="53" x14ac:dyDescent="0.3">
      <c r="A5" s="37">
        <v>3</v>
      </c>
      <c r="B5" s="38" t="s">
        <v>44</v>
      </c>
      <c r="C5" s="39" t="s">
        <v>45</v>
      </c>
      <c r="D5" s="29" t="s">
        <v>35</v>
      </c>
      <c r="E5" s="10" t="s">
        <v>118</v>
      </c>
      <c r="F5" s="29" t="s">
        <v>43</v>
      </c>
      <c r="G5" s="29">
        <v>2210</v>
      </c>
      <c r="H5" s="16">
        <v>907</v>
      </c>
      <c r="I5" s="2" t="s">
        <v>53</v>
      </c>
      <c r="J5" s="52" t="s">
        <v>120</v>
      </c>
      <c r="K5" s="2" t="s">
        <v>55</v>
      </c>
      <c r="L5" s="19">
        <v>43858</v>
      </c>
      <c r="M5" s="16">
        <v>906.66</v>
      </c>
      <c r="N5" s="19">
        <v>44196</v>
      </c>
      <c r="O5" s="16">
        <f t="shared" si="0"/>
        <v>906.66</v>
      </c>
      <c r="P5" s="2" t="s">
        <v>64</v>
      </c>
      <c r="Q5" s="19">
        <v>43858</v>
      </c>
      <c r="R5" s="2">
        <v>906.66</v>
      </c>
      <c r="S5" s="19">
        <v>43861</v>
      </c>
      <c r="T5" s="2">
        <v>906.66</v>
      </c>
      <c r="AA5" s="19">
        <v>43865</v>
      </c>
      <c r="AB5" s="2">
        <v>906.66</v>
      </c>
      <c r="BM5" s="27"/>
      <c r="BN5" s="26"/>
      <c r="BO5" s="27"/>
      <c r="BP5" s="26"/>
      <c r="BQ5" s="27"/>
      <c r="BR5" s="26"/>
      <c r="BS5" s="27"/>
    </row>
    <row r="6" spans="1:88" s="2" customFormat="1" ht="23.5" x14ac:dyDescent="0.3">
      <c r="A6" s="48"/>
      <c r="B6" s="49"/>
      <c r="C6" s="50"/>
      <c r="D6" s="36"/>
      <c r="E6" s="10" t="s">
        <v>119</v>
      </c>
      <c r="F6" s="36"/>
      <c r="G6" s="36"/>
      <c r="H6" s="51">
        <v>2200</v>
      </c>
      <c r="J6" s="53"/>
      <c r="L6" s="19"/>
      <c r="M6" s="16"/>
      <c r="N6" s="19"/>
      <c r="O6" s="16">
        <f t="shared" si="0"/>
        <v>0</v>
      </c>
      <c r="Q6" s="19"/>
      <c r="S6" s="19"/>
      <c r="AA6" s="19"/>
      <c r="BM6" s="27"/>
      <c r="BN6" s="26"/>
      <c r="BO6" s="27"/>
      <c r="BP6" s="26"/>
      <c r="BQ6" s="27"/>
      <c r="BR6" s="26"/>
      <c r="BS6" s="27"/>
      <c r="CH6" s="19">
        <v>44179</v>
      </c>
      <c r="CI6" s="15">
        <v>1785.68</v>
      </c>
    </row>
    <row r="7" spans="1:88" s="2" customFormat="1" ht="95" x14ac:dyDescent="0.3">
      <c r="A7" s="48"/>
      <c r="B7" s="49"/>
      <c r="C7" s="50"/>
      <c r="D7" s="36"/>
      <c r="E7" s="10" t="s">
        <v>110</v>
      </c>
      <c r="F7" s="36"/>
      <c r="G7" s="36"/>
      <c r="H7" s="34">
        <v>50000</v>
      </c>
      <c r="I7" s="2" t="s">
        <v>111</v>
      </c>
      <c r="J7" s="53" t="s">
        <v>121</v>
      </c>
      <c r="K7" s="2" t="s">
        <v>112</v>
      </c>
      <c r="L7" s="19">
        <v>44092</v>
      </c>
      <c r="M7" s="16">
        <v>25400</v>
      </c>
      <c r="N7" s="19">
        <v>44196</v>
      </c>
      <c r="O7" s="16">
        <f t="shared" si="0"/>
        <v>25400</v>
      </c>
      <c r="P7" s="2" t="s">
        <v>64</v>
      </c>
      <c r="Q7" s="19"/>
      <c r="S7" s="19"/>
      <c r="AA7" s="19"/>
      <c r="BM7" s="25">
        <v>44092</v>
      </c>
      <c r="BN7" s="26">
        <v>25400</v>
      </c>
      <c r="BO7" s="25">
        <v>44103</v>
      </c>
      <c r="BP7" s="26">
        <v>25400</v>
      </c>
      <c r="BQ7" s="25">
        <v>44104</v>
      </c>
      <c r="BR7" s="26">
        <v>25400</v>
      </c>
      <c r="BS7" s="27"/>
    </row>
    <row r="8" spans="1:88" s="2" customFormat="1" ht="73" customHeight="1" x14ac:dyDescent="0.3">
      <c r="A8" s="48"/>
      <c r="B8" s="49"/>
      <c r="C8" s="50"/>
      <c r="D8" s="36"/>
      <c r="E8" s="24" t="s">
        <v>115</v>
      </c>
      <c r="F8" s="36"/>
      <c r="G8" s="36"/>
      <c r="H8" s="30"/>
      <c r="I8" s="2" t="s">
        <v>113</v>
      </c>
      <c r="J8" s="53" t="s">
        <v>122</v>
      </c>
      <c r="K8" s="2" t="s">
        <v>114</v>
      </c>
      <c r="L8" s="19">
        <v>44099</v>
      </c>
      <c r="M8" s="16">
        <v>24600</v>
      </c>
      <c r="N8" s="19">
        <v>44196</v>
      </c>
      <c r="O8" s="16">
        <f t="shared" si="0"/>
        <v>24600</v>
      </c>
      <c r="P8" s="2" t="s">
        <v>64</v>
      </c>
      <c r="Q8" s="19"/>
      <c r="S8" s="19"/>
      <c r="AA8" s="19"/>
      <c r="BM8" s="25">
        <v>44099</v>
      </c>
      <c r="BN8" s="26">
        <v>24600</v>
      </c>
      <c r="BO8" s="25">
        <v>44104</v>
      </c>
      <c r="BP8" s="26">
        <v>24600</v>
      </c>
      <c r="BQ8" s="27"/>
      <c r="BR8" s="26"/>
      <c r="BS8" s="27"/>
      <c r="BW8" s="19">
        <v>44106</v>
      </c>
      <c r="BX8" s="15">
        <v>24600</v>
      </c>
    </row>
    <row r="9" spans="1:88" s="2" customFormat="1" ht="21.5" customHeight="1" x14ac:dyDescent="0.3">
      <c r="A9" s="35"/>
      <c r="B9" s="35"/>
      <c r="C9" s="41"/>
      <c r="D9" s="35"/>
      <c r="E9" s="32" t="s">
        <v>84</v>
      </c>
      <c r="F9" s="35"/>
      <c r="G9" s="35"/>
      <c r="H9" s="16">
        <v>2646</v>
      </c>
      <c r="I9" s="2" t="s">
        <v>89</v>
      </c>
      <c r="J9" s="54" t="s">
        <v>123</v>
      </c>
      <c r="K9" s="2" t="s">
        <v>83</v>
      </c>
      <c r="L9" s="19">
        <v>44001</v>
      </c>
      <c r="M9" s="16">
        <v>2638.44</v>
      </c>
      <c r="N9" s="19">
        <v>44196</v>
      </c>
      <c r="O9" s="28">
        <f t="shared" si="0"/>
        <v>2638.44</v>
      </c>
      <c r="P9" s="2" t="s">
        <v>64</v>
      </c>
      <c r="Q9" s="19"/>
      <c r="S9" s="19"/>
      <c r="AA9" s="19"/>
      <c r="AU9" s="19"/>
      <c r="AV9" s="15"/>
      <c r="BA9" s="19">
        <v>44013</v>
      </c>
      <c r="BB9" s="15">
        <v>2638.44</v>
      </c>
      <c r="BC9" s="19">
        <v>44026</v>
      </c>
      <c r="BD9" s="15">
        <v>2638.44</v>
      </c>
      <c r="BE9" s="19">
        <v>44027</v>
      </c>
      <c r="BF9" s="15">
        <v>2638.44</v>
      </c>
      <c r="BM9" s="27"/>
      <c r="BN9" s="26"/>
      <c r="BO9" s="27"/>
      <c r="BP9" s="26"/>
      <c r="BQ9" s="27"/>
      <c r="BR9" s="26"/>
      <c r="BS9" s="27"/>
    </row>
    <row r="10" spans="1:88" s="2" customFormat="1" ht="29" customHeight="1" x14ac:dyDescent="0.3">
      <c r="A10" s="35"/>
      <c r="B10" s="35"/>
      <c r="C10" s="41"/>
      <c r="D10" s="35"/>
      <c r="E10" s="33"/>
      <c r="F10" s="35"/>
      <c r="G10" s="35"/>
      <c r="H10" s="16">
        <v>3617</v>
      </c>
      <c r="I10" s="2" t="s">
        <v>101</v>
      </c>
      <c r="J10" s="55"/>
      <c r="K10" s="2" t="s">
        <v>102</v>
      </c>
      <c r="L10" s="19">
        <v>44092</v>
      </c>
      <c r="M10" s="16">
        <v>3517.92</v>
      </c>
      <c r="N10" s="19">
        <v>44196</v>
      </c>
      <c r="O10" s="28">
        <f t="shared" si="0"/>
        <v>3517.92</v>
      </c>
      <c r="P10" s="2" t="s">
        <v>64</v>
      </c>
      <c r="Q10" s="19"/>
      <c r="S10" s="19"/>
      <c r="AA10" s="19"/>
      <c r="AU10" s="19"/>
      <c r="AV10" s="15"/>
      <c r="BA10" s="19"/>
      <c r="BB10" s="15"/>
      <c r="BC10" s="19"/>
      <c r="BD10" s="15"/>
      <c r="BE10" s="19"/>
      <c r="BF10" s="15"/>
      <c r="BM10" s="25">
        <v>44092</v>
      </c>
      <c r="BN10" s="26">
        <v>3517.92</v>
      </c>
      <c r="BO10" s="25">
        <v>44103</v>
      </c>
      <c r="BP10" s="26">
        <v>3517.92</v>
      </c>
      <c r="BQ10" s="25">
        <v>44104</v>
      </c>
      <c r="BR10" s="26">
        <v>3517.92</v>
      </c>
      <c r="BS10" s="27"/>
    </row>
    <row r="11" spans="1:88" s="2" customFormat="1" ht="20.5" customHeight="1" x14ac:dyDescent="0.3">
      <c r="A11" s="35"/>
      <c r="B11" s="35"/>
      <c r="C11" s="41"/>
      <c r="D11" s="35"/>
      <c r="E11" s="32" t="s">
        <v>86</v>
      </c>
      <c r="F11" s="35"/>
      <c r="G11" s="35"/>
      <c r="H11" s="16">
        <v>786</v>
      </c>
      <c r="I11" s="2" t="s">
        <v>88</v>
      </c>
      <c r="J11" s="54" t="s">
        <v>123</v>
      </c>
      <c r="K11" s="2" t="s">
        <v>85</v>
      </c>
      <c r="L11" s="19">
        <v>44001</v>
      </c>
      <c r="M11" s="16">
        <v>718.56</v>
      </c>
      <c r="N11" s="19">
        <v>44196</v>
      </c>
      <c r="O11" s="28">
        <f t="shared" ref="O11:O34" si="1">V11+AB11+AH11+AN11+AT11+AZ11+BF11+BL11+BR11+BX11+CD11+CJ11</f>
        <v>718.56</v>
      </c>
      <c r="P11" s="2" t="s">
        <v>64</v>
      </c>
      <c r="Q11" s="19"/>
      <c r="S11" s="19"/>
      <c r="AA11" s="19"/>
      <c r="AU11" s="19"/>
      <c r="BA11" s="19">
        <v>44013</v>
      </c>
      <c r="BB11" s="2">
        <v>718.56</v>
      </c>
      <c r="BC11" s="19">
        <v>44026</v>
      </c>
      <c r="BD11" s="2">
        <v>718.56</v>
      </c>
      <c r="BE11" s="19">
        <v>44027</v>
      </c>
      <c r="BF11" s="2">
        <v>718.56</v>
      </c>
      <c r="BM11" s="27"/>
      <c r="BN11" s="26"/>
      <c r="BO11" s="27"/>
      <c r="BP11" s="26"/>
      <c r="BQ11" s="27"/>
      <c r="BR11" s="26"/>
      <c r="BS11" s="27"/>
    </row>
    <row r="12" spans="1:88" s="2" customFormat="1" ht="33.75" customHeight="1" x14ac:dyDescent="0.3">
      <c r="A12" s="35"/>
      <c r="B12" s="35"/>
      <c r="C12" s="41"/>
      <c r="D12" s="35"/>
      <c r="E12" s="33"/>
      <c r="F12" s="35"/>
      <c r="G12" s="35"/>
      <c r="H12" s="16">
        <v>959</v>
      </c>
      <c r="I12" s="2" t="s">
        <v>103</v>
      </c>
      <c r="J12" s="55"/>
      <c r="K12" s="2" t="s">
        <v>104</v>
      </c>
      <c r="L12" s="19">
        <v>44092</v>
      </c>
      <c r="M12" s="16">
        <v>958.08</v>
      </c>
      <c r="N12" s="19">
        <v>44196</v>
      </c>
      <c r="O12" s="28">
        <f t="shared" si="1"/>
        <v>958.08</v>
      </c>
      <c r="P12" s="2" t="s">
        <v>64</v>
      </c>
      <c r="Q12" s="19"/>
      <c r="S12" s="19"/>
      <c r="AA12" s="19"/>
      <c r="AU12" s="19"/>
      <c r="BA12" s="19"/>
      <c r="BC12" s="19"/>
      <c r="BE12" s="19"/>
      <c r="BM12" s="25">
        <v>44092</v>
      </c>
      <c r="BN12" s="26">
        <v>958.08</v>
      </c>
      <c r="BO12" s="25">
        <v>44103</v>
      </c>
      <c r="BP12" s="26">
        <v>958.08</v>
      </c>
      <c r="BQ12" s="25">
        <v>44104</v>
      </c>
      <c r="BR12" s="26">
        <v>958.08</v>
      </c>
      <c r="BS12" s="27"/>
    </row>
    <row r="13" spans="1:88" s="2" customFormat="1" ht="53" x14ac:dyDescent="0.3">
      <c r="A13" s="35"/>
      <c r="B13" s="35"/>
      <c r="C13" s="41"/>
      <c r="D13" s="35"/>
      <c r="E13" s="10" t="s">
        <v>87</v>
      </c>
      <c r="F13" s="35"/>
      <c r="G13" s="35"/>
      <c r="H13" s="16">
        <v>5382</v>
      </c>
      <c r="I13" s="2" t="s">
        <v>100</v>
      </c>
      <c r="J13" s="52" t="s">
        <v>135</v>
      </c>
      <c r="K13" s="2" t="s">
        <v>99</v>
      </c>
      <c r="L13" s="19">
        <v>44013</v>
      </c>
      <c r="M13" s="16">
        <v>5382</v>
      </c>
      <c r="N13" s="19">
        <v>44196</v>
      </c>
      <c r="O13" s="28">
        <f t="shared" si="1"/>
        <v>5382</v>
      </c>
      <c r="P13" s="2" t="s">
        <v>64</v>
      </c>
      <c r="Q13" s="19"/>
      <c r="S13" s="19"/>
      <c r="AA13" s="19"/>
      <c r="BA13" s="19">
        <v>44014</v>
      </c>
      <c r="BB13" s="15">
        <v>5382</v>
      </c>
      <c r="BC13" s="19">
        <v>44026</v>
      </c>
      <c r="BD13" s="15">
        <v>5382</v>
      </c>
      <c r="BE13" s="19">
        <v>44027</v>
      </c>
      <c r="BF13" s="15">
        <v>5382</v>
      </c>
      <c r="BM13" s="27"/>
      <c r="BN13" s="26"/>
      <c r="BO13" s="27"/>
      <c r="BP13" s="26"/>
      <c r="BQ13" s="27"/>
      <c r="BR13" s="26"/>
      <c r="BS13" s="27"/>
    </row>
    <row r="14" spans="1:88" s="2" customFormat="1" ht="53" x14ac:dyDescent="0.3">
      <c r="A14" s="30"/>
      <c r="B14" s="30"/>
      <c r="C14" s="33"/>
      <c r="D14" s="30"/>
      <c r="E14" s="10" t="s">
        <v>117</v>
      </c>
      <c r="F14" s="30"/>
      <c r="G14" s="30"/>
      <c r="H14" s="16">
        <v>125400</v>
      </c>
      <c r="I14" s="2" t="s">
        <v>133</v>
      </c>
      <c r="J14" s="52" t="s">
        <v>136</v>
      </c>
      <c r="K14" s="9" t="s">
        <v>134</v>
      </c>
      <c r="L14" s="19">
        <v>44182</v>
      </c>
      <c r="M14" s="16">
        <v>124440</v>
      </c>
      <c r="N14" s="19">
        <v>44196</v>
      </c>
      <c r="O14" s="28">
        <f t="shared" si="1"/>
        <v>124440</v>
      </c>
      <c r="P14" s="2" t="s">
        <v>64</v>
      </c>
      <c r="Q14" s="19"/>
      <c r="S14" s="19"/>
      <c r="AA14" s="19"/>
      <c r="BA14" s="19"/>
      <c r="BB14" s="15"/>
      <c r="BC14" s="19"/>
      <c r="BD14" s="15"/>
      <c r="BE14" s="19"/>
      <c r="BF14" s="15"/>
      <c r="BM14" s="27"/>
      <c r="BN14" s="26"/>
      <c r="BO14" s="27"/>
      <c r="BP14" s="26"/>
      <c r="BQ14" s="27"/>
      <c r="BR14" s="26"/>
      <c r="BS14" s="27"/>
      <c r="CE14" s="19">
        <v>44182</v>
      </c>
      <c r="CF14" s="15">
        <v>124440</v>
      </c>
      <c r="CG14" s="19">
        <v>44194</v>
      </c>
      <c r="CH14" s="15">
        <v>124440</v>
      </c>
      <c r="CI14" s="19">
        <v>44195</v>
      </c>
      <c r="CJ14" s="15">
        <v>124440</v>
      </c>
    </row>
    <row r="15" spans="1:88" s="2" customFormat="1" ht="63.5" x14ac:dyDescent="0.3">
      <c r="A15" s="37">
        <v>4</v>
      </c>
      <c r="B15" s="38" t="s">
        <v>44</v>
      </c>
      <c r="C15" s="39" t="s">
        <v>45</v>
      </c>
      <c r="D15" s="29" t="s">
        <v>36</v>
      </c>
      <c r="E15" s="13" t="s">
        <v>79</v>
      </c>
      <c r="F15" s="29" t="s">
        <v>43</v>
      </c>
      <c r="G15" s="29">
        <v>2220</v>
      </c>
      <c r="H15" s="16">
        <v>1750</v>
      </c>
      <c r="I15" s="2" t="s">
        <v>80</v>
      </c>
      <c r="J15" s="52" t="s">
        <v>124</v>
      </c>
      <c r="K15" s="2" t="s">
        <v>82</v>
      </c>
      <c r="L15" s="19">
        <v>43993</v>
      </c>
      <c r="M15" s="16">
        <v>1590</v>
      </c>
      <c r="N15" s="19">
        <v>44196</v>
      </c>
      <c r="O15" s="28">
        <f t="shared" si="1"/>
        <v>1590</v>
      </c>
      <c r="P15" s="2" t="s">
        <v>64</v>
      </c>
      <c r="AU15" s="19">
        <v>43993</v>
      </c>
      <c r="AV15" s="15">
        <v>1590</v>
      </c>
      <c r="AW15" s="19">
        <v>44005</v>
      </c>
      <c r="AX15" s="15">
        <v>1590</v>
      </c>
      <c r="AY15" s="19">
        <v>44006</v>
      </c>
      <c r="AZ15" s="15">
        <v>1590</v>
      </c>
      <c r="BM15" s="27"/>
      <c r="BN15" s="27"/>
      <c r="BO15" s="27"/>
      <c r="BP15" s="27"/>
      <c r="BQ15" s="27"/>
      <c r="BR15" s="27"/>
      <c r="BS15" s="27"/>
    </row>
    <row r="16" spans="1:88" s="2" customFormat="1" ht="67.5" customHeight="1" x14ac:dyDescent="0.3">
      <c r="A16" s="35"/>
      <c r="B16" s="35"/>
      <c r="C16" s="41"/>
      <c r="D16" s="35"/>
      <c r="E16" s="40" t="s">
        <v>78</v>
      </c>
      <c r="F16" s="35"/>
      <c r="G16" s="35"/>
      <c r="H16" s="16">
        <v>3185</v>
      </c>
      <c r="I16" s="2" t="s">
        <v>81</v>
      </c>
      <c r="J16" s="52" t="s">
        <v>125</v>
      </c>
      <c r="K16" s="21">
        <v>18</v>
      </c>
      <c r="L16" s="19">
        <v>44001</v>
      </c>
      <c r="M16" s="16">
        <v>2728</v>
      </c>
      <c r="N16" s="19">
        <v>44196</v>
      </c>
      <c r="O16" s="28">
        <f t="shared" si="1"/>
        <v>2728</v>
      </c>
      <c r="P16" s="2" t="s">
        <v>64</v>
      </c>
      <c r="AU16" s="19">
        <v>44001</v>
      </c>
      <c r="AV16" s="15">
        <v>2728</v>
      </c>
      <c r="AW16" s="19">
        <v>44007</v>
      </c>
      <c r="AX16" s="15">
        <v>2728</v>
      </c>
      <c r="AY16" s="19">
        <v>44008</v>
      </c>
      <c r="AZ16" s="15">
        <v>2728</v>
      </c>
      <c r="BM16" s="27"/>
      <c r="BN16" s="27"/>
      <c r="BO16" s="27"/>
      <c r="BP16" s="27"/>
      <c r="BQ16" s="27"/>
      <c r="BR16" s="27"/>
      <c r="BS16" s="27"/>
    </row>
    <row r="17" spans="1:88" s="2" customFormat="1" ht="63.5" customHeight="1" x14ac:dyDescent="0.3">
      <c r="A17" s="35"/>
      <c r="B17" s="35"/>
      <c r="C17" s="41"/>
      <c r="D17" s="35"/>
      <c r="E17" s="33"/>
      <c r="F17" s="35"/>
      <c r="G17" s="35"/>
      <c r="H17" s="16">
        <v>8352</v>
      </c>
      <c r="I17" s="2" t="s">
        <v>105</v>
      </c>
      <c r="J17" s="52" t="s">
        <v>126</v>
      </c>
      <c r="K17" s="21" t="s">
        <v>106</v>
      </c>
      <c r="L17" s="19">
        <v>44085</v>
      </c>
      <c r="M17" s="16">
        <v>8352</v>
      </c>
      <c r="N17" s="19">
        <v>44196</v>
      </c>
      <c r="O17" s="28">
        <f t="shared" si="1"/>
        <v>8352</v>
      </c>
      <c r="P17" s="2" t="s">
        <v>64</v>
      </c>
      <c r="AU17" s="19"/>
      <c r="AV17" s="15"/>
      <c r="AW17" s="19"/>
      <c r="AX17" s="15"/>
      <c r="AY17" s="19"/>
      <c r="AZ17" s="15"/>
      <c r="BM17" s="25">
        <v>44085</v>
      </c>
      <c r="BN17" s="26">
        <v>8352</v>
      </c>
      <c r="BO17" s="25">
        <v>44103</v>
      </c>
      <c r="BP17" s="26">
        <v>8352</v>
      </c>
      <c r="BQ17" s="25">
        <v>44103</v>
      </c>
      <c r="BR17" s="26">
        <v>8352</v>
      </c>
      <c r="BS17" s="27"/>
    </row>
    <row r="18" spans="1:88" s="2" customFormat="1" ht="64.5" customHeight="1" x14ac:dyDescent="0.3">
      <c r="A18" s="30"/>
      <c r="B18" s="30"/>
      <c r="C18" s="33"/>
      <c r="D18" s="30"/>
      <c r="E18" s="14" t="s">
        <v>109</v>
      </c>
      <c r="F18" s="30"/>
      <c r="G18" s="30"/>
      <c r="H18" s="16">
        <v>1308</v>
      </c>
      <c r="I18" s="2" t="s">
        <v>116</v>
      </c>
      <c r="J18" s="52" t="s">
        <v>127</v>
      </c>
      <c r="K18" s="21">
        <v>1</v>
      </c>
      <c r="L18" s="19">
        <v>44116</v>
      </c>
      <c r="M18" s="16">
        <v>1308</v>
      </c>
      <c r="N18" s="19">
        <v>44196</v>
      </c>
      <c r="O18" s="28">
        <f t="shared" si="1"/>
        <v>1308</v>
      </c>
      <c r="P18" s="2" t="s">
        <v>64</v>
      </c>
      <c r="AU18" s="19"/>
      <c r="AV18" s="15"/>
      <c r="AW18" s="19"/>
      <c r="AX18" s="15"/>
      <c r="AY18" s="19"/>
      <c r="AZ18" s="15"/>
      <c r="BM18" s="27"/>
      <c r="BN18" s="27"/>
      <c r="BO18" s="27"/>
      <c r="BP18" s="27"/>
      <c r="BQ18" s="27"/>
      <c r="BR18" s="27"/>
      <c r="BS18" s="25">
        <v>44116</v>
      </c>
      <c r="BT18" s="15">
        <v>1308</v>
      </c>
      <c r="BU18" s="19">
        <v>44127</v>
      </c>
      <c r="BV18" s="15">
        <v>1308</v>
      </c>
      <c r="BW18" s="19">
        <v>44130</v>
      </c>
      <c r="BX18" s="15">
        <v>1308</v>
      </c>
    </row>
    <row r="19" spans="1:88" s="2" customFormat="1" ht="42.5" x14ac:dyDescent="0.3">
      <c r="A19" s="37">
        <v>5</v>
      </c>
      <c r="B19" s="38" t="s">
        <v>44</v>
      </c>
      <c r="C19" s="39" t="s">
        <v>45</v>
      </c>
      <c r="D19" s="29" t="s">
        <v>37</v>
      </c>
      <c r="E19" s="13" t="s">
        <v>94</v>
      </c>
      <c r="F19" s="2" t="s">
        <v>43</v>
      </c>
      <c r="G19" s="2">
        <v>2240</v>
      </c>
      <c r="H19" s="16">
        <v>900</v>
      </c>
      <c r="I19" s="2" t="s">
        <v>95</v>
      </c>
      <c r="J19" s="52" t="s">
        <v>128</v>
      </c>
      <c r="K19" s="2" t="s">
        <v>98</v>
      </c>
      <c r="L19" s="19">
        <v>44020</v>
      </c>
      <c r="M19" s="16">
        <v>900</v>
      </c>
      <c r="N19" s="19">
        <v>44196</v>
      </c>
      <c r="O19" s="16">
        <f t="shared" si="1"/>
        <v>900</v>
      </c>
      <c r="P19" s="2" t="s">
        <v>64</v>
      </c>
      <c r="BA19" s="19">
        <v>44020</v>
      </c>
      <c r="BB19" s="15">
        <v>900</v>
      </c>
      <c r="BC19" s="19">
        <v>44033</v>
      </c>
      <c r="BD19" s="15">
        <v>900</v>
      </c>
      <c r="BE19" s="19">
        <v>44035</v>
      </c>
      <c r="BF19" s="15">
        <v>900</v>
      </c>
      <c r="BM19" s="27"/>
      <c r="BN19" s="27"/>
      <c r="BO19" s="27"/>
      <c r="BP19" s="27"/>
      <c r="BQ19" s="27"/>
      <c r="BR19" s="27"/>
      <c r="BS19" s="27"/>
    </row>
    <row r="20" spans="1:88" s="2" customFormat="1" ht="63.5" x14ac:dyDescent="0.3">
      <c r="A20" s="35"/>
      <c r="B20" s="35"/>
      <c r="C20" s="41"/>
      <c r="D20" s="35"/>
      <c r="E20" s="13" t="s">
        <v>46</v>
      </c>
      <c r="F20" s="2" t="s">
        <v>43</v>
      </c>
      <c r="G20" s="2">
        <v>2240</v>
      </c>
      <c r="H20" s="16">
        <v>4800</v>
      </c>
      <c r="I20" s="2" t="s">
        <v>54</v>
      </c>
      <c r="J20" s="52" t="s">
        <v>129</v>
      </c>
      <c r="K20" s="2" t="s">
        <v>56</v>
      </c>
      <c r="L20" s="19">
        <v>43850</v>
      </c>
      <c r="M20" s="16">
        <v>4800</v>
      </c>
      <c r="N20" s="19">
        <v>44196</v>
      </c>
      <c r="O20" s="16">
        <f t="shared" si="1"/>
        <v>4800</v>
      </c>
      <c r="P20" s="2" t="s">
        <v>50</v>
      </c>
      <c r="W20" s="19">
        <v>43864</v>
      </c>
      <c r="X20" s="15">
        <v>400</v>
      </c>
      <c r="Y20" s="19">
        <v>43873</v>
      </c>
      <c r="Z20" s="15">
        <v>400</v>
      </c>
      <c r="AA20" s="19">
        <v>43874</v>
      </c>
      <c r="AB20" s="15">
        <v>400</v>
      </c>
      <c r="AC20" s="19">
        <v>43907</v>
      </c>
      <c r="AD20" s="15">
        <v>400</v>
      </c>
      <c r="AE20" s="19">
        <v>43916</v>
      </c>
      <c r="AF20" s="15">
        <v>400</v>
      </c>
      <c r="AG20" s="19">
        <v>43917</v>
      </c>
      <c r="AH20" s="15">
        <v>400</v>
      </c>
      <c r="AI20" s="19">
        <v>43938</v>
      </c>
      <c r="AJ20" s="15">
        <v>400</v>
      </c>
      <c r="AK20" s="19">
        <v>43945</v>
      </c>
      <c r="AL20" s="15">
        <v>400</v>
      </c>
      <c r="AM20" s="19">
        <v>43949</v>
      </c>
      <c r="AN20" s="15">
        <v>400</v>
      </c>
      <c r="AO20" s="19">
        <v>43956</v>
      </c>
      <c r="AP20" s="15">
        <v>400</v>
      </c>
      <c r="AQ20" s="19">
        <v>43963</v>
      </c>
      <c r="AR20" s="15">
        <v>400</v>
      </c>
      <c r="AS20" s="19">
        <v>43964</v>
      </c>
      <c r="AT20" s="15">
        <v>400</v>
      </c>
      <c r="AU20" s="19">
        <v>43991</v>
      </c>
      <c r="AV20" s="15">
        <v>400</v>
      </c>
      <c r="AW20" s="19">
        <v>43998</v>
      </c>
      <c r="AX20" s="15">
        <v>400</v>
      </c>
      <c r="AY20" s="19">
        <v>44000</v>
      </c>
      <c r="AZ20" s="15">
        <v>400</v>
      </c>
      <c r="BG20" s="19">
        <v>44048</v>
      </c>
      <c r="BH20" s="15">
        <v>800</v>
      </c>
      <c r="BI20" s="19">
        <v>44063</v>
      </c>
      <c r="BJ20" s="15">
        <v>800</v>
      </c>
      <c r="BK20" s="19">
        <v>44070</v>
      </c>
      <c r="BL20" s="15">
        <v>800</v>
      </c>
      <c r="BM20" s="25">
        <v>44076</v>
      </c>
      <c r="BN20" s="26">
        <v>400</v>
      </c>
      <c r="BO20" s="25">
        <v>44088</v>
      </c>
      <c r="BP20" s="26">
        <v>400</v>
      </c>
      <c r="BQ20" s="25">
        <v>44089</v>
      </c>
      <c r="BR20" s="26">
        <v>400</v>
      </c>
      <c r="BS20" s="25">
        <v>44111</v>
      </c>
      <c r="BT20" s="15">
        <v>400</v>
      </c>
      <c r="BU20" s="19">
        <v>44120</v>
      </c>
      <c r="BV20" s="15">
        <v>400</v>
      </c>
      <c r="BW20" s="19">
        <v>44124</v>
      </c>
      <c r="BX20" s="15">
        <v>400</v>
      </c>
      <c r="BY20" s="19">
        <v>44141</v>
      </c>
      <c r="BZ20" s="15">
        <v>400</v>
      </c>
      <c r="CA20" s="19">
        <v>44154</v>
      </c>
      <c r="CB20" s="15">
        <v>400</v>
      </c>
      <c r="CC20" s="19">
        <v>44159</v>
      </c>
      <c r="CD20" s="15">
        <v>400</v>
      </c>
      <c r="CE20" s="19">
        <v>44186</v>
      </c>
      <c r="CF20" s="15">
        <v>800</v>
      </c>
      <c r="CG20" s="19">
        <v>44183</v>
      </c>
      <c r="CH20" s="15">
        <v>800</v>
      </c>
      <c r="CI20" s="19">
        <v>44187</v>
      </c>
      <c r="CJ20" s="15">
        <v>800</v>
      </c>
    </row>
    <row r="21" spans="1:88" s="2" customFormat="1" ht="53" x14ac:dyDescent="0.3">
      <c r="A21" s="35"/>
      <c r="B21" s="35"/>
      <c r="C21" s="41"/>
      <c r="D21" s="35"/>
      <c r="E21" s="13" t="s">
        <v>47</v>
      </c>
      <c r="F21" s="2" t="s">
        <v>43</v>
      </c>
      <c r="G21" s="2">
        <v>2240</v>
      </c>
      <c r="H21" s="16">
        <v>12840</v>
      </c>
      <c r="I21" s="2" t="s">
        <v>96</v>
      </c>
      <c r="J21" s="52" t="s">
        <v>130</v>
      </c>
      <c r="K21" s="9" t="s">
        <v>97</v>
      </c>
      <c r="L21" s="19">
        <v>44020</v>
      </c>
      <c r="M21" s="16">
        <v>12840</v>
      </c>
      <c r="N21" s="19">
        <v>44196</v>
      </c>
      <c r="O21" s="16">
        <f t="shared" si="1"/>
        <v>12840</v>
      </c>
      <c r="P21" s="2" t="s">
        <v>64</v>
      </c>
      <c r="BA21" s="19">
        <v>44020</v>
      </c>
      <c r="BB21" s="15">
        <v>12840</v>
      </c>
      <c r="BC21" s="19">
        <v>44033</v>
      </c>
      <c r="BD21" s="15">
        <v>5440</v>
      </c>
      <c r="BE21" s="19">
        <v>44035</v>
      </c>
      <c r="BF21" s="15">
        <v>5440</v>
      </c>
      <c r="BM21" s="27"/>
      <c r="BN21" s="27"/>
      <c r="BO21" s="25">
        <v>44103</v>
      </c>
      <c r="BP21" s="26">
        <v>7400</v>
      </c>
      <c r="BQ21" s="25">
        <v>44104</v>
      </c>
      <c r="BR21" s="26">
        <v>7400</v>
      </c>
      <c r="BS21" s="27"/>
    </row>
    <row r="22" spans="1:88" s="2" customFormat="1" ht="17.5" customHeight="1" x14ac:dyDescent="0.3">
      <c r="A22" s="35"/>
      <c r="B22" s="35"/>
      <c r="C22" s="41"/>
      <c r="D22" s="35"/>
      <c r="E22" s="40" t="s">
        <v>48</v>
      </c>
      <c r="F22" s="29" t="s">
        <v>43</v>
      </c>
      <c r="G22" s="29">
        <v>2240</v>
      </c>
      <c r="H22" s="31">
        <v>1200</v>
      </c>
      <c r="I22" s="2" t="s">
        <v>76</v>
      </c>
      <c r="J22" s="54" t="s">
        <v>131</v>
      </c>
      <c r="K22" s="2" t="s">
        <v>77</v>
      </c>
      <c r="L22" s="19">
        <v>43907</v>
      </c>
      <c r="M22" s="16">
        <v>7539.69</v>
      </c>
      <c r="N22" s="19">
        <v>44196</v>
      </c>
      <c r="O22" s="16">
        <f t="shared" si="1"/>
        <v>1195.02</v>
      </c>
      <c r="P22" s="2" t="s">
        <v>64</v>
      </c>
      <c r="AO22" s="19">
        <v>43956</v>
      </c>
      <c r="AP22" s="2">
        <v>1195.02</v>
      </c>
      <c r="AQ22" s="19">
        <v>43963</v>
      </c>
      <c r="AR22" s="2">
        <v>1195.02</v>
      </c>
      <c r="AS22" s="19">
        <v>43964</v>
      </c>
      <c r="AT22" s="2">
        <v>1195.02</v>
      </c>
      <c r="BM22" s="27"/>
      <c r="BN22" s="27"/>
      <c r="BO22" s="27"/>
      <c r="BP22" s="27"/>
      <c r="BQ22" s="27"/>
      <c r="BR22" s="27"/>
      <c r="BS22" s="27"/>
    </row>
    <row r="23" spans="1:88" s="2" customFormat="1" ht="29.25" customHeight="1" x14ac:dyDescent="0.3">
      <c r="A23" s="35"/>
      <c r="B23" s="35"/>
      <c r="C23" s="41"/>
      <c r="D23" s="35"/>
      <c r="E23" s="33"/>
      <c r="F23" s="30"/>
      <c r="G23" s="30"/>
      <c r="H23" s="30"/>
      <c r="I23" s="2" t="s">
        <v>108</v>
      </c>
      <c r="J23" s="55"/>
      <c r="K23" s="2" t="s">
        <v>107</v>
      </c>
      <c r="L23" s="19">
        <v>44088</v>
      </c>
      <c r="M23" s="16">
        <v>-6344.67</v>
      </c>
      <c r="N23" s="19">
        <v>44196</v>
      </c>
      <c r="O23" s="16"/>
      <c r="P23" s="2" t="s">
        <v>64</v>
      </c>
      <c r="AO23" s="19"/>
      <c r="AQ23" s="19"/>
      <c r="AS23" s="19"/>
      <c r="BM23" s="27"/>
      <c r="BN23" s="27"/>
      <c r="BO23" s="27"/>
      <c r="BP23" s="27"/>
      <c r="BQ23" s="27"/>
      <c r="BR23" s="27"/>
      <c r="BS23" s="27"/>
    </row>
    <row r="24" spans="1:88" s="2" customFormat="1" ht="15" x14ac:dyDescent="0.3">
      <c r="A24" s="35"/>
      <c r="B24" s="35"/>
      <c r="C24" s="41"/>
      <c r="D24" s="35"/>
      <c r="E24" s="13" t="s">
        <v>49</v>
      </c>
      <c r="F24" s="2" t="s">
        <v>43</v>
      </c>
      <c r="G24" s="2">
        <v>2240</v>
      </c>
      <c r="H24" s="16">
        <v>1</v>
      </c>
      <c r="J24" s="56"/>
      <c r="O24" s="16">
        <f t="shared" si="1"/>
        <v>0</v>
      </c>
      <c r="BM24" s="27"/>
      <c r="BN24" s="27"/>
      <c r="BO24" s="27"/>
      <c r="BP24" s="27"/>
      <c r="BQ24" s="27"/>
      <c r="BR24" s="27"/>
      <c r="BS24" s="27"/>
    </row>
    <row r="25" spans="1:88" s="2" customFormat="1" ht="53" x14ac:dyDescent="0.3">
      <c r="A25" s="30"/>
      <c r="B25" s="30"/>
      <c r="C25" s="33"/>
      <c r="D25" s="30"/>
      <c r="E25" s="2" t="s">
        <v>39</v>
      </c>
      <c r="F25" s="2" t="s">
        <v>43</v>
      </c>
      <c r="G25" s="2">
        <v>2240</v>
      </c>
      <c r="H25" s="16">
        <v>634</v>
      </c>
      <c r="I25" s="2" t="s">
        <v>90</v>
      </c>
      <c r="J25" s="52" t="s">
        <v>132</v>
      </c>
      <c r="K25" s="2">
        <v>53</v>
      </c>
      <c r="L25" s="19">
        <v>43956</v>
      </c>
      <c r="M25" s="16">
        <v>634</v>
      </c>
      <c r="N25" s="19">
        <v>44196</v>
      </c>
      <c r="O25" s="16">
        <f t="shared" si="1"/>
        <v>634</v>
      </c>
      <c r="P25" s="2" t="s">
        <v>64</v>
      </c>
      <c r="AO25" s="19">
        <v>43956</v>
      </c>
      <c r="AP25" s="15">
        <v>634</v>
      </c>
      <c r="AQ25" s="19">
        <v>43963</v>
      </c>
      <c r="AR25" s="15">
        <v>634</v>
      </c>
      <c r="AS25" s="19">
        <v>43964</v>
      </c>
      <c r="AT25" s="15">
        <v>634</v>
      </c>
      <c r="BM25" s="27"/>
      <c r="BN25" s="27"/>
      <c r="BO25" s="27"/>
      <c r="BP25" s="27"/>
      <c r="BQ25" s="27"/>
      <c r="BR25" s="27"/>
      <c r="BS25" s="27"/>
    </row>
    <row r="26" spans="1:88" s="2" customFormat="1" ht="15" x14ac:dyDescent="0.3">
      <c r="A26" s="37">
        <v>6</v>
      </c>
      <c r="B26" s="38" t="s">
        <v>44</v>
      </c>
      <c r="C26" s="39" t="s">
        <v>45</v>
      </c>
      <c r="D26" s="29" t="s">
        <v>38</v>
      </c>
      <c r="E26" s="42" t="s">
        <v>40</v>
      </c>
      <c r="F26" s="29" t="s">
        <v>43</v>
      </c>
      <c r="G26" s="29">
        <v>2250</v>
      </c>
      <c r="H26" s="34">
        <v>57300</v>
      </c>
      <c r="I26" s="2" t="s">
        <v>65</v>
      </c>
      <c r="J26" s="56"/>
      <c r="K26" s="20" t="s">
        <v>57</v>
      </c>
      <c r="L26" s="19">
        <v>43854</v>
      </c>
      <c r="M26" s="16">
        <v>6580</v>
      </c>
      <c r="N26" s="19">
        <v>44196</v>
      </c>
      <c r="O26" s="16">
        <f t="shared" si="1"/>
        <v>6580</v>
      </c>
      <c r="P26" s="2" t="s">
        <v>64</v>
      </c>
      <c r="W26" s="19">
        <v>43854</v>
      </c>
      <c r="X26" s="15">
        <v>6580</v>
      </c>
      <c r="Y26" s="19">
        <v>43873</v>
      </c>
      <c r="Z26" s="15">
        <v>6580</v>
      </c>
      <c r="AA26" s="19">
        <v>43874</v>
      </c>
      <c r="AB26" s="15">
        <v>6580</v>
      </c>
      <c r="BM26" s="27"/>
      <c r="BN26" s="27"/>
      <c r="BO26" s="27"/>
      <c r="BP26" s="27"/>
      <c r="BQ26" s="27"/>
      <c r="BR26" s="27"/>
      <c r="BS26" s="27"/>
    </row>
    <row r="27" spans="1:88" s="2" customFormat="1" ht="15" x14ac:dyDescent="0.3">
      <c r="A27" s="35"/>
      <c r="B27" s="35"/>
      <c r="C27" s="41"/>
      <c r="D27" s="35"/>
      <c r="E27" s="35"/>
      <c r="F27" s="35"/>
      <c r="G27" s="35"/>
      <c r="H27" s="35"/>
      <c r="I27" s="2" t="s">
        <v>66</v>
      </c>
      <c r="J27" s="56"/>
      <c r="K27" s="20" t="s">
        <v>58</v>
      </c>
      <c r="L27" s="19">
        <v>43861</v>
      </c>
      <c r="M27" s="16">
        <v>9280</v>
      </c>
      <c r="N27" s="19">
        <v>44196</v>
      </c>
      <c r="O27" s="16">
        <f t="shared" si="1"/>
        <v>9280</v>
      </c>
      <c r="P27" s="2" t="s">
        <v>64</v>
      </c>
      <c r="W27" s="19">
        <v>43861</v>
      </c>
      <c r="X27" s="15">
        <v>9280</v>
      </c>
      <c r="Y27" s="19">
        <v>43873</v>
      </c>
      <c r="Z27" s="15">
        <v>9280</v>
      </c>
      <c r="AA27" s="19">
        <v>43874</v>
      </c>
      <c r="AB27" s="15">
        <v>9280</v>
      </c>
      <c r="BM27" s="27"/>
      <c r="BN27" s="27"/>
      <c r="BO27" s="27"/>
      <c r="BP27" s="27"/>
      <c r="BQ27" s="27"/>
      <c r="BR27" s="27"/>
      <c r="BS27" s="27"/>
    </row>
    <row r="28" spans="1:88" s="2" customFormat="1" ht="15" x14ac:dyDescent="0.3">
      <c r="A28" s="35"/>
      <c r="B28" s="35"/>
      <c r="C28" s="41"/>
      <c r="D28" s="35"/>
      <c r="E28" s="35"/>
      <c r="F28" s="35"/>
      <c r="G28" s="35"/>
      <c r="H28" s="35"/>
      <c r="I28" s="2" t="s">
        <v>67</v>
      </c>
      <c r="J28" s="56"/>
      <c r="K28" s="20" t="s">
        <v>59</v>
      </c>
      <c r="L28" s="19">
        <v>43868</v>
      </c>
      <c r="M28" s="16">
        <v>7580</v>
      </c>
      <c r="N28" s="19">
        <v>44196</v>
      </c>
      <c r="O28" s="16">
        <f t="shared" si="1"/>
        <v>7580</v>
      </c>
      <c r="P28" s="2" t="s">
        <v>64</v>
      </c>
      <c r="W28" s="19">
        <v>43868</v>
      </c>
      <c r="X28" s="15">
        <v>7580</v>
      </c>
      <c r="Y28" s="19">
        <v>43875</v>
      </c>
      <c r="Z28" s="15">
        <v>7580</v>
      </c>
      <c r="AA28" s="19">
        <v>43879</v>
      </c>
      <c r="AB28" s="15">
        <v>7580</v>
      </c>
      <c r="BM28" s="27"/>
      <c r="BN28" s="27"/>
      <c r="BO28" s="27"/>
      <c r="BP28" s="27"/>
      <c r="BQ28" s="27"/>
      <c r="BR28" s="27"/>
      <c r="BS28" s="27"/>
    </row>
    <row r="29" spans="1:88" s="2" customFormat="1" ht="15" x14ac:dyDescent="0.3">
      <c r="A29" s="35"/>
      <c r="B29" s="35"/>
      <c r="C29" s="41"/>
      <c r="D29" s="35"/>
      <c r="E29" s="35"/>
      <c r="F29" s="35"/>
      <c r="G29" s="35"/>
      <c r="H29" s="35"/>
      <c r="I29" s="2" t="s">
        <v>68</v>
      </c>
      <c r="J29" s="56"/>
      <c r="K29" s="20" t="s">
        <v>60</v>
      </c>
      <c r="L29" s="19">
        <v>43875</v>
      </c>
      <c r="M29" s="16">
        <v>8880</v>
      </c>
      <c r="N29" s="19">
        <v>44196</v>
      </c>
      <c r="O29" s="16">
        <f t="shared" si="1"/>
        <v>8880</v>
      </c>
      <c r="P29" s="2" t="s">
        <v>64</v>
      </c>
      <c r="W29" s="19">
        <v>43875</v>
      </c>
      <c r="X29" s="15">
        <v>8880</v>
      </c>
      <c r="Y29" s="19">
        <v>43881</v>
      </c>
      <c r="Z29" s="15">
        <v>8880</v>
      </c>
      <c r="AA29" s="19">
        <v>43882</v>
      </c>
      <c r="AB29" s="15">
        <v>8880</v>
      </c>
      <c r="BM29" s="27"/>
      <c r="BN29" s="27"/>
      <c r="BO29" s="27"/>
      <c r="BP29" s="27"/>
      <c r="BQ29" s="27"/>
      <c r="BR29" s="27"/>
      <c r="BS29" s="27"/>
    </row>
    <row r="30" spans="1:88" s="2" customFormat="1" ht="15" x14ac:dyDescent="0.3">
      <c r="A30" s="35"/>
      <c r="B30" s="35"/>
      <c r="C30" s="41"/>
      <c r="D30" s="35"/>
      <c r="E30" s="35"/>
      <c r="F30" s="35"/>
      <c r="G30" s="35"/>
      <c r="H30" s="35"/>
      <c r="I30" s="2" t="s">
        <v>69</v>
      </c>
      <c r="J30" s="56"/>
      <c r="K30" s="20" t="s">
        <v>61</v>
      </c>
      <c r="L30" s="19">
        <v>43875</v>
      </c>
      <c r="M30" s="16">
        <v>6670</v>
      </c>
      <c r="N30" s="19">
        <v>44196</v>
      </c>
      <c r="O30" s="16">
        <f t="shared" si="1"/>
        <v>6670</v>
      </c>
      <c r="P30" s="2" t="s">
        <v>64</v>
      </c>
      <c r="W30" s="19">
        <v>43875</v>
      </c>
      <c r="X30" s="15">
        <v>6670</v>
      </c>
      <c r="Y30" s="19">
        <v>43881</v>
      </c>
      <c r="Z30" s="15">
        <v>6670</v>
      </c>
      <c r="AA30" s="19">
        <v>43882</v>
      </c>
      <c r="AB30" s="15">
        <v>6670</v>
      </c>
      <c r="BM30" s="27"/>
      <c r="BN30" s="27"/>
      <c r="BO30" s="27"/>
      <c r="BP30" s="27"/>
      <c r="BQ30" s="27"/>
      <c r="BR30" s="27"/>
      <c r="BS30" s="27"/>
    </row>
    <row r="31" spans="1:88" s="2" customFormat="1" ht="15" x14ac:dyDescent="0.3">
      <c r="A31" s="35"/>
      <c r="B31" s="35"/>
      <c r="C31" s="41"/>
      <c r="D31" s="35"/>
      <c r="E31" s="35"/>
      <c r="F31" s="35"/>
      <c r="G31" s="35"/>
      <c r="H31" s="35"/>
      <c r="I31" s="2" t="s">
        <v>70</v>
      </c>
      <c r="J31" s="56"/>
      <c r="K31" s="20" t="s">
        <v>62</v>
      </c>
      <c r="L31" s="19">
        <v>43875</v>
      </c>
      <c r="M31" s="16">
        <v>1560</v>
      </c>
      <c r="N31" s="19">
        <v>44196</v>
      </c>
      <c r="O31" s="16">
        <f t="shared" si="1"/>
        <v>1560</v>
      </c>
      <c r="P31" s="2" t="s">
        <v>64</v>
      </c>
      <c r="W31" s="19">
        <v>43875</v>
      </c>
      <c r="X31" s="15">
        <v>1560</v>
      </c>
      <c r="Y31" s="19">
        <v>43881</v>
      </c>
      <c r="Z31" s="15">
        <v>1560</v>
      </c>
      <c r="AA31" s="19">
        <v>43882</v>
      </c>
      <c r="AB31" s="15">
        <v>1560</v>
      </c>
      <c r="BM31" s="27"/>
      <c r="BN31" s="27"/>
      <c r="BO31" s="27"/>
      <c r="BP31" s="27"/>
      <c r="BQ31" s="27"/>
      <c r="BR31" s="27"/>
      <c r="BS31" s="27"/>
    </row>
    <row r="32" spans="1:88" s="2" customFormat="1" ht="15" x14ac:dyDescent="0.3">
      <c r="A32" s="35"/>
      <c r="B32" s="35"/>
      <c r="C32" s="41"/>
      <c r="D32" s="35"/>
      <c r="E32" s="35"/>
      <c r="F32" s="35"/>
      <c r="G32" s="35"/>
      <c r="H32" s="35"/>
      <c r="I32" s="2" t="s">
        <v>71</v>
      </c>
      <c r="J32" s="56"/>
      <c r="K32" s="20" t="s">
        <v>63</v>
      </c>
      <c r="L32" s="19">
        <v>43881</v>
      </c>
      <c r="M32" s="16">
        <v>1440</v>
      </c>
      <c r="N32" s="19">
        <v>44196</v>
      </c>
      <c r="O32" s="16">
        <f t="shared" si="1"/>
        <v>1440</v>
      </c>
      <c r="P32" s="2" t="s">
        <v>64</v>
      </c>
      <c r="W32" s="19">
        <v>43881</v>
      </c>
      <c r="X32" s="15">
        <v>1440</v>
      </c>
      <c r="AE32" s="19">
        <v>43902</v>
      </c>
      <c r="AF32" s="15">
        <v>1440</v>
      </c>
      <c r="AG32" s="19">
        <v>43903</v>
      </c>
      <c r="AH32" s="15">
        <v>1440</v>
      </c>
      <c r="BM32" s="27"/>
      <c r="BN32" s="27"/>
      <c r="BO32" s="27"/>
      <c r="BP32" s="27"/>
      <c r="BQ32" s="27"/>
      <c r="BR32" s="27"/>
      <c r="BS32" s="27"/>
    </row>
    <row r="33" spans="1:71" s="2" customFormat="1" ht="15" x14ac:dyDescent="0.3">
      <c r="A33" s="35"/>
      <c r="B33" s="35"/>
      <c r="C33" s="41"/>
      <c r="D33" s="35"/>
      <c r="E33" s="35"/>
      <c r="F33" s="35"/>
      <c r="G33" s="35"/>
      <c r="H33" s="35"/>
      <c r="I33" s="2" t="s">
        <v>74</v>
      </c>
      <c r="J33" s="56"/>
      <c r="K33" s="20" t="s">
        <v>73</v>
      </c>
      <c r="L33" s="19">
        <v>43903</v>
      </c>
      <c r="M33" s="16">
        <v>9881.5300000000007</v>
      </c>
      <c r="N33" s="19">
        <v>44196</v>
      </c>
      <c r="O33" s="16">
        <f t="shared" si="1"/>
        <v>9881.5300000000007</v>
      </c>
      <c r="P33" s="2" t="s">
        <v>64</v>
      </c>
      <c r="W33" s="19"/>
      <c r="X33" s="15"/>
      <c r="AC33" s="19">
        <v>43903</v>
      </c>
      <c r="AD33" s="15">
        <v>9881.5300000000007</v>
      </c>
      <c r="AE33" s="19">
        <v>43916</v>
      </c>
      <c r="AF33" s="15">
        <v>9881.5300000000007</v>
      </c>
      <c r="AG33" s="19">
        <v>43917</v>
      </c>
      <c r="AH33" s="15">
        <v>9881.5300000000007</v>
      </c>
      <c r="BM33" s="27"/>
      <c r="BN33" s="27"/>
      <c r="BO33" s="27"/>
      <c r="BP33" s="27"/>
      <c r="BQ33" s="27"/>
      <c r="BR33" s="27"/>
      <c r="BS33" s="27"/>
    </row>
    <row r="34" spans="1:71" s="2" customFormat="1" ht="15" x14ac:dyDescent="0.3">
      <c r="A34" s="30"/>
      <c r="B34" s="30"/>
      <c r="C34" s="33"/>
      <c r="D34" s="30"/>
      <c r="E34" s="30"/>
      <c r="F34" s="30"/>
      <c r="G34" s="30"/>
      <c r="H34" s="30"/>
      <c r="I34" s="2" t="s">
        <v>75</v>
      </c>
      <c r="J34" s="56"/>
      <c r="K34" s="20" t="s">
        <v>72</v>
      </c>
      <c r="L34" s="19">
        <v>43903</v>
      </c>
      <c r="M34" s="16">
        <v>2040</v>
      </c>
      <c r="N34" s="19">
        <v>44196</v>
      </c>
      <c r="O34" s="16">
        <f t="shared" si="1"/>
        <v>2040</v>
      </c>
      <c r="P34" s="2" t="s">
        <v>64</v>
      </c>
      <c r="W34" s="19"/>
      <c r="X34" s="15"/>
      <c r="AC34" s="19">
        <v>43903</v>
      </c>
      <c r="AD34" s="15">
        <v>2040</v>
      </c>
      <c r="AE34" s="19">
        <v>43916</v>
      </c>
      <c r="AF34" s="15">
        <v>2040</v>
      </c>
      <c r="AG34" s="19">
        <v>43917</v>
      </c>
      <c r="AH34" s="15">
        <v>2040</v>
      </c>
      <c r="BM34" s="27"/>
      <c r="BN34" s="27"/>
      <c r="BO34" s="27"/>
      <c r="BP34" s="27"/>
      <c r="BQ34" s="27"/>
      <c r="BR34" s="27"/>
      <c r="BS34" s="27"/>
    </row>
    <row r="39" spans="1:71" ht="13" x14ac:dyDescent="0.3">
      <c r="H39" s="22" t="s">
        <v>91</v>
      </c>
      <c r="I39" s="22"/>
      <c r="J39" s="22"/>
      <c r="K39" s="22"/>
      <c r="L39" s="22"/>
      <c r="M39" s="22" t="s">
        <v>92</v>
      </c>
      <c r="N39" s="22"/>
      <c r="O39" s="23" t="s">
        <v>93</v>
      </c>
    </row>
    <row r="40" spans="1:71" ht="13" x14ac:dyDescent="0.3">
      <c r="H40" s="17">
        <f>H3+H4+H5+H6+H7+H9+H10+H11+H12+H13+H14+H15+H16+H17+H18+H19+H20+H21+H22+H24+H25+H26</f>
        <v>6026333</v>
      </c>
      <c r="M40" s="57">
        <f>M5+M7+M8+M9+M10+M11+M12+M13+M14+M15+M16+M17+M18+M19+M20+M21+M22+M23+M25</f>
        <v>222908.68</v>
      </c>
      <c r="O40" s="8">
        <f>O3+O4+O5+O7+O8+O9+O10+O11+O12+O13+O15+O16+O17+O18+O19+O20+O21+O22+O25+O26+O27+O28+O29+O30+O31+O32+O33+O34+O14</f>
        <v>6010988.8399999999</v>
      </c>
    </row>
    <row r="41" spans="1:71" ht="13" x14ac:dyDescent="0.3">
      <c r="M41" s="22" t="s">
        <v>137</v>
      </c>
    </row>
    <row r="42" spans="1:71" ht="13" x14ac:dyDescent="0.3">
      <c r="M42" s="57">
        <f>O3+O4</f>
        <v>5734168.6299999999</v>
      </c>
    </row>
    <row r="43" spans="1:71" ht="13" x14ac:dyDescent="0.3">
      <c r="M43" s="22" t="s">
        <v>138</v>
      </c>
    </row>
    <row r="44" spans="1:71" ht="13" x14ac:dyDescent="0.3">
      <c r="M44" s="57">
        <f>M26+M27+M28+M29+M30+M31+M32+M33+M34</f>
        <v>53911.53</v>
      </c>
    </row>
    <row r="47" spans="1:71" x14ac:dyDescent="0.25">
      <c r="M47" s="17">
        <f>M40+M42+M44</f>
        <v>6010988.8399999999</v>
      </c>
    </row>
  </sheetData>
  <mergeCells count="48">
    <mergeCell ref="B15:B18"/>
    <mergeCell ref="A15:A18"/>
    <mergeCell ref="A5:A14"/>
    <mergeCell ref="B5:B14"/>
    <mergeCell ref="C5:C14"/>
    <mergeCell ref="A1:P1"/>
    <mergeCell ref="BA1:BF1"/>
    <mergeCell ref="BG1:BL1"/>
    <mergeCell ref="BM1:BR1"/>
    <mergeCell ref="BS1:BX1"/>
    <mergeCell ref="BY1:CD1"/>
    <mergeCell ref="CE1:CJ1"/>
    <mergeCell ref="Q1:V1"/>
    <mergeCell ref="W1:AB1"/>
    <mergeCell ref="AC1:AH1"/>
    <mergeCell ref="AI1:AN1"/>
    <mergeCell ref="AO1:AT1"/>
    <mergeCell ref="AU1:AZ1"/>
    <mergeCell ref="A26:A34"/>
    <mergeCell ref="B26:B34"/>
    <mergeCell ref="F26:F34"/>
    <mergeCell ref="G26:G34"/>
    <mergeCell ref="H26:H34"/>
    <mergeCell ref="C26:C34"/>
    <mergeCell ref="D26:D34"/>
    <mergeCell ref="E26:E34"/>
    <mergeCell ref="E11:E12"/>
    <mergeCell ref="C15:C18"/>
    <mergeCell ref="D15:D18"/>
    <mergeCell ref="E16:E17"/>
    <mergeCell ref="F15:F18"/>
    <mergeCell ref="E9:E10"/>
    <mergeCell ref="D5:D14"/>
    <mergeCell ref="F5:F14"/>
    <mergeCell ref="E22:E23"/>
    <mergeCell ref="A19:A25"/>
    <mergeCell ref="B19:B25"/>
    <mergeCell ref="C19:C25"/>
    <mergeCell ref="D19:D25"/>
    <mergeCell ref="F22:F23"/>
    <mergeCell ref="G22:G23"/>
    <mergeCell ref="H22:H23"/>
    <mergeCell ref="J22:J23"/>
    <mergeCell ref="H7:H8"/>
    <mergeCell ref="J9:J10"/>
    <mergeCell ref="J11:J12"/>
    <mergeCell ref="G15:G18"/>
    <mergeCell ref="G5:G14"/>
  </mergeCells>
  <hyperlinks>
    <hyperlink ref="I3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Євгенія Валентинівна Масіч</dc:creator>
  <cp:lastModifiedBy>oksan</cp:lastModifiedBy>
  <dcterms:created xsi:type="dcterms:W3CDTF">2019-01-16T12:11:51Z</dcterms:created>
  <dcterms:modified xsi:type="dcterms:W3CDTF">2020-12-30T16:01:49Z</dcterms:modified>
</cp:coreProperties>
</file>