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845" windowHeight="7290" tabRatio="622" activeTab="0"/>
  </bookViews>
  <sheets>
    <sheet name="БЮДЖЕТ 2019" sheetId="1" r:id="rId1"/>
    <sheet name="оренда" sheetId="2" r:id="rId2"/>
  </sheets>
  <definedNames>
    <definedName name="_xlnm.Print_Area" localSheetId="0">'БЮДЖЕТ 2019'!$A$1:$L$386</definedName>
    <definedName name="_xlnm.Print_Area" localSheetId="1">'оренда'!$A$1:$M$96</definedName>
  </definedNames>
  <calcPr fullCalcOnLoad="1"/>
</workbook>
</file>

<file path=xl/sharedStrings.xml><?xml version="1.0" encoding="utf-8"?>
<sst xmlns="http://schemas.openxmlformats.org/spreadsheetml/2006/main" count="660" uniqueCount="514">
  <si>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</si>
  <si>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</si>
  <si>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</si>
  <si>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</si>
  <si>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</si>
  <si>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</si>
  <si>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</si>
  <si>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</si>
  <si>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</si>
  <si>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</si>
  <si>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</si>
  <si>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</si>
  <si>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</si>
  <si>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</si>
  <si>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</si>
  <si>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</si>
  <si>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 2017 рік зі змінами</t>
  </si>
  <si>
    <t xml:space="preserve">по Комунальному  закладу «Дніпровський центр
первинної медико-санітарної допомоги №5» 
</t>
  </si>
  <si>
    <t>ЄДРПОУ 37899694</t>
  </si>
  <si>
    <t>Лютий 2017</t>
  </si>
  <si>
    <t xml:space="preserve">Бланки </t>
  </si>
  <si>
    <t xml:space="preserve">Продукція для чищення </t>
  </si>
  <si>
    <t>Сидіння, стільці та супутні вироби і частини до них</t>
  </si>
  <si>
    <t>Столи, серванти, письмові столи та книжкові шафи</t>
  </si>
  <si>
    <t>Офісні меблі</t>
  </si>
  <si>
    <t xml:space="preserve">Комп’ютерне обладнання </t>
  </si>
  <si>
    <t>Відкриті торги</t>
  </si>
  <si>
    <t xml:space="preserve">Апаратура для підтримування фізіологічних функцій організму </t>
  </si>
  <si>
    <t>Фармацевтична продукція</t>
  </si>
  <si>
    <t>Допорогова закупівля</t>
  </si>
  <si>
    <t>Транспортні квитки</t>
  </si>
  <si>
    <t xml:space="preserve">Розподіл води </t>
  </si>
  <si>
    <t>Тверде паливо</t>
  </si>
  <si>
    <t xml:space="preserve"> Послуги з професійної підготовки у сфері охорони здоров’я та надання першої медичної допомоги </t>
  </si>
  <si>
    <t xml:space="preserve">Послуги у сфері професійної підготовки </t>
  </si>
  <si>
    <t>Детектори та аналізатори</t>
  </si>
  <si>
    <t>Послуги з технічного обслуговування ліфтів</t>
  </si>
  <si>
    <t>Послуги з прання і сухого чищення</t>
  </si>
  <si>
    <t xml:space="preserve">Технічне обслуговування і ремонт офісної техніки </t>
  </si>
  <si>
    <t xml:space="preserve"> Послуги з ремонту і технічного обслуговування персональних комп’ютерів </t>
  </si>
  <si>
    <t xml:space="preserve"> Послуги з ремонту і технічного обслуговування медичного та хірургічного обладнання</t>
  </si>
  <si>
    <t xml:space="preserve">Послуги з технічного огляду та випробовувань </t>
  </si>
  <si>
    <t xml:space="preserve"> Будівельні роботи </t>
  </si>
  <si>
    <t xml:space="preserve">Утилізація сміття та поводження зі сміттям </t>
  </si>
  <si>
    <t xml:space="preserve"> Послуги з ремонту і технічного обслуговування вимірювальних, випробувальних і контрольних приладів</t>
  </si>
  <si>
    <t xml:space="preserve">Послуги телефонного зв’язку та передачі даних </t>
  </si>
  <si>
    <t>Послуги провайдерів</t>
  </si>
  <si>
    <t xml:space="preserve">Поштові послуги </t>
  </si>
  <si>
    <t xml:space="preserve">Комунальні послуги </t>
  </si>
  <si>
    <t>Березень 2017</t>
  </si>
  <si>
    <t>Послуги з розробки пакетів програмного забезпечення</t>
  </si>
  <si>
    <t>Голова тендерного комітету</t>
  </si>
  <si>
    <t>Оснач Д.П</t>
  </si>
  <si>
    <t>Охоронні послуги</t>
  </si>
  <si>
    <t>Січень 2017</t>
  </si>
  <si>
    <t>Анальгетичні засоби</t>
  </si>
  <si>
    <t>Архітектурні, інженерні та планувальні послуги</t>
  </si>
  <si>
    <t>ДОДАТОК ДО РІЧНОГО ПЛАНУ ЗАКУПІВЕЛЬ</t>
  </si>
  <si>
    <t>РАЗОМ КЕКВ 2210</t>
  </si>
  <si>
    <t>РАЗОМ КЕКВ 2220</t>
  </si>
  <si>
    <t>РАЗОМ КЕКВ 2230</t>
  </si>
  <si>
    <t>РАЗОМ КЕКВ 2240</t>
  </si>
  <si>
    <t>РАЗОМ КЕКВ 2250</t>
  </si>
  <si>
    <t>РАЗОМ КЕКВ 2270</t>
  </si>
  <si>
    <t>РАЗОМ КЕКВ 2280</t>
  </si>
  <si>
    <t>РАЗОМ КЕКВ 3110</t>
  </si>
  <si>
    <t>РАЗОМ КПК 1412180</t>
  </si>
  <si>
    <t>РАЗОМ КЕКВ 3142</t>
  </si>
  <si>
    <t xml:space="preserve"> Послуги із санітарно-гігієнічної обробки приміщень </t>
  </si>
  <si>
    <t>Затверджений рішенням тендерного комітету від "06" березня № 10</t>
  </si>
  <si>
    <t>Послуги у сфері охорони здоров’я, інші. Послуги у сфері охорони здоров’я</t>
  </si>
  <si>
    <t>44321000-6</t>
  </si>
  <si>
    <t>Кабелі</t>
  </si>
  <si>
    <t>19521000-4</t>
  </si>
  <si>
    <t>Вироби з полістиролу</t>
  </si>
  <si>
    <t>Послуги пов"язані з програмним забезпеченням</t>
  </si>
  <si>
    <t>Страхові послуги</t>
  </si>
  <si>
    <t>Послуги з ремонту і технічного обслуговування вимірювальних, випробувальних і контрольних приладів</t>
  </si>
  <si>
    <t>39515400-9</t>
  </si>
  <si>
    <t>Жалюзі</t>
  </si>
  <si>
    <t>30192350-9</t>
  </si>
  <si>
    <t>Касова стрічка</t>
  </si>
  <si>
    <t xml:space="preserve">Спеціальні продукти харчування, збагачені поживними речовинами </t>
  </si>
  <si>
    <t>кредиторка</t>
  </si>
  <si>
    <t>предмет закупівлі</t>
  </si>
  <si>
    <t>контрагент</t>
  </si>
  <si>
    <t>сума договору</t>
  </si>
  <si>
    <t>Лабораторні послуги</t>
  </si>
  <si>
    <t xml:space="preserve"> 39830000-9 </t>
  </si>
  <si>
    <t xml:space="preserve"> 15880000-0 </t>
  </si>
  <si>
    <t xml:space="preserve"> 79710000-4</t>
  </si>
  <si>
    <t xml:space="preserve"> 71900000-7</t>
  </si>
  <si>
    <t xml:space="preserve"> 50320000-4 </t>
  </si>
  <si>
    <t xml:space="preserve"> 50410000-2</t>
  </si>
  <si>
    <t xml:space="preserve"> 66510000-8</t>
  </si>
  <si>
    <t xml:space="preserve"> 34980000-0 </t>
  </si>
  <si>
    <t xml:space="preserve"> 45000000-7</t>
  </si>
  <si>
    <t xml:space="preserve"> 71240000-2 </t>
  </si>
  <si>
    <t xml:space="preserve">
85100000-0
</t>
  </si>
  <si>
    <t xml:space="preserve">90510000-5 </t>
  </si>
  <si>
    <t>50410000-2</t>
  </si>
  <si>
    <t>64210000-1</t>
  </si>
  <si>
    <t xml:space="preserve">   64110000-0 </t>
  </si>
  <si>
    <t>22200000-2</t>
  </si>
  <si>
    <t>Газети, періодичні спеціалізовані та інші періодичні видання і журнали</t>
  </si>
  <si>
    <t>60100000-9</t>
  </si>
  <si>
    <t>Послуги з автомобільних перевезень</t>
  </si>
  <si>
    <t>30231100-8</t>
  </si>
  <si>
    <t>Комп’ютерні термінали</t>
  </si>
  <si>
    <t>32413100-2</t>
  </si>
  <si>
    <t>Маршрутизатори</t>
  </si>
  <si>
    <t>32550000-3</t>
  </si>
  <si>
    <t>Телефонне обладнання</t>
  </si>
  <si>
    <t>30213200-7</t>
  </si>
  <si>
    <t>Планшетні комп’ютери</t>
  </si>
  <si>
    <t>45312200-9</t>
  </si>
  <si>
    <t>Встановлення систем охоронної сигналізації</t>
  </si>
  <si>
    <t>80511000-9</t>
  </si>
  <si>
    <t>Послуги з навчання персоналу</t>
  </si>
  <si>
    <t>79930000-2</t>
  </si>
  <si>
    <t>Професійні дизайнерські послуги</t>
  </si>
  <si>
    <t>30195600-8</t>
  </si>
  <si>
    <t>Дошки оголошень чи приладдя</t>
  </si>
  <si>
    <t>30197000-6</t>
  </si>
  <si>
    <t>Дрібне канцелярське приладдя</t>
  </si>
  <si>
    <t>22130000-0</t>
  </si>
  <si>
    <t>Довідники</t>
  </si>
  <si>
    <t>48180000-3</t>
  </si>
  <si>
    <t>Пакети медичного програмного забезпечення</t>
  </si>
  <si>
    <t>79932000-6</t>
  </si>
  <si>
    <t>Послуги з оформлення інтер’єру</t>
  </si>
  <si>
    <t>30192000-1</t>
  </si>
  <si>
    <t>Офісне приладдя</t>
  </si>
  <si>
    <t>32320000-2</t>
  </si>
  <si>
    <t>Телевізійне й аудіовізуальне обладнання</t>
  </si>
  <si>
    <t>44221000-5</t>
  </si>
  <si>
    <t>Вікна, двері та супутні вироби</t>
  </si>
  <si>
    <t>72200000-7</t>
  </si>
  <si>
    <t>Послуги з програмування та консультаційні послуги з питань програмного забезпечення</t>
  </si>
  <si>
    <t>РАЗОМ КЕКВ 2800</t>
  </si>
  <si>
    <t>Пня та інфляція</t>
  </si>
  <si>
    <t>ОРЕНДА</t>
  </si>
  <si>
    <t>45450000-6</t>
  </si>
  <si>
    <t>Інші завершальні будівельні роботи</t>
  </si>
  <si>
    <t>50413200-5</t>
  </si>
  <si>
    <t>Послуги з ремонту і технічного обслуговування протипожежного обладнання</t>
  </si>
  <si>
    <t>33159000-9</t>
  </si>
  <si>
    <t>Системи для клінічних хімічних аналізів</t>
  </si>
  <si>
    <t xml:space="preserve">39110000-6 </t>
  </si>
  <si>
    <t>33120000-7</t>
  </si>
  <si>
    <t xml:space="preserve">Системи реєстрації медичної інформації та дослідне обладнання </t>
  </si>
  <si>
    <t xml:space="preserve">33751000-9 </t>
  </si>
  <si>
    <t xml:space="preserve">Підгузки </t>
  </si>
  <si>
    <t xml:space="preserve">Послуги з автомобільних перевезень </t>
  </si>
  <si>
    <t>71600000-4</t>
  </si>
  <si>
    <t xml:space="preserve">Послуги з технічних випробувань, аналізу та консультування </t>
  </si>
  <si>
    <t>50730000-1</t>
  </si>
  <si>
    <t xml:space="preserve">Послуги з ремонту і технічного обслуговування охолоджувальних установок </t>
  </si>
  <si>
    <t xml:space="preserve">22150000-6 </t>
  </si>
  <si>
    <t xml:space="preserve">Брошури </t>
  </si>
  <si>
    <t>48820000-2</t>
  </si>
  <si>
    <t>Сервери</t>
  </si>
  <si>
    <t>33190000-8</t>
  </si>
  <si>
    <t>Медичне обладнання та вироби медичного призначення різні</t>
  </si>
  <si>
    <t xml:space="preserve">Меблі для дому </t>
  </si>
  <si>
    <t xml:space="preserve">39120000-9 </t>
  </si>
  <si>
    <t xml:space="preserve">39130000-2 </t>
  </si>
  <si>
    <t>22820000-4</t>
  </si>
  <si>
    <t xml:space="preserve">39140000-5  </t>
  </si>
  <si>
    <t xml:space="preserve">30230000-0 </t>
  </si>
  <si>
    <t xml:space="preserve">33600000-6 </t>
  </si>
  <si>
    <t xml:space="preserve">33661200-3 </t>
  </si>
  <si>
    <t>79710000-4</t>
  </si>
  <si>
    <t xml:space="preserve">72210000-0  </t>
  </si>
  <si>
    <t xml:space="preserve">98310000-9 </t>
  </si>
  <si>
    <t xml:space="preserve">50310000-1 </t>
  </si>
  <si>
    <t xml:space="preserve">50320000-4 </t>
  </si>
  <si>
    <t>50420000-5</t>
  </si>
  <si>
    <t xml:space="preserve">71630000-3 </t>
  </si>
  <si>
    <t xml:space="preserve">72410000-7 </t>
  </si>
  <si>
    <t>72260000-5</t>
  </si>
  <si>
    <t xml:space="preserve">65000000-3 </t>
  </si>
  <si>
    <t>50750000-7</t>
  </si>
  <si>
    <t>90920000-2</t>
  </si>
  <si>
    <t>66510000-8</t>
  </si>
  <si>
    <t xml:space="preserve">80530000-8 </t>
  </si>
  <si>
    <t xml:space="preserve">09320000-8
</t>
  </si>
  <si>
    <t xml:space="preserve">65110000-7 </t>
  </si>
  <si>
    <t>09310000-5</t>
  </si>
  <si>
    <t xml:space="preserve">09110000-3 </t>
  </si>
  <si>
    <t>80560000-7</t>
  </si>
  <si>
    <t xml:space="preserve">38430000-8 </t>
  </si>
  <si>
    <t>Сума закупівлі</t>
  </si>
  <si>
    <t>Постачальник</t>
  </si>
  <si>
    <t>Предмет закупівлі</t>
  </si>
  <si>
    <t>50532000-3</t>
  </si>
  <si>
    <t>Послуги з ремонту і технічного обслуговування електричної техніки, апаратури та супутнього обладнання</t>
  </si>
  <si>
    <t>Мережеве обладнання</t>
  </si>
  <si>
    <t>ТОВ Тріавант</t>
  </si>
  <si>
    <t>установка модуля</t>
  </si>
  <si>
    <t xml:space="preserve">охорона </t>
  </si>
  <si>
    <t xml:space="preserve"> 71240000-2</t>
  </si>
  <si>
    <t xml:space="preserve"> 32420000-3 </t>
  </si>
  <si>
    <t>22800000-8</t>
  </si>
  <si>
    <t>Паперові чи картонні реєстраційні журнали, бухгалтерські книги, швидкозшивачі, бланки та інші паперові канцелярські вироби</t>
  </si>
  <si>
    <t>32324000-0</t>
  </si>
  <si>
    <t>Телевізори</t>
  </si>
  <si>
    <t>Розгортання хмарного електронного сервісу, проведення долікарського анкетування пацієнтів, дистанційна реєстрація вимірів рівня цукру, артеріального тиску, ЧСС, інших результатів самообстеження   (Резерв)</t>
  </si>
  <si>
    <t>33124131-2</t>
  </si>
  <si>
    <t>Індикаторні смужки</t>
  </si>
  <si>
    <t>24322500-2</t>
  </si>
  <si>
    <t>Спирт</t>
  </si>
  <si>
    <t>71900000-7</t>
  </si>
  <si>
    <t>Лабораторні дослідження</t>
  </si>
  <si>
    <t>80520000-5</t>
  </si>
  <si>
    <t>Навчальні засоби</t>
  </si>
  <si>
    <t>30213000-6</t>
  </si>
  <si>
    <t>Портативні комп"ютери</t>
  </si>
  <si>
    <t xml:space="preserve"> 19640000-4  </t>
  </si>
  <si>
    <t>Поліетиленові мішки та пакети для сміття</t>
  </si>
  <si>
    <t xml:space="preserve"> 30190000-7 </t>
  </si>
  <si>
    <t xml:space="preserve">Офісне устаткування та приладдя різне         </t>
  </si>
  <si>
    <t>51300000-5</t>
  </si>
  <si>
    <t>Послуги зі встановлення комунікаційного обладнання</t>
  </si>
  <si>
    <t>90511000-2</t>
  </si>
  <si>
    <t>Послуги зі збирання сміття</t>
  </si>
  <si>
    <t>33140000-3</t>
  </si>
  <si>
    <t>Медичні матеріали</t>
  </si>
  <si>
    <t>Системи реєстрації медичної інформації та дослідне обладнання</t>
  </si>
  <si>
    <t>24455000-8</t>
  </si>
  <si>
    <t>Дезинфекційні засоби</t>
  </si>
  <si>
    <t>Парфуми, засоби гігієни та презервативи</t>
  </si>
  <si>
    <t>33710000-0</t>
  </si>
  <si>
    <t xml:space="preserve">09320000-8 
</t>
  </si>
  <si>
    <t xml:space="preserve">33740000-9 </t>
  </si>
  <si>
    <t xml:space="preserve"> Засоби для догляду за руками та нігтями </t>
  </si>
  <si>
    <t>33180000-5</t>
  </si>
  <si>
    <t xml:space="preserve">15884000-8 </t>
  </si>
  <si>
    <t>Продукти дитячого харчування</t>
  </si>
  <si>
    <t>МДМІЛ</t>
  </si>
  <si>
    <t>автобаза</t>
  </si>
  <si>
    <t>медперс.</t>
  </si>
  <si>
    <t>инші</t>
  </si>
  <si>
    <t>слух. Апар.</t>
  </si>
  <si>
    <t>калоприйм палеатив</t>
  </si>
  <si>
    <r>
      <rPr>
        <sz val="10"/>
        <rFont val="Times New Roman"/>
        <family val="1"/>
      </rPr>
      <t>калоприм.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Інвал</t>
    </r>
  </si>
  <si>
    <t>підгуз паліат</t>
  </si>
  <si>
    <t>підгуз. Інвал.</t>
  </si>
  <si>
    <t>аналізатор.</t>
  </si>
  <si>
    <t>85140000-2</t>
  </si>
  <si>
    <t>Послуги у сфері охорони здоров’я різні</t>
  </si>
  <si>
    <t xml:space="preserve">по Комунальному  некомерційному підприємству «Дніпровський центр первинної медико-санітарної допомоги №5» ДМР
</t>
  </si>
  <si>
    <t>22450000-9</t>
  </si>
  <si>
    <t>Друкована продукція з елементами захисту</t>
  </si>
  <si>
    <t>Спеціальні рецептурні бланки-3</t>
  </si>
  <si>
    <t>Бланки статзвітності</t>
  </si>
  <si>
    <t>Канцтовари</t>
  </si>
  <si>
    <t>30199230-1</t>
  </si>
  <si>
    <t>Конверти</t>
  </si>
  <si>
    <t>Конверти, марки</t>
  </si>
  <si>
    <t xml:space="preserve">22200000-2 </t>
  </si>
  <si>
    <t>Передплата періодичних видань</t>
  </si>
  <si>
    <t>Побутова хімія (миючі засоби)</t>
  </si>
  <si>
    <t>39224000-8</t>
  </si>
  <si>
    <t>Підсобний інвентар</t>
  </si>
  <si>
    <t>Мітли, щітки та інше господарське приладдя</t>
  </si>
  <si>
    <t>39100000-3</t>
  </si>
  <si>
    <t>Меблі</t>
  </si>
  <si>
    <t>44300000-3</t>
  </si>
  <si>
    <t>Кабелі, дроти та супутня продукція</t>
  </si>
  <si>
    <t>Комплектуючі до оргтехніки</t>
  </si>
  <si>
    <t>Обладнання, медінвентар</t>
  </si>
  <si>
    <t>35110000-8</t>
  </si>
  <si>
    <t>Протипожежне, рятувальне та захисне обладнання</t>
  </si>
  <si>
    <t>38400000-9</t>
  </si>
  <si>
    <t xml:space="preserve">Прилади для перевірки фізичних характеристик. </t>
  </si>
  <si>
    <t>Гігрометри</t>
  </si>
  <si>
    <t xml:space="preserve">45000000-7 </t>
  </si>
  <si>
    <t xml:space="preserve">Будівельні роботи та поточний ремонт </t>
  </si>
  <si>
    <t xml:space="preserve">39174000-2 </t>
  </si>
  <si>
    <t>Вивіски</t>
  </si>
  <si>
    <t>Ремонт лабораторного обладнання</t>
  </si>
  <si>
    <t>Повірка медичного обладнання</t>
  </si>
  <si>
    <t xml:space="preserve">90520000-8 </t>
  </si>
  <si>
    <t>Послуги у сфері поводження з радіоактивними, токсичними, медичними та небезпечними відходами</t>
  </si>
  <si>
    <t>Оплата послуг інтернет мережі Укртелеком та Метроком</t>
  </si>
  <si>
    <t>Техобслуговування ліфтів</t>
  </si>
  <si>
    <t>Оплата послуг з прання білизни</t>
  </si>
  <si>
    <t xml:space="preserve">45312100-8 </t>
  </si>
  <si>
    <t>Юридичні послуги, оформлення документів</t>
  </si>
  <si>
    <t>Експлуатаційні витрати (ж/м Червоний Камінь, 10)</t>
  </si>
  <si>
    <t>31214120-6</t>
  </si>
  <si>
    <t>Заземлювальні вимикачі</t>
  </si>
  <si>
    <t>Послуги з вимірювання опору і контурів заземлення</t>
  </si>
  <si>
    <t>39715200-9</t>
  </si>
  <si>
    <t>Опалювальне обладнання</t>
  </si>
  <si>
    <t>Промивка та продувка системи опалення</t>
  </si>
  <si>
    <t>Інші послуги</t>
  </si>
  <si>
    <t>99999999-9</t>
  </si>
  <si>
    <t>не відображене в інших розділах</t>
  </si>
  <si>
    <t>принтери, компьютери.</t>
  </si>
  <si>
    <t>Бланки, буклети, печатки. Придбання паперу, бланків медичних, канцтоварів.</t>
  </si>
  <si>
    <t>Витрати по транспортуванню і зберіганню вакцин</t>
  </si>
  <si>
    <t>Забезпечення страхування медпрацівників на випадок інф ВІЛ-інфекцією</t>
  </si>
  <si>
    <t>РІЧНИЙ ПЛАН ЗАКУПІВЕЛЬ ЗАКУПІВЕЛЬ</t>
  </si>
  <si>
    <t xml:space="preserve">на 2020 рік </t>
  </si>
  <si>
    <t>Комп’ютерна периферія (Комплектуючі до оргтехніки)</t>
  </si>
  <si>
    <t>Фільтр універсальний, распіратор</t>
  </si>
  <si>
    <t xml:space="preserve">19520000-7 </t>
  </si>
  <si>
    <t>Пластмасові вироби</t>
  </si>
  <si>
    <t xml:space="preserve">39710000-2   </t>
  </si>
  <si>
    <t>Електричні побутові прилади</t>
  </si>
  <si>
    <t>кондиціонер</t>
  </si>
  <si>
    <t xml:space="preserve">33696500-0  </t>
  </si>
  <si>
    <t>Лабораторні реактиви</t>
  </si>
  <si>
    <t>Ділюент, уп. 20 л, D1012</t>
  </si>
  <si>
    <t>Лізуючий реагент, уп. 1 л, D2011НК</t>
  </si>
  <si>
    <t>Очищуючий розчин, уп. 1 л, D5011</t>
  </si>
  <si>
    <t>Контроль гематологічний</t>
  </si>
  <si>
    <t>Буфер фосфатний "Ексан"</t>
  </si>
  <si>
    <t>Суха сироватка Біоконт</t>
  </si>
  <si>
    <t>Калібратор глюкози 5 мл</t>
  </si>
  <si>
    <t>Мембрана глюкооксид., 5 шт/уп</t>
  </si>
  <si>
    <t>Реагентні смужки до аналізатору сечі</t>
  </si>
  <si>
    <t>Розчин ізотонічний 20 л</t>
  </si>
  <si>
    <t>Розчин лізуючий, 500 мл</t>
  </si>
  <si>
    <t>Розчин для очистки, 50 мл</t>
  </si>
  <si>
    <t>Концентр. розчин для промивання, 50 мл</t>
  </si>
  <si>
    <t>Хімічний контроль: набір реагентів</t>
  </si>
  <si>
    <t>Швидкий тест для визначенн тропоніну 1, КК-МВ, міоглобіну (цільна кров, сироватка, плазма)</t>
  </si>
  <si>
    <t>Гепатит В. Тест для діагностики</t>
  </si>
  <si>
    <t>Гепатит С. Тест для діагностики</t>
  </si>
  <si>
    <t>Система для забору капілярної крові КЗ-ЕДТА 200 мкл</t>
  </si>
  <si>
    <t>Вакуумна пробірка для дослідження сироватки, 6 мл</t>
  </si>
  <si>
    <t>Мікропробірка Епіндорф, 5 мл</t>
  </si>
  <si>
    <t>Наконечник 100-1000 (синій)</t>
  </si>
  <si>
    <t>Наконечник 25-50 (зелений)</t>
  </si>
  <si>
    <t>Наконечник 5-10 (білий)</t>
  </si>
  <si>
    <t>Дерев'яний аплікатор</t>
  </si>
  <si>
    <t>Трубка силіконова для анал.Ексан</t>
  </si>
  <si>
    <t>33600000-6</t>
  </si>
  <si>
    <t>Неотложка</t>
  </si>
  <si>
    <t>шприці</t>
  </si>
  <si>
    <t>НОР-експрес</t>
  </si>
  <si>
    <t>Бланідас 3000 в табл.</t>
  </si>
  <si>
    <t>Оплата послуг телефонного зв'язку лікарям та серед. Мед. персоналу</t>
  </si>
  <si>
    <t>80522000-9</t>
  </si>
  <si>
    <t>Навчальні семінари</t>
  </si>
  <si>
    <t>Участь у семінарах, нарадах та конференціях</t>
  </si>
  <si>
    <t>поточний ремонт Велика діївська заміна труб</t>
  </si>
  <si>
    <t>Велика Діївська ремрнт туалетів</t>
  </si>
  <si>
    <t>Встановлення вікон Велика Діївська</t>
  </si>
  <si>
    <t>Встановлення вікон Доблесна</t>
  </si>
  <si>
    <t>Решітки на Свободу</t>
  </si>
  <si>
    <t>Встановлення дверей Кр. Камінь</t>
  </si>
  <si>
    <t>Техобслуговування лабораторного та медичного обладнання</t>
  </si>
  <si>
    <t>Виготовлення табличок</t>
  </si>
  <si>
    <t>Послуги з вивозу та утилізації твердих побутових відходів</t>
  </si>
  <si>
    <t xml:space="preserve">90500000-2 </t>
  </si>
  <si>
    <t>Послуги у сфері поводження зі сміттям та відходами</t>
  </si>
  <si>
    <t>24951230-6</t>
  </si>
  <si>
    <t>Заряди для вогнегасників</t>
  </si>
  <si>
    <t>перезарядка вогнегасників</t>
  </si>
  <si>
    <t>Проведення дезінсекції та дератизації приміщень Амбулаторій</t>
  </si>
  <si>
    <t>90923000-3</t>
  </si>
  <si>
    <t>Послуги з дератизації</t>
  </si>
  <si>
    <t>90512000-9</t>
  </si>
  <si>
    <t>Послуги з перевезення сміття</t>
  </si>
  <si>
    <r>
      <rPr>
        <sz val="10"/>
        <rFont val="Times New Roman"/>
        <family val="1"/>
      </rPr>
      <t>Вантажний автотранспорт для вивезення природного сміття (листя, обрізані гілки, тощо), зібраного з прибудинкових територій.</t>
    </r>
    <r>
      <rPr>
        <sz val="10"/>
        <color indexed="12"/>
        <rFont val="Times New Roman"/>
        <family val="1"/>
      </rPr>
      <t xml:space="preserve">  </t>
    </r>
  </si>
  <si>
    <t xml:space="preserve">Послуги з охорони майна на об'єкті за допомогою пульту централізованого спостереження </t>
  </si>
  <si>
    <t>патруль</t>
  </si>
  <si>
    <t>пожарная сигнализация</t>
  </si>
  <si>
    <t>Відеонагляд додаткові камери та охорона сігналізація кімната фармацевта 226-227</t>
  </si>
  <si>
    <t>Проектування, монтаж та установка пожежної сигналізації приміщення Центру</t>
  </si>
  <si>
    <t>ТОВ "Центр інформаційних і аналітичних технологій"  ЦІАТ</t>
  </si>
  <si>
    <t xml:space="preserve">Супровід бухгалтерських програм Заробітна плата, Основні засоби, Тарифікація, Головна книга, Предмети та матеріали </t>
  </si>
  <si>
    <t xml:space="preserve">Супровід ліцензійного продукту "Комплексна  бухгалтерія" комп'ютерна програма "Прагмат" </t>
  </si>
  <si>
    <t xml:space="preserve">Супровід комп'ютерної програми та бази даних "Облік медичних кадрів" </t>
  </si>
  <si>
    <t>Супровід комп'ютерної програми та бази даних "Медична статистика" ПП "Техноінфомед-2"</t>
  </si>
  <si>
    <t>Юридичні послуги, пов’язані з оформленням і засвідченням документів</t>
  </si>
  <si>
    <t>79130000-4</t>
  </si>
  <si>
    <t>РАЗОМ КЕКВ 3132</t>
  </si>
  <si>
    <t>Ремонт ганку та встановлення пандуса (амбулаторія № 7)</t>
  </si>
  <si>
    <t>Встановлення електричних систем опалення та іншого побутового електричного обладнання</t>
  </si>
  <si>
    <t>45315000-8</t>
  </si>
  <si>
    <t>ПКД на встановлення електрокотлів в амбулаторії № 5</t>
  </si>
  <si>
    <t>Ремонт ганку та встановлення пандуса(амбулаторія № 5)</t>
  </si>
  <si>
    <t>Затверджений рішенням тендерного комітету від ___ лютого 2020 р. № 1</t>
  </si>
  <si>
    <t xml:space="preserve">Встановлення систем пожежної сигналізації </t>
  </si>
  <si>
    <t>большое тепло</t>
  </si>
  <si>
    <t>малое тепло</t>
  </si>
  <si>
    <t>Пара, гаряча вода та пов’язана продукція.</t>
  </si>
  <si>
    <t>Електрична енергія</t>
  </si>
  <si>
    <t>холодильние камери</t>
  </si>
  <si>
    <t>медичні відходи</t>
  </si>
  <si>
    <t>Послуги з заправки,  відновлення картриджів, технічне обслуговування персональних комп’ютерів та офісної техніки</t>
  </si>
  <si>
    <t>33192000-2</t>
  </si>
  <si>
    <t>Меблі медичного призначення</t>
  </si>
  <si>
    <t>кушетка, столик пел., столик інєкц.</t>
  </si>
  <si>
    <t>Ростомір дитячий (настільний). Апарат для вимірювання кров'яного тиску, Спалювач голок та деструктор шприців. Бактерицидний рециркулятор</t>
  </si>
  <si>
    <t>34990000-3</t>
  </si>
  <si>
    <t>Регулювальне, запобіжне, сигнальне та освітлювальне обладнання</t>
  </si>
  <si>
    <t>мнемосхема</t>
  </si>
  <si>
    <t>33700000-7</t>
  </si>
  <si>
    <t>Засобі особисої гігієни</t>
  </si>
  <si>
    <t>підгузки, кало+сечоприймачі</t>
  </si>
  <si>
    <t>шпатель, емність для сечі.</t>
  </si>
  <si>
    <t xml:space="preserve">22993200-9 </t>
  </si>
  <si>
    <t>Термочутливі папір або картон</t>
  </si>
  <si>
    <t>Стрічка діаграмна для реєстрації параметрів в реєструючих приладах з тепловим записом. (ЕКГ)</t>
  </si>
  <si>
    <t xml:space="preserve">72720000-3 </t>
  </si>
  <si>
    <t>Послуги у сфері глобальних мереж</t>
  </si>
  <si>
    <t xml:space="preserve">Послуги по підключенню до оптоволоконної мережі провайдера </t>
  </si>
  <si>
    <t>ємність</t>
  </si>
  <si>
    <t xml:space="preserve">Туберкулін </t>
  </si>
  <si>
    <t>слух. Апарати</t>
  </si>
  <si>
    <t xml:space="preserve">малиш малютка </t>
  </si>
  <si>
    <t xml:space="preserve">37414200-5 </t>
  </si>
  <si>
    <t>Термоконтейнери.</t>
  </si>
  <si>
    <t>Термобокс</t>
  </si>
  <si>
    <t>мовний тонометр</t>
  </si>
  <si>
    <t>42968000-9</t>
  </si>
  <si>
    <t>Диспенсери</t>
  </si>
  <si>
    <t>диспенсер</t>
  </si>
  <si>
    <t>38412000-6</t>
  </si>
  <si>
    <t>Термометри</t>
  </si>
  <si>
    <t>термометр бесконт.</t>
  </si>
  <si>
    <t>Стіл для приборів. Стіл лабораторний. Шафа для реактивів. Шафа медична. Стіл маніпуляційний. Ширма медична двухсекційна</t>
  </si>
  <si>
    <t>15510000-6</t>
  </si>
  <si>
    <t>Молоко та вершки</t>
  </si>
  <si>
    <t>молоко</t>
  </si>
  <si>
    <t>рукавичкі, серветки расходники</t>
  </si>
  <si>
    <t>Канюля внутрішньовенна (периферичний катетер)  з ін'єкційним клапаном 24G Medicare
Ланцет (скарифікатор) для крові стальний з центральною голкою, 200 шт/уп
Рукавички оглядові не стерильні нітрилові, розмір S
Рукавички оглядові не стерильні нітрилові, розмір М
Рукавички оглядові не стерильні нітрилові, розмір L
Серветка спиртова  (100 шт/уп)
Серветки марлеві медичні, 5х5см  4 шарова
Пластир бактерицидний, 100шт/уп 1,9х7,2 см
Система інфузійна для вливання інфузійних розчинів (з металевою голкою)</t>
  </si>
  <si>
    <t>Глікозелированний гемоглобін.</t>
  </si>
  <si>
    <t>Неостерил</t>
  </si>
  <si>
    <t>COVID-19</t>
  </si>
  <si>
    <t>Рукавички</t>
  </si>
  <si>
    <t>Халат, щиток, шапочка, рукавички</t>
  </si>
  <si>
    <t>Управління багатоквартирним будинком і прибудинковими територіями</t>
  </si>
  <si>
    <t>программа медок</t>
  </si>
  <si>
    <t>80510000-2</t>
  </si>
  <si>
    <t>Послуги з професійной підготовки спеціалістів.</t>
  </si>
  <si>
    <t>курси ліфти</t>
  </si>
  <si>
    <t>вакцина гепатит в</t>
  </si>
  <si>
    <t xml:space="preserve">45421132-8  </t>
  </si>
  <si>
    <t>Встановлення вікон.</t>
  </si>
  <si>
    <t>Вікна на Доблесную</t>
  </si>
  <si>
    <t>пробірки 0,5</t>
  </si>
  <si>
    <t>аранесп+ мирцера</t>
  </si>
  <si>
    <t xml:space="preserve">Люмакс-Профі максі 
Еміталь-Протект максі 
 Люмакс-Хлор лайт 
 Маносепт 
 Саніліт </t>
  </si>
  <si>
    <t>24455000-9</t>
  </si>
  <si>
    <t>24455000-10</t>
  </si>
  <si>
    <t>електрокардіограф</t>
  </si>
  <si>
    <t>протигази</t>
  </si>
  <si>
    <t>Вікна на Велику Діївську 111</t>
  </si>
  <si>
    <t>45421145-2</t>
  </si>
  <si>
    <t>Монтаж ролет</t>
  </si>
  <si>
    <t>прос. Свободи 99</t>
  </si>
  <si>
    <t>Холодильники та морозильні камери</t>
  </si>
  <si>
    <t>39711100-1</t>
  </si>
  <si>
    <t>холодильна шафа</t>
  </si>
  <si>
    <t>33182100-0</t>
  </si>
  <si>
    <t>Дефібрилятори</t>
  </si>
  <si>
    <t>тумби, крісла, стільці</t>
  </si>
  <si>
    <t>вугілля</t>
  </si>
  <si>
    <t>неотложка-2</t>
  </si>
  <si>
    <t>30230000-0</t>
  </si>
  <si>
    <t>токіни</t>
  </si>
  <si>
    <t>рукавички туберкулінодиагностика</t>
  </si>
  <si>
    <t>45453000-7</t>
  </si>
  <si>
    <t>Капітальний ремонт і реставрація</t>
  </si>
  <si>
    <t>Улаштування пандусу Червоний  Камінь</t>
  </si>
  <si>
    <t xml:space="preserve">03410000-8 </t>
  </si>
  <si>
    <t xml:space="preserve">Паливна деревина </t>
  </si>
  <si>
    <t xml:space="preserve">дрова </t>
  </si>
  <si>
    <t>туберкулінодиагностика серветки</t>
  </si>
  <si>
    <t>медкурси</t>
  </si>
  <si>
    <t xml:space="preserve">39711100-0  </t>
  </si>
  <si>
    <t>Холодильники та морозильні  камери.</t>
  </si>
  <si>
    <t>кубарики, ручки</t>
  </si>
  <si>
    <t>папір А-4</t>
  </si>
  <si>
    <t>39151000-5</t>
  </si>
  <si>
    <t>Меблі різні</t>
  </si>
  <si>
    <t>сліл, шафи, банкетки, дитячий столик</t>
  </si>
  <si>
    <t>Улаштування пандусу Доблесна 217.</t>
  </si>
  <si>
    <t>ремонт санвузла красн. Камень</t>
  </si>
  <si>
    <t>капремонт туалет Красн. Кам.</t>
  </si>
  <si>
    <t>термопапір для ЕКГ</t>
  </si>
  <si>
    <t>маски медичні</t>
  </si>
  <si>
    <t>рукавички медичні</t>
  </si>
  <si>
    <t>холодильник</t>
  </si>
  <si>
    <t>ремонт абакус</t>
  </si>
  <si>
    <t>канализация Велика Д, 111.</t>
  </si>
  <si>
    <t> 32420000-3</t>
  </si>
  <si>
    <t>Маршрутизатор, коммутатор, Блок живлення М-250-24, Мережевий фільтр для оргтехніки, Блок безперебійного живлення</t>
  </si>
  <si>
    <t>кабелі</t>
  </si>
  <si>
    <t>32440000-9</t>
  </si>
  <si>
    <t>Телеметричне та термінальне обладнання</t>
  </si>
  <si>
    <t>антивірусний кіоск</t>
  </si>
  <si>
    <t>мнемосхеми, таблички, кола, полотна.</t>
  </si>
  <si>
    <t xml:space="preserve">71200000-0 </t>
  </si>
  <si>
    <t xml:space="preserve">Архітектурні та супутні послуги. </t>
  </si>
  <si>
    <t>Технічний нагляд об’єкту: Капітальний ремонт пандусу за адресою: м.Дніпро, ж/м Червоний Камінь, 10.</t>
  </si>
  <si>
    <t>45421132-8</t>
  </si>
  <si>
    <t>45421147-6</t>
  </si>
  <si>
    <t>встановлення грат</t>
  </si>
  <si>
    <t>грати на кондиціонер</t>
  </si>
  <si>
    <t>Технічний нагляд об’єкту: Капітальний ремонт ганку з улаштуванням пандусу будівлі амбулаторії загальної практики сімейної медицини №5 КНП "ДЦПМСД №5" ДМР за адресою: м.Дніпро, вул. Доблесна, буд.217".</t>
  </si>
  <si>
    <t xml:space="preserve">Магістралі, трубопроводи, труби, обсадні труби, тюбінги та супутні вироби </t>
  </si>
  <si>
    <t xml:space="preserve">44160000-9 </t>
  </si>
  <si>
    <t>шланг, арматура</t>
  </si>
  <si>
    <t xml:space="preserve">Електричні лампи розжарення </t>
  </si>
  <si>
    <t xml:space="preserve">31510000-4 </t>
  </si>
  <si>
    <t>лампа світлодіоідна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</si>
</sst>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#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_-* #,##0.0\ _₽_-;\-* #,##0.0\ _₽_-;_-* &quot;-&quot;??\ _₽_-;_-@_-"/>
    <numFmt numFmtId="189" formatCode="_-* #,##0\ _₽_-;\-* #,##0\ _₽_-;_-* &quot;-&quot;??\ _₽_-;_-@_-"/>
    <numFmt numFmtId="190" formatCode="[$-422]d\ mmmm\ yyyy&quot; р.&quot;"/>
    <numFmt numFmtId="191" formatCode="#,##0.00_ ;\-#,##0.00\ "/>
  </numFmts>
  <fonts count="66">
    <font>
      <sz val="11"/>
      <color indexed="8"/>
      <name val="Calibri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Accounting"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16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49" fontId="59" fillId="0" borderId="11" xfId="0" applyNumberFormat="1" applyFont="1" applyFill="1" applyBorder="1" applyAlignment="1">
      <alignment horizontal="left" vertical="center" wrapText="1"/>
    </xf>
    <xf numFmtId="1" fontId="59" fillId="0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1" fontId="10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65" fontId="9" fillId="34" borderId="11" xfId="62" applyFont="1" applyFill="1" applyBorder="1" applyAlignment="1">
      <alignment vertical="center" wrapText="1"/>
    </xf>
    <xf numFmtId="165" fontId="9" fillId="33" borderId="0" xfId="62" applyFont="1" applyFill="1" applyBorder="1" applyAlignment="1">
      <alignment horizontal="center" vertical="center"/>
    </xf>
    <xf numFmtId="165" fontId="9" fillId="0" borderId="11" xfId="62" applyFont="1" applyFill="1" applyBorder="1" applyAlignment="1">
      <alignment horizontal="center" vertical="center" wrapText="1"/>
    </xf>
    <xf numFmtId="165" fontId="9" fillId="0" borderId="11" xfId="62" applyFont="1" applyFill="1" applyBorder="1" applyAlignment="1">
      <alignment horizontal="center" vertical="center"/>
    </xf>
    <xf numFmtId="165" fontId="9" fillId="34" borderId="11" xfId="62" applyFont="1" applyFill="1" applyBorder="1" applyAlignment="1">
      <alignment horizontal="center" vertical="center" wrapText="1"/>
    </xf>
    <xf numFmtId="165" fontId="9" fillId="35" borderId="11" xfId="62" applyFont="1" applyFill="1" applyBorder="1" applyAlignment="1">
      <alignment horizontal="center" vertical="center"/>
    </xf>
    <xf numFmtId="165" fontId="9" fillId="0" borderId="0" xfId="62" applyFont="1" applyAlignment="1">
      <alignment/>
    </xf>
    <xf numFmtId="0" fontId="1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165" fontId="9" fillId="36" borderId="11" xfId="62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65" fontId="4" fillId="0" borderId="11" xfId="62" applyFont="1" applyFill="1" applyBorder="1" applyAlignment="1">
      <alignment horizontal="center" vertical="center" wrapText="1"/>
    </xf>
    <xf numFmtId="165" fontId="8" fillId="35" borderId="11" xfId="62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9" fillId="0" borderId="0" xfId="0" applyFont="1" applyAlignment="1">
      <alignment vertical="center"/>
    </xf>
    <xf numFmtId="165" fontId="9" fillId="34" borderId="11" xfId="62" applyFont="1" applyFill="1" applyBorder="1" applyAlignment="1">
      <alignment/>
    </xf>
    <xf numFmtId="165" fontId="8" fillId="34" borderId="11" xfId="62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49" fontId="8" fillId="34" borderId="11" xfId="0" applyNumberFormat="1" applyFont="1" applyFill="1" applyBorder="1" applyAlignment="1">
      <alignment horizontal="center" vertical="center"/>
    </xf>
    <xf numFmtId="165" fontId="9" fillId="34" borderId="11" xfId="62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59" fillId="0" borderId="11" xfId="0" applyFont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34" borderId="11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81" fontId="10" fillId="0" borderId="11" xfId="0" applyNumberFormat="1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wrapText="1"/>
    </xf>
    <xf numFmtId="181" fontId="11" fillId="35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165" fontId="9" fillId="35" borderId="11" xfId="62" applyFont="1" applyFill="1" applyBorder="1" applyAlignment="1">
      <alignment horizontal="left" vertical="center"/>
    </xf>
    <xf numFmtId="49" fontId="9" fillId="34" borderId="11" xfId="0" applyNumberFormat="1" applyFont="1" applyFill="1" applyBorder="1" applyAlignment="1">
      <alignment vertical="center" wrapText="1"/>
    </xf>
    <xf numFmtId="49" fontId="8" fillId="35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vertical="center"/>
    </xf>
    <xf numFmtId="0" fontId="9" fillId="34" borderId="11" xfId="0" applyFont="1" applyFill="1" applyBorder="1" applyAlignment="1">
      <alignment vertical="center" wrapText="1"/>
    </xf>
    <xf numFmtId="165" fontId="9" fillId="34" borderId="11" xfId="62" applyFont="1" applyFill="1" applyBorder="1" applyAlignment="1">
      <alignment horizontal="right" vertical="center" wrapText="1"/>
    </xf>
    <xf numFmtId="165" fontId="9" fillId="36" borderId="11" xfId="62" applyFont="1" applyFill="1" applyBorder="1" applyAlignment="1">
      <alignment horizontal="right" vertical="center"/>
    </xf>
    <xf numFmtId="165" fontId="9" fillId="34" borderId="11" xfId="62" applyFont="1" applyFill="1" applyBorder="1" applyAlignment="1">
      <alignment horizontal="right" vertical="center"/>
    </xf>
    <xf numFmtId="181" fontId="11" fillId="0" borderId="11" xfId="0" applyNumberFormat="1" applyFont="1" applyBorder="1" applyAlignment="1">
      <alignment horizontal="left" vertical="center" wrapText="1"/>
    </xf>
    <xf numFmtId="181" fontId="13" fillId="0" borderId="11" xfId="0" applyNumberFormat="1" applyFont="1" applyBorder="1" applyAlignment="1">
      <alignment vertical="center"/>
    </xf>
    <xf numFmtId="165" fontId="11" fillId="0" borderId="11" xfId="0" applyNumberFormat="1" applyFont="1" applyBorder="1" applyAlignment="1">
      <alignment horizontal="left" vertical="center" wrapText="1"/>
    </xf>
    <xf numFmtId="0" fontId="9" fillId="34" borderId="11" xfId="0" applyFont="1" applyFill="1" applyBorder="1" applyAlignment="1">
      <alignment/>
    </xf>
    <xf numFmtId="0" fontId="13" fillId="0" borderId="11" xfId="0" applyFont="1" applyBorder="1" applyAlignment="1">
      <alignment vertical="center"/>
    </xf>
    <xf numFmtId="181" fontId="10" fillId="34" borderId="11" xfId="0" applyNumberFormat="1" applyFont="1" applyFill="1" applyBorder="1" applyAlignment="1">
      <alignment horizontal="left" vertical="center" wrapText="1"/>
    </xf>
    <xf numFmtId="181" fontId="9" fillId="34" borderId="11" xfId="0" applyNumberFormat="1" applyFont="1" applyFill="1" applyBorder="1" applyAlignment="1">
      <alignment vertical="center"/>
    </xf>
    <xf numFmtId="181" fontId="13" fillId="34" borderId="11" xfId="0" applyNumberFormat="1" applyFont="1" applyFill="1" applyBorder="1" applyAlignment="1">
      <alignment vertical="center"/>
    </xf>
    <xf numFmtId="181" fontId="11" fillId="34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5" fontId="9" fillId="34" borderId="0" xfId="62" applyFont="1" applyFill="1" applyAlignment="1">
      <alignment vertical="center" wrapText="1"/>
    </xf>
    <xf numFmtId="49" fontId="59" fillId="34" borderId="11" xfId="0" applyNumberFormat="1" applyFont="1" applyFill="1" applyBorder="1" applyAlignment="1">
      <alignment horizontal="left" vertical="center" wrapText="1"/>
    </xf>
    <xf numFmtId="1" fontId="59" fillId="34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/>
    </xf>
    <xf numFmtId="49" fontId="9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/>
    </xf>
    <xf numFmtId="181" fontId="13" fillId="35" borderId="11" xfId="0" applyNumberFormat="1" applyFont="1" applyFill="1" applyBorder="1" applyAlignment="1">
      <alignment vertical="center"/>
    </xf>
    <xf numFmtId="181" fontId="8" fillId="35" borderId="11" xfId="0" applyNumberFormat="1" applyFont="1" applyFill="1" applyBorder="1" applyAlignment="1">
      <alignment vertical="center"/>
    </xf>
    <xf numFmtId="0" fontId="60" fillId="35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60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wrapText="1"/>
    </xf>
    <xf numFmtId="0" fontId="12" fillId="0" borderId="11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2" fillId="34" borderId="11" xfId="0" applyFont="1" applyFill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49" fontId="61" fillId="36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165" fontId="13" fillId="34" borderId="0" xfId="62" applyFont="1" applyFill="1" applyAlignment="1">
      <alignment vertical="center" wrapText="1"/>
    </xf>
    <xf numFmtId="165" fontId="8" fillId="34" borderId="11" xfId="62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 wrapText="1"/>
    </xf>
    <xf numFmtId="165" fontId="9" fillId="36" borderId="11" xfId="62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182" fontId="9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34" borderId="11" xfId="62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49" fontId="9" fillId="34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165" fontId="9" fillId="34" borderId="11" xfId="0" applyNumberFormat="1" applyFont="1" applyFill="1" applyBorder="1" applyAlignment="1">
      <alignment/>
    </xf>
    <xf numFmtId="165" fontId="9" fillId="0" borderId="11" xfId="0" applyNumberFormat="1" applyFont="1" applyBorder="1" applyAlignment="1">
      <alignment/>
    </xf>
    <xf numFmtId="0" fontId="9" fillId="0" borderId="0" xfId="0" applyFont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9" fillId="34" borderId="11" xfId="0" applyFont="1" applyFill="1" applyBorder="1" applyAlignment="1">
      <alignment/>
    </xf>
    <xf numFmtId="165" fontId="9" fillId="34" borderId="11" xfId="62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65" fontId="12" fillId="0" borderId="11" xfId="0" applyNumberFormat="1" applyFont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 wrapText="1"/>
    </xf>
    <xf numFmtId="173" fontId="9" fillId="34" borderId="11" xfId="0" applyNumberFormat="1" applyFont="1" applyFill="1" applyBorder="1" applyAlignment="1">
      <alignment/>
    </xf>
    <xf numFmtId="0" fontId="59" fillId="34" borderId="11" xfId="0" applyFont="1" applyFill="1" applyBorder="1" applyAlignment="1">
      <alignment wrapText="1"/>
    </xf>
    <xf numFmtId="49" fontId="62" fillId="34" borderId="11" xfId="0" applyNumberFormat="1" applyFont="1" applyFill="1" applyBorder="1" applyAlignment="1">
      <alignment horizontal="center" vertical="center" wrapText="1"/>
    </xf>
    <xf numFmtId="49" fontId="62" fillId="34" borderId="12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/>
    </xf>
    <xf numFmtId="0" fontId="10" fillId="34" borderId="12" xfId="0" applyFont="1" applyFill="1" applyBorder="1" applyAlignment="1">
      <alignment vertical="center" wrapText="1"/>
    </xf>
    <xf numFmtId="49" fontId="9" fillId="34" borderId="11" xfId="0" applyNumberFormat="1" applyFont="1" applyFill="1" applyBorder="1" applyAlignment="1">
      <alignment horizontal="right" vertical="center" wrapText="1"/>
    </xf>
    <xf numFmtId="49" fontId="9" fillId="38" borderId="11" xfId="0" applyNumberFormat="1" applyFont="1" applyFill="1" applyBorder="1" applyAlignment="1">
      <alignment horizontal="left" vertical="center" wrapText="1"/>
    </xf>
    <xf numFmtId="1" fontId="9" fillId="38" borderId="11" xfId="0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/>
    </xf>
    <xf numFmtId="2" fontId="9" fillId="33" borderId="0" xfId="62" applyNumberFormat="1" applyFont="1" applyFill="1" applyBorder="1" applyAlignment="1">
      <alignment horizontal="center" vertical="center"/>
    </xf>
    <xf numFmtId="2" fontId="9" fillId="0" borderId="11" xfId="62" applyNumberFormat="1" applyFont="1" applyFill="1" applyBorder="1" applyAlignment="1">
      <alignment horizontal="center" vertical="center" wrapText="1"/>
    </xf>
    <xf numFmtId="2" fontId="9" fillId="34" borderId="11" xfId="62" applyNumberFormat="1" applyFont="1" applyFill="1" applyBorder="1" applyAlignment="1">
      <alignment horizontal="center" vertical="center"/>
    </xf>
    <xf numFmtId="2" fontId="9" fillId="34" borderId="11" xfId="62" applyNumberFormat="1" applyFont="1" applyFill="1" applyBorder="1" applyAlignment="1">
      <alignment horizontal="center" vertical="center" wrapText="1"/>
    </xf>
    <xf numFmtId="2" fontId="9" fillId="38" borderId="11" xfId="62" applyNumberFormat="1" applyFont="1" applyFill="1" applyBorder="1" applyAlignment="1">
      <alignment horizontal="center" vertical="center" wrapText="1"/>
    </xf>
    <xf numFmtId="2" fontId="9" fillId="35" borderId="11" xfId="62" applyNumberFormat="1" applyFont="1" applyFill="1" applyBorder="1" applyAlignment="1">
      <alignment horizontal="center" vertical="center"/>
    </xf>
    <xf numFmtId="2" fontId="62" fillId="34" borderId="11" xfId="62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vertical="center" wrapText="1"/>
    </xf>
    <xf numFmtId="0" fontId="9" fillId="38" borderId="11" xfId="0" applyFont="1" applyFill="1" applyBorder="1" applyAlignment="1">
      <alignment vertical="center" wrapText="1"/>
    </xf>
    <xf numFmtId="2" fontId="59" fillId="34" borderId="11" xfId="62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/>
    </xf>
    <xf numFmtId="0" fontId="10" fillId="34" borderId="0" xfId="0" applyFont="1" applyFill="1" applyAlignment="1">
      <alignment/>
    </xf>
    <xf numFmtId="4" fontId="9" fillId="34" borderId="14" xfId="0" applyNumberFormat="1" applyFont="1" applyFill="1" applyBorder="1" applyAlignment="1">
      <alignment vertical="center" wrapText="1"/>
    </xf>
    <xf numFmtId="4" fontId="9" fillId="34" borderId="15" xfId="0" applyNumberFormat="1" applyFont="1" applyFill="1" applyBorder="1" applyAlignment="1">
      <alignment vertical="center" wrapText="1"/>
    </xf>
    <xf numFmtId="1" fontId="9" fillId="12" borderId="11" xfId="0" applyNumberFormat="1" applyFont="1" applyFill="1" applyBorder="1" applyAlignment="1">
      <alignment horizontal="center" vertical="center" wrapText="1"/>
    </xf>
    <xf numFmtId="2" fontId="9" fillId="12" borderId="11" xfId="62" applyNumberFormat="1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vertical="center" wrapText="1"/>
    </xf>
    <xf numFmtId="49" fontId="9" fillId="12" borderId="11" xfId="0" applyNumberFormat="1" applyFont="1" applyFill="1" applyBorder="1" applyAlignment="1">
      <alignment horizontal="left" vertical="center" wrapText="1"/>
    </xf>
    <xf numFmtId="49" fontId="9" fillId="12" borderId="11" xfId="0" applyNumberFormat="1" applyFont="1" applyFill="1" applyBorder="1" applyAlignment="1">
      <alignment vertical="center" wrapText="1"/>
    </xf>
    <xf numFmtId="0" fontId="9" fillId="12" borderId="11" xfId="0" applyFont="1" applyFill="1" applyBorder="1" applyAlignment="1">
      <alignment vertical="center"/>
    </xf>
    <xf numFmtId="0" fontId="10" fillId="11" borderId="13" xfId="0" applyFont="1" applyFill="1" applyBorder="1" applyAlignment="1">
      <alignment/>
    </xf>
    <xf numFmtId="0" fontId="10" fillId="11" borderId="0" xfId="0" applyFont="1" applyFill="1" applyAlignment="1">
      <alignment vertical="top"/>
    </xf>
    <xf numFmtId="1" fontId="9" fillId="11" borderId="11" xfId="0" applyNumberFormat="1" applyFont="1" applyFill="1" applyBorder="1" applyAlignment="1">
      <alignment horizontal="center" vertical="center" wrapText="1"/>
    </xf>
    <xf numFmtId="2" fontId="9" fillId="11" borderId="11" xfId="62" applyNumberFormat="1" applyFont="1" applyFill="1" applyBorder="1" applyAlignment="1">
      <alignment horizontal="center" vertical="center" wrapText="1"/>
    </xf>
    <xf numFmtId="0" fontId="63" fillId="38" borderId="0" xfId="0" applyFont="1" applyFill="1" applyAlignment="1">
      <alignment/>
    </xf>
    <xf numFmtId="0" fontId="10" fillId="38" borderId="13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9" fillId="38" borderId="11" xfId="0" applyFont="1" applyFill="1" applyBorder="1" applyAlignment="1">
      <alignment wrapText="1"/>
    </xf>
    <xf numFmtId="0" fontId="9" fillId="38" borderId="11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2" fontId="8" fillId="38" borderId="11" xfId="62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38" borderId="11" xfId="0" applyFont="1" applyFill="1" applyBorder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/>
    </xf>
    <xf numFmtId="0" fontId="10" fillId="12" borderId="0" xfId="0" applyFont="1" applyFill="1" applyAlignment="1">
      <alignment/>
    </xf>
    <xf numFmtId="0" fontId="10" fillId="12" borderId="0" xfId="0" applyFont="1" applyFill="1" applyAlignment="1">
      <alignment horizontal="justify" vertical="center"/>
    </xf>
    <xf numFmtId="2" fontId="8" fillId="35" borderId="11" xfId="62" applyNumberFormat="1" applyFont="1" applyFill="1" applyBorder="1" applyAlignment="1">
      <alignment horizontal="center" vertical="center"/>
    </xf>
    <xf numFmtId="0" fontId="9" fillId="0" borderId="11" xfId="54" applyFont="1" applyFill="1" applyBorder="1" applyAlignment="1">
      <alignment horizontal="left" vertical="center" wrapText="1"/>
      <protection/>
    </xf>
    <xf numFmtId="0" fontId="10" fillId="38" borderId="0" xfId="0" applyFont="1" applyFill="1" applyAlignment="1">
      <alignment/>
    </xf>
    <xf numFmtId="49" fontId="9" fillId="34" borderId="16" xfId="0" applyNumberFormat="1" applyFont="1" applyFill="1" applyBorder="1" applyAlignment="1">
      <alignment horizontal="left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/>
    </xf>
    <xf numFmtId="0" fontId="9" fillId="34" borderId="11" xfId="54" applyFont="1" applyFill="1" applyBorder="1" applyAlignment="1">
      <alignment horizontal="left" vertical="center" wrapText="1"/>
      <protection/>
    </xf>
    <xf numFmtId="0" fontId="10" fillId="34" borderId="17" xfId="0" applyFont="1" applyFill="1" applyBorder="1" applyAlignment="1">
      <alignment/>
    </xf>
    <xf numFmtId="1" fontId="9" fillId="34" borderId="17" xfId="0" applyNumberFormat="1" applyFont="1" applyFill="1" applyBorder="1" applyAlignment="1">
      <alignment horizontal="center" vertical="center" wrapText="1"/>
    </xf>
    <xf numFmtId="2" fontId="9" fillId="34" borderId="17" xfId="62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/>
    </xf>
    <xf numFmtId="0" fontId="64" fillId="0" borderId="11" xfId="54" applyFont="1" applyFill="1" applyBorder="1" applyAlignment="1">
      <alignment vertical="center" wrapText="1"/>
      <protection/>
    </xf>
    <xf numFmtId="0" fontId="9" fillId="0" borderId="11" xfId="54" applyFont="1" applyFill="1" applyBorder="1" applyAlignment="1">
      <alignment vertical="center" wrapText="1"/>
      <protection/>
    </xf>
    <xf numFmtId="0" fontId="9" fillId="38" borderId="11" xfId="0" applyFont="1" applyFill="1" applyBorder="1" applyAlignment="1">
      <alignment horizontal="left" vertical="center" wrapText="1"/>
    </xf>
    <xf numFmtId="0" fontId="9" fillId="0" borderId="12" xfId="54" applyFont="1" applyFill="1" applyBorder="1" applyAlignment="1">
      <alignment vertical="center" wrapText="1"/>
      <protection/>
    </xf>
    <xf numFmtId="0" fontId="10" fillId="38" borderId="11" xfId="0" applyFont="1" applyFill="1" applyBorder="1" applyAlignment="1">
      <alignment horizontal="justify" vertical="center"/>
    </xf>
    <xf numFmtId="180" fontId="9" fillId="0" borderId="11" xfId="45" applyFont="1" applyFill="1" applyBorder="1" applyAlignment="1">
      <alignment horizontal="left" vertical="center" wrapText="1"/>
    </xf>
    <xf numFmtId="49" fontId="9" fillId="35" borderId="17" xfId="0" applyNumberFormat="1" applyFont="1" applyFill="1" applyBorder="1" applyAlignment="1">
      <alignment vertical="center"/>
    </xf>
    <xf numFmtId="49" fontId="9" fillId="35" borderId="17" xfId="0" applyNumberFormat="1" applyFont="1" applyFill="1" applyBorder="1" applyAlignment="1">
      <alignment horizontal="center" vertical="center"/>
    </xf>
    <xf numFmtId="2" fontId="8" fillId="35" borderId="17" xfId="62" applyNumberFormat="1" applyFont="1" applyFill="1" applyBorder="1" applyAlignment="1">
      <alignment horizontal="center" vertical="center"/>
    </xf>
    <xf numFmtId="165" fontId="9" fillId="35" borderId="17" xfId="62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vertical="center" wrapText="1"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2" fontId="8" fillId="34" borderId="11" xfId="62" applyNumberFormat="1" applyFont="1" applyFill="1" applyBorder="1" applyAlignment="1">
      <alignment horizontal="center" vertical="center"/>
    </xf>
    <xf numFmtId="2" fontId="9" fillId="38" borderId="11" xfId="62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10" fillId="0" borderId="19" xfId="0" applyNumberFormat="1" applyFont="1" applyBorder="1" applyAlignment="1">
      <alignment vertical="center" wrapText="1"/>
    </xf>
    <xf numFmtId="0" fontId="10" fillId="34" borderId="0" xfId="0" applyFont="1" applyFill="1" applyAlignment="1">
      <alignment horizontal="center" vertical="center"/>
    </xf>
    <xf numFmtId="4" fontId="10" fillId="0" borderId="20" xfId="0" applyNumberFormat="1" applyFont="1" applyBorder="1" applyAlignment="1">
      <alignment vertical="center" wrapText="1"/>
    </xf>
    <xf numFmtId="2" fontId="10" fillId="38" borderId="11" xfId="0" applyNumberFormat="1" applyFont="1" applyFill="1" applyBorder="1" applyAlignment="1">
      <alignment horizontal="center"/>
    </xf>
    <xf numFmtId="49" fontId="9" fillId="38" borderId="11" xfId="0" applyNumberFormat="1" applyFont="1" applyFill="1" applyBorder="1" applyAlignment="1">
      <alignment vertical="center"/>
    </xf>
    <xf numFmtId="0" fontId="10" fillId="38" borderId="11" xfId="0" applyFont="1" applyFill="1" applyBorder="1" applyAlignment="1">
      <alignment vertical="center"/>
    </xf>
    <xf numFmtId="2" fontId="59" fillId="0" borderId="11" xfId="0" applyNumberFormat="1" applyFont="1" applyBorder="1" applyAlignment="1">
      <alignment/>
    </xf>
    <xf numFmtId="0" fontId="10" fillId="12" borderId="11" xfId="0" applyFont="1" applyFill="1" applyBorder="1" applyAlignment="1">
      <alignment/>
    </xf>
    <xf numFmtId="0" fontId="65" fillId="34" borderId="11" xfId="0" applyFont="1" applyFill="1" applyBorder="1" applyAlignment="1">
      <alignment vertical="center"/>
    </xf>
    <xf numFmtId="0" fontId="65" fillId="34" borderId="11" xfId="0" applyFont="1" applyFill="1" applyBorder="1" applyAlignment="1">
      <alignment vertical="center" wrapText="1"/>
    </xf>
    <xf numFmtId="4" fontId="9" fillId="34" borderId="19" xfId="0" applyNumberFormat="1" applyFont="1" applyFill="1" applyBorder="1" applyAlignment="1">
      <alignment vertical="center" wrapText="1"/>
    </xf>
    <xf numFmtId="0" fontId="10" fillId="38" borderId="21" xfId="0" applyFont="1" applyFill="1" applyBorder="1" applyAlignment="1">
      <alignment/>
    </xf>
    <xf numFmtId="1" fontId="9" fillId="38" borderId="17" xfId="0" applyNumberFormat="1" applyFont="1" applyFill="1" applyBorder="1" applyAlignment="1">
      <alignment horizontal="center" vertical="center" wrapText="1"/>
    </xf>
    <xf numFmtId="2" fontId="9" fillId="38" borderId="17" xfId="62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vertical="center"/>
    </xf>
    <xf numFmtId="0" fontId="9" fillId="8" borderId="11" xfId="0" applyFont="1" applyFill="1" applyBorder="1" applyAlignment="1">
      <alignment/>
    </xf>
    <xf numFmtId="1" fontId="9" fillId="8" borderId="11" xfId="0" applyNumberFormat="1" applyFont="1" applyFill="1" applyBorder="1" applyAlignment="1">
      <alignment horizontal="center" vertical="center" wrapText="1"/>
    </xf>
    <xf numFmtId="2" fontId="9" fillId="8" borderId="11" xfId="62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vertical="center"/>
    </xf>
    <xf numFmtId="2" fontId="59" fillId="0" borderId="0" xfId="62" applyNumberFormat="1" applyFont="1" applyAlignment="1">
      <alignment vertical="center"/>
    </xf>
    <xf numFmtId="2" fontId="59" fillId="0" borderId="11" xfId="62" applyNumberFormat="1" applyFont="1" applyBorder="1" applyAlignment="1">
      <alignment horizontal="center" vertical="center" wrapText="1"/>
    </xf>
    <xf numFmtId="2" fontId="59" fillId="0" borderId="11" xfId="62" applyNumberFormat="1" applyFont="1" applyFill="1" applyBorder="1" applyAlignment="1">
      <alignment vertical="center"/>
    </xf>
    <xf numFmtId="2" fontId="59" fillId="35" borderId="11" xfId="62" applyNumberFormat="1" applyFont="1" applyFill="1" applyBorder="1" applyAlignment="1">
      <alignment horizontal="center" vertical="center"/>
    </xf>
    <xf numFmtId="2" fontId="59" fillId="34" borderId="11" xfId="62" applyNumberFormat="1" applyFont="1" applyFill="1" applyBorder="1" applyAlignment="1">
      <alignment/>
    </xf>
    <xf numFmtId="2" fontId="9" fillId="34" borderId="11" xfId="0" applyNumberFormat="1" applyFont="1" applyFill="1" applyBorder="1" applyAlignment="1">
      <alignment/>
    </xf>
    <xf numFmtId="2" fontId="59" fillId="34" borderId="11" xfId="62" applyNumberFormat="1" applyFont="1" applyFill="1" applyBorder="1" applyAlignment="1">
      <alignment vertical="center" wrapText="1"/>
    </xf>
    <xf numFmtId="2" fontId="59" fillId="34" borderId="11" xfId="0" applyNumberFormat="1" applyFont="1" applyFill="1" applyBorder="1" applyAlignment="1">
      <alignment/>
    </xf>
    <xf numFmtId="2" fontId="59" fillId="0" borderId="11" xfId="62" applyNumberFormat="1" applyFont="1" applyBorder="1" applyAlignment="1">
      <alignment vertical="center"/>
    </xf>
    <xf numFmtId="2" fontId="59" fillId="35" borderId="17" xfId="62" applyNumberFormat="1" applyFont="1" applyFill="1" applyBorder="1" applyAlignment="1">
      <alignment horizontal="center" vertical="center"/>
    </xf>
    <xf numFmtId="2" fontId="59" fillId="34" borderId="11" xfId="62" applyNumberFormat="1" applyFont="1" applyFill="1" applyBorder="1" applyAlignment="1">
      <alignment horizontal="center" vertical="center"/>
    </xf>
    <xf numFmtId="2" fontId="59" fillId="0" borderId="0" xfId="0" applyNumberFormat="1" applyFont="1" applyAlignment="1">
      <alignment/>
    </xf>
    <xf numFmtId="3" fontId="9" fillId="36" borderId="11" xfId="0" applyNumberFormat="1" applyFont="1" applyFill="1" applyBorder="1" applyAlignment="1">
      <alignment vertical="center"/>
    </xf>
    <xf numFmtId="3" fontId="10" fillId="36" borderId="11" xfId="0" applyNumberFormat="1" applyFont="1" applyFill="1" applyBorder="1" applyAlignment="1">
      <alignment vertical="center"/>
    </xf>
    <xf numFmtId="2" fontId="59" fillId="36" borderId="11" xfId="0" applyNumberFormat="1" applyFont="1" applyFill="1" applyBorder="1" applyAlignment="1">
      <alignment vertical="center"/>
    </xf>
    <xf numFmtId="3" fontId="10" fillId="36" borderId="11" xfId="0" applyNumberFormat="1" applyFont="1" applyFill="1" applyBorder="1" applyAlignment="1">
      <alignment vertical="center" wrapText="1"/>
    </xf>
    <xf numFmtId="0" fontId="63" fillId="38" borderId="11" xfId="0" applyFont="1" applyFill="1" applyBorder="1" applyAlignment="1">
      <alignment/>
    </xf>
    <xf numFmtId="0" fontId="63" fillId="38" borderId="11" xfId="0" applyFont="1" applyFill="1" applyBorder="1" applyAlignment="1">
      <alignment horizontal="justify" vertical="center"/>
    </xf>
    <xf numFmtId="0" fontId="9" fillId="34" borderId="17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left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/>
    </xf>
    <xf numFmtId="2" fontId="59" fillId="34" borderId="17" xfId="62" applyNumberFormat="1" applyFont="1" applyFill="1" applyBorder="1" applyAlignment="1">
      <alignment vertical="center"/>
    </xf>
    <xf numFmtId="0" fontId="64" fillId="0" borderId="22" xfId="54" applyFont="1" applyFill="1" applyBorder="1" applyAlignment="1">
      <alignment vertical="center" wrapText="1"/>
      <protection/>
    </xf>
    <xf numFmtId="0" fontId="9" fillId="34" borderId="16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left" vertical="center" wrapText="1"/>
    </xf>
    <xf numFmtId="2" fontId="9" fillId="34" borderId="16" xfId="62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2" fontId="59" fillId="34" borderId="16" xfId="62" applyNumberFormat="1" applyFont="1" applyFill="1" applyBorder="1" applyAlignment="1">
      <alignment vertical="center"/>
    </xf>
    <xf numFmtId="0" fontId="64" fillId="0" borderId="23" xfId="54" applyFont="1" applyFill="1" applyBorder="1" applyAlignment="1">
      <alignment vertical="center" wrapText="1"/>
      <protection/>
    </xf>
    <xf numFmtId="0" fontId="9" fillId="8" borderId="11" xfId="0" applyFont="1" applyFill="1" applyBorder="1" applyAlignment="1">
      <alignment vertical="center" wrapText="1"/>
    </xf>
    <xf numFmtId="49" fontId="9" fillId="8" borderId="11" xfId="0" applyNumberFormat="1" applyFont="1" applyFill="1" applyBorder="1" applyAlignment="1">
      <alignment horizontal="left" vertical="center" wrapText="1"/>
    </xf>
    <xf numFmtId="49" fontId="9" fillId="8" borderId="11" xfId="0" applyNumberFormat="1" applyFont="1" applyFill="1" applyBorder="1" applyAlignment="1">
      <alignment horizontal="center" vertical="center"/>
    </xf>
    <xf numFmtId="2" fontId="10" fillId="8" borderId="0" xfId="0" applyNumberFormat="1" applyFont="1" applyFill="1" applyAlignment="1">
      <alignment horizontal="center"/>
    </xf>
    <xf numFmtId="2" fontId="9" fillId="34" borderId="11" xfId="0" applyNumberFormat="1" applyFont="1" applyFill="1" applyBorder="1" applyAlignment="1">
      <alignment horizontal="center" vertical="center"/>
    </xf>
    <xf numFmtId="2" fontId="9" fillId="34" borderId="0" xfId="0" applyNumberFormat="1" applyFont="1" applyFill="1" applyAlignment="1">
      <alignment horizontal="center"/>
    </xf>
    <xf numFmtId="2" fontId="9" fillId="34" borderId="16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0" xfId="62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34" borderId="11" xfId="0" applyFont="1" applyFill="1" applyBorder="1" applyAlignment="1">
      <alignment horizontal="justify"/>
    </xf>
    <xf numFmtId="0" fontId="9" fillId="38" borderId="11" xfId="0" applyFont="1" applyFill="1" applyBorder="1" applyAlignment="1">
      <alignment horizontal="justify"/>
    </xf>
    <xf numFmtId="4" fontId="10" fillId="0" borderId="19" xfId="0" applyNumberFormat="1" applyFont="1" applyFill="1" applyBorder="1" applyAlignment="1">
      <alignment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182" fontId="9" fillId="34" borderId="17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/>
    </xf>
    <xf numFmtId="3" fontId="10" fillId="0" borderId="22" xfId="0" applyNumberFormat="1" applyFont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 wrapText="1"/>
    </xf>
    <xf numFmtId="49" fontId="9" fillId="38" borderId="0" xfId="0" applyNumberFormat="1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wrapText="1"/>
    </xf>
    <xf numFmtId="3" fontId="10" fillId="34" borderId="11" xfId="0" applyNumberFormat="1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173" fontId="9" fillId="35" borderId="11" xfId="0" applyNumberFormat="1" applyFont="1" applyFill="1" applyBorder="1" applyAlignment="1">
      <alignment horizontal="center" vertical="center"/>
    </xf>
    <xf numFmtId="2" fontId="59" fillId="34" borderId="0" xfId="0" applyNumberFormat="1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165" fontId="59" fillId="34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173" fontId="9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173" fontId="10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" fontId="10" fillId="34" borderId="14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8" fillId="38" borderId="11" xfId="0" applyNumberFormat="1" applyFont="1" applyFill="1" applyBorder="1" applyAlignment="1">
      <alignment horizontal="center"/>
    </xf>
    <xf numFmtId="0" fontId="10" fillId="12" borderId="21" xfId="0" applyFont="1" applyFill="1" applyBorder="1" applyAlignment="1">
      <alignment/>
    </xf>
    <xf numFmtId="0" fontId="10" fillId="38" borderId="25" xfId="0" applyFont="1" applyFill="1" applyBorder="1" applyAlignment="1">
      <alignment/>
    </xf>
    <xf numFmtId="1" fontId="9" fillId="38" borderId="16" xfId="0" applyNumberFormat="1" applyFont="1" applyFill="1" applyBorder="1" applyAlignment="1">
      <alignment horizontal="center" vertical="center" wrapText="1"/>
    </xf>
    <xf numFmtId="2" fontId="9" fillId="38" borderId="16" xfId="62" applyNumberFormat="1" applyFont="1" applyFill="1" applyBorder="1" applyAlignment="1">
      <alignment horizontal="center" vertical="center" wrapText="1"/>
    </xf>
    <xf numFmtId="2" fontId="9" fillId="34" borderId="11" xfId="62" applyNumberFormat="1" applyFont="1" applyFill="1" applyBorder="1" applyAlignment="1">
      <alignment vertical="center"/>
    </xf>
    <xf numFmtId="0" fontId="63" fillId="38" borderId="21" xfId="0" applyFont="1" applyFill="1" applyBorder="1" applyAlignment="1">
      <alignment/>
    </xf>
    <xf numFmtId="2" fontId="9" fillId="8" borderId="11" xfId="62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 wrapText="1"/>
    </xf>
    <xf numFmtId="0" fontId="10" fillId="8" borderId="11" xfId="0" applyFont="1" applyFill="1" applyBorder="1" applyAlignment="1">
      <alignment/>
    </xf>
    <xf numFmtId="4" fontId="10" fillId="0" borderId="10" xfId="0" applyNumberFormat="1" applyFont="1" applyBorder="1" applyAlignment="1">
      <alignment vertical="center" wrapText="1"/>
    </xf>
    <xf numFmtId="0" fontId="9" fillId="8" borderId="13" xfId="0" applyFont="1" applyFill="1" applyBorder="1" applyAlignment="1">
      <alignment/>
    </xf>
    <xf numFmtId="0" fontId="63" fillId="0" borderId="11" xfId="0" applyFont="1" applyBorder="1" applyAlignment="1">
      <alignment/>
    </xf>
    <xf numFmtId="0" fontId="9" fillId="34" borderId="21" xfId="0" applyFont="1" applyFill="1" applyBorder="1" applyAlignment="1">
      <alignment vertical="center" wrapText="1"/>
    </xf>
    <xf numFmtId="49" fontId="9" fillId="34" borderId="0" xfId="0" applyNumberFormat="1" applyFont="1" applyFill="1" applyBorder="1" applyAlignment="1">
      <alignment horizontal="left" vertical="center" wrapText="1"/>
    </xf>
    <xf numFmtId="0" fontId="9" fillId="0" borderId="23" xfId="54" applyFont="1" applyFill="1" applyBorder="1" applyAlignment="1">
      <alignment vertical="center" wrapText="1"/>
      <protection/>
    </xf>
    <xf numFmtId="0" fontId="9" fillId="8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left"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2" fontId="9" fillId="8" borderId="16" xfId="62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9" fillId="0" borderId="16" xfId="0" applyNumberFormat="1" applyFont="1" applyFill="1" applyBorder="1" applyAlignment="1">
      <alignment horizontal="center" vertical="center" wrapText="1"/>
    </xf>
    <xf numFmtId="2" fontId="9" fillId="0" borderId="16" xfId="62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1" fontId="9" fillId="0" borderId="17" xfId="0" applyNumberFormat="1" applyFont="1" applyFill="1" applyBorder="1" applyAlignment="1">
      <alignment horizontal="center" vertical="center" wrapText="1"/>
    </xf>
    <xf numFmtId="2" fontId="9" fillId="0" borderId="17" xfId="62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/>
    </xf>
    <xf numFmtId="0" fontId="10" fillId="8" borderId="11" xfId="0" applyFont="1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7"/>
  <sheetViews>
    <sheetView tabSelected="1" view="pageBreakPreview" zoomScale="115" zoomScaleSheetLayoutView="115" workbookViewId="0" topLeftCell="A16">
      <selection activeCell="K28" sqref="K28"/>
    </sheetView>
  </sheetViews>
  <sheetFormatPr defaultColWidth="9.140625" defaultRowHeight="15"/>
  <cols>
    <col min="1" max="1" width="13.28125" style="122" customWidth="1"/>
    <col min="2" max="2" width="55.7109375" style="126" customWidth="1"/>
    <col min="3" max="3" width="11.57421875" style="126" hidden="1" customWidth="1"/>
    <col min="4" max="4" width="11.28125" style="126" hidden="1" customWidth="1"/>
    <col min="5" max="5" width="10.8515625" style="126" hidden="1" customWidth="1"/>
    <col min="6" max="6" width="17.421875" style="288" customWidth="1"/>
    <col min="7" max="7" width="21.421875" style="126" hidden="1" customWidth="1"/>
    <col min="8" max="8" width="12.421875" style="126" hidden="1" customWidth="1"/>
    <col min="9" max="9" width="14.8515625" style="126" hidden="1" customWidth="1"/>
    <col min="10" max="10" width="12.28125" style="250" customWidth="1"/>
    <col min="11" max="11" width="16.28125" style="303" customWidth="1"/>
    <col min="12" max="12" width="27.421875" style="139" customWidth="1"/>
    <col min="13" max="13" width="12.140625" style="126" bestFit="1" customWidth="1"/>
    <col min="14" max="16384" width="9.140625" style="126" customWidth="1"/>
  </cols>
  <sheetData>
    <row r="1" spans="1:9" ht="15">
      <c r="A1" s="354" t="s">
        <v>304</v>
      </c>
      <c r="B1" s="354"/>
      <c r="C1" s="354"/>
      <c r="D1" s="354"/>
      <c r="E1" s="354"/>
      <c r="F1" s="354"/>
      <c r="G1" s="354"/>
      <c r="H1" s="354"/>
      <c r="I1" s="354"/>
    </row>
    <row r="2" spans="1:9" ht="15">
      <c r="A2" s="354" t="s">
        <v>305</v>
      </c>
      <c r="B2" s="354"/>
      <c r="C2" s="354"/>
      <c r="D2" s="354"/>
      <c r="E2" s="354"/>
      <c r="F2" s="354"/>
      <c r="G2" s="354"/>
      <c r="H2" s="354"/>
      <c r="I2" s="354"/>
    </row>
    <row r="3" spans="1:9" ht="15">
      <c r="A3" s="355" t="s">
        <v>251</v>
      </c>
      <c r="B3" s="354"/>
      <c r="C3" s="354"/>
      <c r="D3" s="354"/>
      <c r="E3" s="354"/>
      <c r="F3" s="354"/>
      <c r="G3" s="354"/>
      <c r="H3" s="354"/>
      <c r="I3" s="354"/>
    </row>
    <row r="4" spans="1:9" ht="15">
      <c r="A4" s="354" t="s">
        <v>18</v>
      </c>
      <c r="B4" s="354"/>
      <c r="C4" s="354"/>
      <c r="D4" s="354"/>
      <c r="E4" s="354"/>
      <c r="F4" s="354"/>
      <c r="G4" s="354"/>
      <c r="H4" s="354"/>
      <c r="I4" s="354"/>
    </row>
    <row r="5" spans="1:9" ht="9" customHeight="1">
      <c r="A5" s="114"/>
      <c r="B5" s="115"/>
      <c r="C5" s="115"/>
      <c r="D5" s="115"/>
      <c r="E5" s="115"/>
      <c r="F5" s="160"/>
      <c r="G5" s="115"/>
      <c r="H5" s="115"/>
      <c r="I5" s="115"/>
    </row>
    <row r="6" spans="1:13" ht="63.75">
      <c r="A6" s="117" t="s">
        <v>0</v>
      </c>
      <c r="B6" s="117" t="s">
        <v>1</v>
      </c>
      <c r="C6" s="117" t="s">
        <v>2</v>
      </c>
      <c r="D6" s="117" t="s">
        <v>2</v>
      </c>
      <c r="E6" s="117" t="s">
        <v>2</v>
      </c>
      <c r="F6" s="161" t="s">
        <v>3</v>
      </c>
      <c r="G6" s="117" t="s">
        <v>4</v>
      </c>
      <c r="H6" s="117" t="s">
        <v>5</v>
      </c>
      <c r="I6" s="117" t="s">
        <v>6</v>
      </c>
      <c r="J6" s="251" t="s">
        <v>192</v>
      </c>
      <c r="K6" s="136" t="s">
        <v>193</v>
      </c>
      <c r="L6" s="136" t="s">
        <v>194</v>
      </c>
      <c r="M6" s="136"/>
    </row>
    <row r="7" spans="1:13" ht="12.75">
      <c r="A7" s="111" t="s">
        <v>7</v>
      </c>
      <c r="B7" s="111" t="s">
        <v>8</v>
      </c>
      <c r="C7" s="111" t="s">
        <v>9</v>
      </c>
      <c r="D7" s="111" t="s">
        <v>10</v>
      </c>
      <c r="E7" s="111" t="s">
        <v>11</v>
      </c>
      <c r="F7" s="162">
        <v>3</v>
      </c>
      <c r="G7" s="111" t="s">
        <v>13</v>
      </c>
      <c r="H7" s="111" t="s">
        <v>14</v>
      </c>
      <c r="I7" s="111" t="s">
        <v>15</v>
      </c>
      <c r="J7" s="169"/>
      <c r="K7" s="302"/>
      <c r="L7" s="61"/>
      <c r="M7" s="131"/>
    </row>
    <row r="8" spans="1:13" s="124" customFormat="1" ht="12.75">
      <c r="A8" s="81" t="s">
        <v>158</v>
      </c>
      <c r="B8" s="14" t="s">
        <v>159</v>
      </c>
      <c r="C8" s="123">
        <v>2210</v>
      </c>
      <c r="D8" s="123"/>
      <c r="E8" s="123"/>
      <c r="F8" s="163"/>
      <c r="G8" s="116"/>
      <c r="H8" s="116"/>
      <c r="I8" s="130"/>
      <c r="J8" s="169"/>
      <c r="K8" s="302"/>
      <c r="L8" s="61"/>
      <c r="M8" s="130"/>
    </row>
    <row r="9" spans="1:13" s="124" customFormat="1" ht="12.75">
      <c r="A9" s="81"/>
      <c r="B9" s="14"/>
      <c r="C9" s="123"/>
      <c r="D9" s="123"/>
      <c r="E9" s="123"/>
      <c r="F9" s="163"/>
      <c r="G9" s="116"/>
      <c r="H9" s="116"/>
      <c r="I9" s="130"/>
      <c r="J9" s="169"/>
      <c r="K9" s="302"/>
      <c r="L9" s="61"/>
      <c r="M9" s="130"/>
    </row>
    <row r="10" spans="1:13" s="124" customFormat="1" ht="25.5">
      <c r="A10" s="81" t="s">
        <v>203</v>
      </c>
      <c r="B10" s="14" t="s">
        <v>204</v>
      </c>
      <c r="C10" s="123"/>
      <c r="D10" s="123"/>
      <c r="E10" s="123"/>
      <c r="F10" s="163"/>
      <c r="G10" s="116"/>
      <c r="H10" s="116"/>
      <c r="I10" s="130"/>
      <c r="J10" s="169"/>
      <c r="K10" s="302"/>
      <c r="L10" s="228" t="s">
        <v>255</v>
      </c>
      <c r="M10" s="130"/>
    </row>
    <row r="11" spans="1:13" s="124" customFormat="1" ht="12.75">
      <c r="A11" s="81"/>
      <c r="B11" s="14"/>
      <c r="C11" s="123"/>
      <c r="D11" s="123"/>
      <c r="E11" s="123"/>
      <c r="F11" s="163"/>
      <c r="G11" s="116"/>
      <c r="H11" s="116"/>
      <c r="I11" s="130"/>
      <c r="J11" s="169"/>
      <c r="K11" s="302"/>
      <c r="L11" s="61"/>
      <c r="M11" s="130"/>
    </row>
    <row r="12" spans="1:13" s="124" customFormat="1" ht="38.25">
      <c r="A12" s="58" t="s">
        <v>167</v>
      </c>
      <c r="B12" s="14" t="s">
        <v>20</v>
      </c>
      <c r="C12" s="123">
        <v>2210</v>
      </c>
      <c r="D12" s="123"/>
      <c r="E12" s="123"/>
      <c r="F12" s="163"/>
      <c r="G12" s="116"/>
      <c r="H12" s="116"/>
      <c r="I12" s="130"/>
      <c r="J12" s="169"/>
      <c r="K12" s="302"/>
      <c r="L12" s="226" t="s">
        <v>301</v>
      </c>
      <c r="M12" s="130"/>
    </row>
    <row r="13" spans="1:13" s="124" customFormat="1" ht="12.75">
      <c r="A13" s="197" t="s">
        <v>257</v>
      </c>
      <c r="B13" s="197" t="s">
        <v>258</v>
      </c>
      <c r="C13" s="174"/>
      <c r="D13" s="174"/>
      <c r="E13" s="174"/>
      <c r="F13" s="175">
        <v>1200</v>
      </c>
      <c r="G13" s="158"/>
      <c r="H13" s="158"/>
      <c r="I13" s="159"/>
      <c r="J13" s="252"/>
      <c r="K13" s="304"/>
      <c r="L13" s="226" t="s">
        <v>259</v>
      </c>
      <c r="M13" s="130"/>
    </row>
    <row r="14" spans="1:13" s="124" customFormat="1" ht="12.75">
      <c r="A14" s="238" t="s">
        <v>252</v>
      </c>
      <c r="B14" s="238" t="s">
        <v>253</v>
      </c>
      <c r="C14" s="174"/>
      <c r="D14" s="174"/>
      <c r="E14" s="174"/>
      <c r="F14" s="175">
        <v>2580</v>
      </c>
      <c r="G14" s="116"/>
      <c r="H14" s="116"/>
      <c r="I14" s="130"/>
      <c r="J14" s="169"/>
      <c r="K14" s="302"/>
      <c r="L14" s="227" t="s">
        <v>254</v>
      </c>
      <c r="M14" s="130"/>
    </row>
    <row r="15" spans="1:13" s="124" customFormat="1" ht="12.75">
      <c r="A15" s="238"/>
      <c r="B15" s="238"/>
      <c r="C15" s="174"/>
      <c r="D15" s="174"/>
      <c r="E15" s="174"/>
      <c r="F15" s="175">
        <v>6000</v>
      </c>
      <c r="G15" s="116"/>
      <c r="H15" s="116"/>
      <c r="I15" s="130"/>
      <c r="J15" s="169">
        <v>5970</v>
      </c>
      <c r="K15" s="302"/>
      <c r="L15" s="336" t="s">
        <v>479</v>
      </c>
      <c r="M15" s="130"/>
    </row>
    <row r="16" spans="1:13" s="124" customFormat="1" ht="12.75">
      <c r="A16" s="58"/>
      <c r="B16" s="14"/>
      <c r="C16" s="123"/>
      <c r="D16" s="123"/>
      <c r="E16" s="123"/>
      <c r="F16" s="163"/>
      <c r="G16" s="116"/>
      <c r="H16" s="116"/>
      <c r="I16" s="130"/>
      <c r="J16" s="169"/>
      <c r="K16" s="302"/>
      <c r="L16" s="61"/>
      <c r="M16" s="130"/>
    </row>
    <row r="17" spans="1:13" s="124" customFormat="1" ht="12.75">
      <c r="A17" s="61" t="s">
        <v>121</v>
      </c>
      <c r="B17" s="14" t="s">
        <v>122</v>
      </c>
      <c r="C17" s="123">
        <v>2210</v>
      </c>
      <c r="D17" s="123"/>
      <c r="E17" s="123"/>
      <c r="F17" s="163"/>
      <c r="G17" s="116"/>
      <c r="H17" s="116"/>
      <c r="I17" s="120"/>
      <c r="J17" s="169"/>
      <c r="K17" s="302"/>
      <c r="L17" s="61"/>
      <c r="M17" s="130"/>
    </row>
    <row r="18" spans="1:13" s="124" customFormat="1" ht="12.75">
      <c r="A18" s="61"/>
      <c r="B18" s="14"/>
      <c r="C18" s="123"/>
      <c r="D18" s="123"/>
      <c r="E18" s="123"/>
      <c r="F18" s="163"/>
      <c r="G18" s="116"/>
      <c r="H18" s="116"/>
      <c r="I18" s="120"/>
      <c r="J18" s="169"/>
      <c r="K18" s="302"/>
      <c r="L18" s="61"/>
      <c r="M18" s="130"/>
    </row>
    <row r="19" spans="1:13" s="124" customFormat="1" ht="25.5">
      <c r="A19" s="197" t="s">
        <v>260</v>
      </c>
      <c r="B19" s="199" t="s">
        <v>104</v>
      </c>
      <c r="C19" s="174"/>
      <c r="D19" s="174"/>
      <c r="E19" s="174"/>
      <c r="F19" s="175">
        <v>47070</v>
      </c>
      <c r="G19" s="116"/>
      <c r="H19" s="116"/>
      <c r="I19" s="120"/>
      <c r="J19" s="169"/>
      <c r="K19" s="302"/>
      <c r="L19" s="228" t="s">
        <v>261</v>
      </c>
      <c r="M19" s="130"/>
    </row>
    <row r="20" spans="1:13" s="124" customFormat="1" ht="12.75">
      <c r="A20" s="61"/>
      <c r="B20" s="14"/>
      <c r="C20" s="123"/>
      <c r="D20" s="123"/>
      <c r="E20" s="123"/>
      <c r="F20" s="163"/>
      <c r="G20" s="116"/>
      <c r="H20" s="116"/>
      <c r="I20" s="120"/>
      <c r="J20" s="169"/>
      <c r="K20" s="302"/>
      <c r="L20" s="61"/>
      <c r="M20" s="130"/>
    </row>
    <row r="21" spans="1:13" s="124" customFormat="1" ht="12.75">
      <c r="A21" s="58" t="s">
        <v>169</v>
      </c>
      <c r="B21" s="14" t="s">
        <v>25</v>
      </c>
      <c r="C21" s="123">
        <v>2210</v>
      </c>
      <c r="D21" s="123"/>
      <c r="E21" s="123"/>
      <c r="F21" s="163"/>
      <c r="G21" s="116"/>
      <c r="H21" s="116"/>
      <c r="I21" s="120"/>
      <c r="J21" s="169"/>
      <c r="K21" s="302"/>
      <c r="L21" s="61"/>
      <c r="M21" s="130"/>
    </row>
    <row r="22" spans="1:13" s="124" customFormat="1" ht="12.75">
      <c r="A22" s="58"/>
      <c r="B22" s="14"/>
      <c r="C22" s="123"/>
      <c r="D22" s="123"/>
      <c r="E22" s="123"/>
      <c r="F22" s="163"/>
      <c r="G22" s="116"/>
      <c r="H22" s="116"/>
      <c r="I22" s="120"/>
      <c r="J22" s="169"/>
      <c r="K22" s="302"/>
      <c r="L22" s="61"/>
      <c r="M22" s="130"/>
    </row>
    <row r="23" spans="1:13" s="124" customFormat="1" ht="12.75">
      <c r="A23" s="358" t="s">
        <v>512</v>
      </c>
      <c r="B23" s="281" t="s">
        <v>511</v>
      </c>
      <c r="C23" s="247"/>
      <c r="D23" s="247"/>
      <c r="E23" s="247"/>
      <c r="F23" s="248"/>
      <c r="G23" s="116"/>
      <c r="H23" s="116"/>
      <c r="I23" s="120"/>
      <c r="J23" s="169">
        <v>398</v>
      </c>
      <c r="K23" s="302"/>
      <c r="L23" s="61" t="s">
        <v>513</v>
      </c>
      <c r="M23" s="130"/>
    </row>
    <row r="24" spans="1:13" s="124" customFormat="1" ht="12.75">
      <c r="A24" s="58"/>
      <c r="B24" s="14"/>
      <c r="C24" s="123"/>
      <c r="D24" s="123"/>
      <c r="E24" s="123"/>
      <c r="F24" s="163"/>
      <c r="G24" s="116"/>
      <c r="H24" s="116"/>
      <c r="I24" s="120"/>
      <c r="J24" s="169"/>
      <c r="K24" s="302"/>
      <c r="L24" s="61"/>
      <c r="M24" s="130"/>
    </row>
    <row r="25" spans="1:13" s="124" customFormat="1" ht="12.75">
      <c r="A25" s="100" t="s">
        <v>111</v>
      </c>
      <c r="B25" s="100" t="s">
        <v>112</v>
      </c>
      <c r="C25" s="123">
        <v>2210</v>
      </c>
      <c r="D25" s="123"/>
      <c r="E25" s="123"/>
      <c r="F25" s="163"/>
      <c r="G25" s="116"/>
      <c r="H25" s="116"/>
      <c r="I25" s="120"/>
      <c r="J25" s="169"/>
      <c r="K25" s="302"/>
      <c r="L25" s="61"/>
      <c r="M25" s="130"/>
    </row>
    <row r="26" spans="1:13" s="124" customFormat="1" ht="12.75">
      <c r="A26" s="100"/>
      <c r="B26" s="100"/>
      <c r="C26" s="123"/>
      <c r="D26" s="123"/>
      <c r="E26" s="123"/>
      <c r="F26" s="163"/>
      <c r="G26" s="116"/>
      <c r="H26" s="116"/>
      <c r="I26" s="120"/>
      <c r="J26" s="169"/>
      <c r="K26" s="302"/>
      <c r="L26" s="61"/>
      <c r="M26" s="130"/>
    </row>
    <row r="27" spans="1:13" s="124" customFormat="1" ht="12.75">
      <c r="A27" s="100" t="s">
        <v>149</v>
      </c>
      <c r="B27" s="100" t="s">
        <v>228</v>
      </c>
      <c r="C27" s="123"/>
      <c r="D27" s="123"/>
      <c r="E27" s="123"/>
      <c r="F27" s="163"/>
      <c r="G27" s="116"/>
      <c r="H27" s="116"/>
      <c r="I27" s="120"/>
      <c r="J27" s="169"/>
      <c r="K27" s="302"/>
      <c r="L27" s="61"/>
      <c r="M27" s="130"/>
    </row>
    <row r="28" spans="1:13" s="124" customFormat="1" ht="12.75">
      <c r="A28" s="100"/>
      <c r="B28" s="100"/>
      <c r="C28" s="123"/>
      <c r="D28" s="123"/>
      <c r="E28" s="123"/>
      <c r="F28" s="163"/>
      <c r="G28" s="116"/>
      <c r="H28" s="116"/>
      <c r="I28" s="120"/>
      <c r="J28" s="169"/>
      <c r="K28" s="302"/>
      <c r="L28" s="61"/>
      <c r="M28" s="130"/>
    </row>
    <row r="29" spans="1:13" s="124" customFormat="1" ht="12.75">
      <c r="A29" s="100" t="s">
        <v>162</v>
      </c>
      <c r="B29" s="100" t="s">
        <v>163</v>
      </c>
      <c r="C29" s="123">
        <v>2210</v>
      </c>
      <c r="D29" s="123"/>
      <c r="E29" s="123"/>
      <c r="F29" s="163"/>
      <c r="G29" s="116"/>
      <c r="H29" s="116"/>
      <c r="I29" s="130"/>
      <c r="J29" s="169"/>
      <c r="K29" s="302"/>
      <c r="L29" s="226" t="s">
        <v>271</v>
      </c>
      <c r="M29" s="130"/>
    </row>
    <row r="30" spans="1:13" s="124" customFormat="1" ht="12.75">
      <c r="A30" s="100"/>
      <c r="B30" s="100"/>
      <c r="C30" s="123"/>
      <c r="D30" s="123"/>
      <c r="E30" s="123"/>
      <c r="F30" s="163"/>
      <c r="G30" s="116"/>
      <c r="H30" s="116"/>
      <c r="I30" s="130"/>
      <c r="J30" s="169"/>
      <c r="K30" s="302"/>
      <c r="L30" s="292"/>
      <c r="M30" s="130"/>
    </row>
    <row r="31" spans="1:13" s="124" customFormat="1" ht="12.75">
      <c r="A31" s="195" t="s">
        <v>417</v>
      </c>
      <c r="B31" s="195" t="s">
        <v>418</v>
      </c>
      <c r="C31" s="157"/>
      <c r="D31" s="157"/>
      <c r="E31" s="157"/>
      <c r="F31" s="164">
        <v>6336</v>
      </c>
      <c r="G31" s="116"/>
      <c r="H31" s="116"/>
      <c r="I31" s="130"/>
      <c r="J31" s="169">
        <v>6020</v>
      </c>
      <c r="K31" s="302"/>
      <c r="L31" s="292" t="s">
        <v>419</v>
      </c>
      <c r="M31" s="130"/>
    </row>
    <row r="32" spans="1:13" s="124" customFormat="1" ht="12.75">
      <c r="A32" s="100"/>
      <c r="B32" s="100"/>
      <c r="C32" s="123"/>
      <c r="D32" s="123"/>
      <c r="E32" s="123"/>
      <c r="F32" s="163"/>
      <c r="G32" s="116"/>
      <c r="H32" s="116"/>
      <c r="I32" s="130"/>
      <c r="J32" s="169"/>
      <c r="K32" s="302"/>
      <c r="L32" s="292"/>
      <c r="M32" s="130"/>
    </row>
    <row r="33" spans="1:13" s="124" customFormat="1" ht="12.75">
      <c r="A33" s="195" t="s">
        <v>424</v>
      </c>
      <c r="B33" s="195" t="s">
        <v>425</v>
      </c>
      <c r="C33" s="157"/>
      <c r="D33" s="157"/>
      <c r="E33" s="157"/>
      <c r="F33" s="164">
        <v>25300</v>
      </c>
      <c r="G33" s="116"/>
      <c r="H33" s="116"/>
      <c r="I33" s="130"/>
      <c r="J33" s="169"/>
      <c r="K33" s="302"/>
      <c r="L33" s="292" t="s">
        <v>426</v>
      </c>
      <c r="M33" s="130"/>
    </row>
    <row r="34" spans="1:13" s="124" customFormat="1" ht="12.75">
      <c r="A34" s="195"/>
      <c r="B34" s="195"/>
      <c r="C34" s="157"/>
      <c r="D34" s="157"/>
      <c r="E34" s="157"/>
      <c r="F34" s="164"/>
      <c r="G34" s="116"/>
      <c r="H34" s="116"/>
      <c r="I34" s="130"/>
      <c r="J34" s="169"/>
      <c r="K34" s="302"/>
      <c r="L34" s="292"/>
      <c r="M34" s="130"/>
    </row>
    <row r="35" spans="1:13" s="132" customFormat="1" ht="12.75">
      <c r="A35" s="90"/>
      <c r="B35" s="90"/>
      <c r="C35" s="18"/>
      <c r="D35" s="18"/>
      <c r="E35" s="18"/>
      <c r="F35" s="161"/>
      <c r="G35" s="108"/>
      <c r="H35" s="108"/>
      <c r="I35" s="135"/>
      <c r="J35" s="252"/>
      <c r="K35" s="304"/>
      <c r="L35" s="292"/>
      <c r="M35" s="135"/>
    </row>
    <row r="36" spans="1:13" s="124" customFormat="1" ht="12.75">
      <c r="A36" s="195"/>
      <c r="B36" s="195"/>
      <c r="C36" s="157"/>
      <c r="D36" s="157"/>
      <c r="E36" s="157"/>
      <c r="F36" s="164"/>
      <c r="G36" s="116"/>
      <c r="H36" s="116"/>
      <c r="I36" s="130"/>
      <c r="J36" s="169"/>
      <c r="K36" s="302"/>
      <c r="L36" s="292"/>
      <c r="M36" s="130"/>
    </row>
    <row r="37" spans="1:13" s="124" customFormat="1" ht="18" customHeight="1">
      <c r="A37" s="358" t="s">
        <v>509</v>
      </c>
      <c r="B37" s="359" t="s">
        <v>508</v>
      </c>
      <c r="C37" s="247"/>
      <c r="D37" s="247"/>
      <c r="E37" s="247"/>
      <c r="F37" s="248"/>
      <c r="G37" s="116"/>
      <c r="H37" s="116"/>
      <c r="I37" s="130"/>
      <c r="J37" s="169">
        <v>748.4</v>
      </c>
      <c r="K37" s="302"/>
      <c r="L37" s="292" t="s">
        <v>510</v>
      </c>
      <c r="M37" s="130"/>
    </row>
    <row r="38" spans="1:13" s="124" customFormat="1" ht="12.75">
      <c r="A38" s="100"/>
      <c r="B38" s="100"/>
      <c r="C38" s="123"/>
      <c r="D38" s="123"/>
      <c r="E38" s="123"/>
      <c r="F38" s="163"/>
      <c r="G38" s="116"/>
      <c r="H38" s="116"/>
      <c r="I38" s="130"/>
      <c r="J38" s="169"/>
      <c r="K38" s="302"/>
      <c r="L38" s="61"/>
      <c r="M38" s="130"/>
    </row>
    <row r="39" spans="1:13" s="124" customFormat="1" ht="12.75">
      <c r="A39" s="58" t="s">
        <v>148</v>
      </c>
      <c r="B39" s="14" t="s">
        <v>22</v>
      </c>
      <c r="C39" s="123">
        <v>2210</v>
      </c>
      <c r="D39" s="123"/>
      <c r="E39" s="123"/>
      <c r="F39" s="163"/>
      <c r="G39" s="116"/>
      <c r="H39" s="116"/>
      <c r="I39" s="120"/>
      <c r="J39" s="169"/>
      <c r="K39" s="302"/>
      <c r="L39" s="61"/>
      <c r="M39" s="130"/>
    </row>
    <row r="40" spans="1:13" s="124" customFormat="1" ht="12.75">
      <c r="A40" s="58"/>
      <c r="B40" s="14"/>
      <c r="C40" s="123"/>
      <c r="D40" s="123"/>
      <c r="E40" s="123"/>
      <c r="F40" s="163"/>
      <c r="G40" s="116"/>
      <c r="H40" s="116"/>
      <c r="I40" s="120"/>
      <c r="J40" s="169"/>
      <c r="K40" s="302"/>
      <c r="L40" s="61"/>
      <c r="M40" s="130"/>
    </row>
    <row r="41" spans="1:13" s="124" customFormat="1" ht="12.75">
      <c r="A41" s="58" t="s">
        <v>165</v>
      </c>
      <c r="B41" s="14" t="s">
        <v>23</v>
      </c>
      <c r="C41" s="123">
        <v>2210</v>
      </c>
      <c r="D41" s="123"/>
      <c r="E41" s="123"/>
      <c r="F41" s="163"/>
      <c r="G41" s="116"/>
      <c r="H41" s="116"/>
      <c r="I41" s="120"/>
      <c r="J41" s="169"/>
      <c r="K41" s="305"/>
      <c r="L41" s="61"/>
      <c r="M41" s="130"/>
    </row>
    <row r="42" spans="1:13" s="124" customFormat="1" ht="12.75">
      <c r="A42" s="58"/>
      <c r="B42" s="14"/>
      <c r="C42" s="123"/>
      <c r="D42" s="123"/>
      <c r="E42" s="123"/>
      <c r="F42" s="163"/>
      <c r="G42" s="116"/>
      <c r="H42" s="116"/>
      <c r="I42" s="120"/>
      <c r="J42" s="169"/>
      <c r="K42" s="302"/>
      <c r="L42" s="61"/>
      <c r="M42" s="130"/>
    </row>
    <row r="43" spans="1:13" s="124" customFormat="1" ht="14.25" customHeight="1">
      <c r="A43" s="167" t="s">
        <v>166</v>
      </c>
      <c r="B43" s="156" t="s">
        <v>24</v>
      </c>
      <c r="C43" s="157">
        <v>2210</v>
      </c>
      <c r="D43" s="157"/>
      <c r="E43" s="157"/>
      <c r="F43" s="164">
        <v>104460</v>
      </c>
      <c r="G43" s="116"/>
      <c r="H43" s="116"/>
      <c r="I43" s="130"/>
      <c r="J43" s="169">
        <v>104430</v>
      </c>
      <c r="K43" s="302"/>
      <c r="L43" s="61" t="s">
        <v>463</v>
      </c>
      <c r="M43" s="130"/>
    </row>
    <row r="44" spans="1:13" s="124" customFormat="1" ht="14.25" customHeight="1">
      <c r="A44" s="238" t="s">
        <v>266</v>
      </c>
      <c r="B44" s="238" t="s">
        <v>267</v>
      </c>
      <c r="C44" s="174"/>
      <c r="D44" s="174"/>
      <c r="E44" s="174"/>
      <c r="F44" s="175">
        <v>156704</v>
      </c>
      <c r="G44" s="116"/>
      <c r="H44" s="116"/>
      <c r="I44" s="130"/>
      <c r="J44" s="237"/>
      <c r="K44" s="302"/>
      <c r="L44" s="61"/>
      <c r="M44" s="130"/>
    </row>
    <row r="45" spans="1:13" s="124" customFormat="1" ht="14.25" customHeight="1">
      <c r="A45" s="238" t="s">
        <v>481</v>
      </c>
      <c r="B45" s="238" t="s">
        <v>482</v>
      </c>
      <c r="C45" s="174"/>
      <c r="D45" s="174"/>
      <c r="E45" s="174"/>
      <c r="F45" s="175">
        <v>100848</v>
      </c>
      <c r="G45" s="116"/>
      <c r="H45" s="116"/>
      <c r="I45" s="130"/>
      <c r="J45" s="237"/>
      <c r="K45" s="302"/>
      <c r="L45" s="61" t="s">
        <v>483</v>
      </c>
      <c r="M45" s="130"/>
    </row>
    <row r="46" spans="1:13" s="124" customFormat="1" ht="12.75">
      <c r="A46" s="58" t="s">
        <v>168</v>
      </c>
      <c r="B46" s="14" t="s">
        <v>164</v>
      </c>
      <c r="C46" s="123">
        <v>2210</v>
      </c>
      <c r="D46" s="123"/>
      <c r="E46" s="123"/>
      <c r="F46" s="163"/>
      <c r="G46" s="116"/>
      <c r="H46" s="116"/>
      <c r="I46" s="130"/>
      <c r="J46" s="169"/>
      <c r="K46" s="302"/>
      <c r="L46" s="61"/>
      <c r="M46" s="130"/>
    </row>
    <row r="47" spans="1:13" s="124" customFormat="1" ht="12.75">
      <c r="A47" s="58"/>
      <c r="B47" s="14"/>
      <c r="C47" s="123"/>
      <c r="D47" s="123"/>
      <c r="E47" s="123"/>
      <c r="F47" s="163"/>
      <c r="G47" s="116"/>
      <c r="H47" s="116"/>
      <c r="I47" s="130"/>
      <c r="J47" s="169"/>
      <c r="K47" s="302"/>
      <c r="L47" s="61"/>
      <c r="M47" s="130"/>
    </row>
    <row r="48" spans="1:13" s="124" customFormat="1" ht="25.5">
      <c r="A48" s="238" t="s">
        <v>396</v>
      </c>
      <c r="B48" s="238" t="s">
        <v>397</v>
      </c>
      <c r="C48" s="174"/>
      <c r="D48" s="174"/>
      <c r="E48" s="174"/>
      <c r="F48" s="175">
        <v>119500</v>
      </c>
      <c r="G48" s="116"/>
      <c r="H48" s="116"/>
      <c r="I48" s="130"/>
      <c r="J48" s="169">
        <v>100000</v>
      </c>
      <c r="K48" s="302"/>
      <c r="L48" s="61" t="s">
        <v>398</v>
      </c>
      <c r="M48" s="130"/>
    </row>
    <row r="49" spans="1:13" s="124" customFormat="1" ht="12.75">
      <c r="A49" s="238"/>
      <c r="B49" s="238" t="s">
        <v>397</v>
      </c>
      <c r="C49" s="174"/>
      <c r="D49" s="174"/>
      <c r="E49" s="174"/>
      <c r="F49" s="175"/>
      <c r="G49" s="116"/>
      <c r="H49" s="116"/>
      <c r="I49" s="130"/>
      <c r="J49" s="169">
        <v>159280</v>
      </c>
      <c r="K49" s="302"/>
      <c r="L49" s="37" t="s">
        <v>427</v>
      </c>
      <c r="M49" s="130"/>
    </row>
    <row r="50" spans="1:13" s="124" customFormat="1" ht="12.75">
      <c r="A50" s="58"/>
      <c r="B50" s="14"/>
      <c r="C50" s="123"/>
      <c r="D50" s="123"/>
      <c r="E50" s="123"/>
      <c r="F50" s="163"/>
      <c r="G50" s="116"/>
      <c r="H50" s="116"/>
      <c r="I50" s="130"/>
      <c r="J50" s="169"/>
      <c r="K50" s="302"/>
      <c r="L50" s="61"/>
      <c r="M50" s="130"/>
    </row>
    <row r="51" spans="1:13" ht="12.75">
      <c r="A51" s="178" t="s">
        <v>88</v>
      </c>
      <c r="B51" s="177" t="s">
        <v>21</v>
      </c>
      <c r="C51" s="174"/>
      <c r="D51" s="174"/>
      <c r="E51" s="174"/>
      <c r="F51" s="175">
        <v>42090</v>
      </c>
      <c r="G51" s="116"/>
      <c r="H51" s="116"/>
      <c r="I51" s="130"/>
      <c r="J51" s="329">
        <v>22985</v>
      </c>
      <c r="K51" s="302"/>
      <c r="L51" s="228" t="s">
        <v>262</v>
      </c>
      <c r="M51" s="131"/>
    </row>
    <row r="52" spans="1:13" ht="12.75">
      <c r="A52" s="170" t="s">
        <v>263</v>
      </c>
      <c r="B52" s="171" t="s">
        <v>265</v>
      </c>
      <c r="C52" s="123"/>
      <c r="D52" s="123"/>
      <c r="E52" s="123"/>
      <c r="F52" s="163"/>
      <c r="G52" s="116"/>
      <c r="H52" s="116"/>
      <c r="I52" s="130"/>
      <c r="J52" s="169"/>
      <c r="K52" s="302"/>
      <c r="L52" s="228" t="s">
        <v>264</v>
      </c>
      <c r="M52" s="131"/>
    </row>
    <row r="53" spans="1:13" ht="12.75">
      <c r="A53" s="58" t="s">
        <v>218</v>
      </c>
      <c r="B53" s="14" t="s">
        <v>219</v>
      </c>
      <c r="C53" s="123"/>
      <c r="D53" s="123"/>
      <c r="E53" s="123"/>
      <c r="F53" s="163"/>
      <c r="G53" s="116"/>
      <c r="H53" s="116"/>
      <c r="I53" s="130"/>
      <c r="J53" s="169"/>
      <c r="K53" s="302"/>
      <c r="L53" s="61"/>
      <c r="M53" s="131"/>
    </row>
    <row r="54" spans="1:13" ht="12.75">
      <c r="A54" s="58"/>
      <c r="B54" s="14"/>
      <c r="C54" s="123"/>
      <c r="D54" s="123"/>
      <c r="E54" s="123"/>
      <c r="F54" s="163"/>
      <c r="G54" s="116"/>
      <c r="H54" s="116"/>
      <c r="I54" s="130"/>
      <c r="J54" s="169"/>
      <c r="K54" s="302"/>
      <c r="L54" s="61"/>
      <c r="M54" s="131"/>
    </row>
    <row r="55" spans="1:13" ht="12.75">
      <c r="A55" s="180" t="s">
        <v>308</v>
      </c>
      <c r="B55" s="181" t="s">
        <v>309</v>
      </c>
      <c r="C55" s="182"/>
      <c r="D55" s="182"/>
      <c r="E55" s="182"/>
      <c r="F55" s="183">
        <v>96786</v>
      </c>
      <c r="G55" s="116"/>
      <c r="H55" s="116"/>
      <c r="I55" s="130"/>
      <c r="J55" s="169"/>
      <c r="K55" s="302"/>
      <c r="L55" s="61" t="s">
        <v>271</v>
      </c>
      <c r="M55" s="131"/>
    </row>
    <row r="56" spans="1:13" ht="12.75">
      <c r="A56" s="58"/>
      <c r="B56" s="14"/>
      <c r="C56" s="123"/>
      <c r="D56" s="123"/>
      <c r="E56" s="123"/>
      <c r="F56" s="163"/>
      <c r="G56" s="116"/>
      <c r="H56" s="116"/>
      <c r="I56" s="130"/>
      <c r="J56" s="169"/>
      <c r="K56" s="302"/>
      <c r="L56" s="61"/>
      <c r="M56" s="131"/>
    </row>
    <row r="57" spans="1:13" ht="12.75">
      <c r="A57" s="176" t="s">
        <v>220</v>
      </c>
      <c r="B57" s="177" t="s">
        <v>221</v>
      </c>
      <c r="C57" s="174"/>
      <c r="D57" s="174"/>
      <c r="E57" s="174"/>
      <c r="F57" s="175">
        <v>59694</v>
      </c>
      <c r="G57" s="158"/>
      <c r="H57" s="158"/>
      <c r="I57" s="159"/>
      <c r="J57" s="252">
        <v>37000</v>
      </c>
      <c r="K57" s="302"/>
      <c r="L57" s="226" t="s">
        <v>256</v>
      </c>
      <c r="M57" s="131"/>
    </row>
    <row r="58" spans="1:13" ht="12.75">
      <c r="A58" s="176"/>
      <c r="B58" s="177"/>
      <c r="C58" s="174"/>
      <c r="D58" s="174"/>
      <c r="E58" s="174"/>
      <c r="F58" s="175"/>
      <c r="G58" s="158"/>
      <c r="H58" s="158"/>
      <c r="I58" s="159"/>
      <c r="J58" s="252">
        <v>23090</v>
      </c>
      <c r="K58" s="302"/>
      <c r="L58" s="226" t="s">
        <v>480</v>
      </c>
      <c r="M58" s="131"/>
    </row>
    <row r="59" spans="1:13" ht="12.75">
      <c r="A59" s="176"/>
      <c r="B59" s="177"/>
      <c r="C59" s="174"/>
      <c r="D59" s="174"/>
      <c r="E59" s="174"/>
      <c r="F59" s="175"/>
      <c r="G59" s="158"/>
      <c r="H59" s="158"/>
      <c r="I59" s="159"/>
      <c r="J59" s="252">
        <v>9720</v>
      </c>
      <c r="K59" s="302"/>
      <c r="L59" s="226" t="s">
        <v>480</v>
      </c>
      <c r="M59" s="131"/>
    </row>
    <row r="60" spans="1:13" s="124" customFormat="1" ht="12.75">
      <c r="A60" s="61"/>
      <c r="B60" s="14"/>
      <c r="C60" s="123"/>
      <c r="D60" s="123"/>
      <c r="E60" s="123"/>
      <c r="F60" s="163"/>
      <c r="G60" s="116"/>
      <c r="H60" s="116"/>
      <c r="I60" s="130"/>
      <c r="J60" s="169"/>
      <c r="K60" s="302"/>
      <c r="L60" s="322"/>
      <c r="M60" s="130"/>
    </row>
    <row r="61" spans="1:13" ht="12.75">
      <c r="A61" s="168" t="s">
        <v>421</v>
      </c>
      <c r="B61" s="156" t="s">
        <v>422</v>
      </c>
      <c r="C61" s="174"/>
      <c r="D61" s="174"/>
      <c r="E61" s="174"/>
      <c r="F61" s="175">
        <v>13338</v>
      </c>
      <c r="G61" s="158"/>
      <c r="H61" s="158"/>
      <c r="I61" s="159"/>
      <c r="J61" s="252"/>
      <c r="K61" s="302"/>
      <c r="L61" s="226" t="s">
        <v>423</v>
      </c>
      <c r="M61" s="131"/>
    </row>
    <row r="62" spans="3:13" ht="12.75">
      <c r="C62" s="123"/>
      <c r="D62" s="123"/>
      <c r="E62" s="123"/>
      <c r="F62" s="163"/>
      <c r="G62" s="158"/>
      <c r="H62" s="158"/>
      <c r="I62" s="159"/>
      <c r="J62" s="252"/>
      <c r="K62" s="302"/>
      <c r="L62" s="226"/>
      <c r="M62" s="131"/>
    </row>
    <row r="63" spans="1:13" ht="12.75">
      <c r="A63" s="205" t="s">
        <v>268</v>
      </c>
      <c r="B63" s="205" t="s">
        <v>269</v>
      </c>
      <c r="C63" s="123"/>
      <c r="D63" s="123"/>
      <c r="E63" s="123"/>
      <c r="F63" s="163"/>
      <c r="G63" s="116"/>
      <c r="H63" s="116"/>
      <c r="I63" s="130"/>
      <c r="J63" s="169"/>
      <c r="K63" s="302"/>
      <c r="L63" s="226" t="s">
        <v>270</v>
      </c>
      <c r="M63" s="131"/>
    </row>
    <row r="64" spans="1:13" ht="25.5">
      <c r="A64" s="179" t="s">
        <v>202</v>
      </c>
      <c r="B64" s="177" t="s">
        <v>197</v>
      </c>
      <c r="C64" s="174"/>
      <c r="D64" s="174"/>
      <c r="E64" s="174"/>
      <c r="F64" s="175">
        <v>27691</v>
      </c>
      <c r="G64" s="116"/>
      <c r="H64" s="116"/>
      <c r="I64" s="130"/>
      <c r="J64" s="169"/>
      <c r="K64" s="302"/>
      <c r="L64" s="61" t="s">
        <v>306</v>
      </c>
      <c r="M64" s="131"/>
    </row>
    <row r="65" spans="1:13" ht="12.75">
      <c r="A65" s="179" t="s">
        <v>493</v>
      </c>
      <c r="B65" s="177" t="s">
        <v>197</v>
      </c>
      <c r="C65" s="174"/>
      <c r="D65" s="174"/>
      <c r="E65" s="174"/>
      <c r="F65" s="175"/>
      <c r="G65" s="116"/>
      <c r="H65" s="116"/>
      <c r="I65" s="130"/>
      <c r="J65" s="169">
        <v>29998.08</v>
      </c>
      <c r="K65" s="302"/>
      <c r="L65" s="61" t="s">
        <v>495</v>
      </c>
      <c r="M65" s="131"/>
    </row>
    <row r="66" spans="1:13" ht="39.75" customHeight="1">
      <c r="A66" s="179" t="s">
        <v>493</v>
      </c>
      <c r="B66" s="177" t="s">
        <v>197</v>
      </c>
      <c r="C66" s="174"/>
      <c r="D66" s="174"/>
      <c r="E66" s="174"/>
      <c r="F66" s="175">
        <v>120000</v>
      </c>
      <c r="G66" s="116"/>
      <c r="H66" s="116"/>
      <c r="I66" s="130"/>
      <c r="J66" s="169"/>
      <c r="K66" s="302"/>
      <c r="L66" s="107" t="s">
        <v>494</v>
      </c>
      <c r="M66" s="131"/>
    </row>
    <row r="67" spans="1:13" ht="15" customHeight="1">
      <c r="A67" s="325" t="s">
        <v>272</v>
      </c>
      <c r="B67" s="198" t="s">
        <v>273</v>
      </c>
      <c r="C67" s="174"/>
      <c r="D67" s="174"/>
      <c r="E67" s="174"/>
      <c r="F67" s="175">
        <v>30000</v>
      </c>
      <c r="G67" s="116"/>
      <c r="H67" s="116"/>
      <c r="I67" s="130"/>
      <c r="J67" s="169"/>
      <c r="K67" s="302"/>
      <c r="L67" s="107" t="s">
        <v>307</v>
      </c>
      <c r="M67" s="131"/>
    </row>
    <row r="68" spans="1:13" ht="13.5" customHeight="1">
      <c r="A68" s="238"/>
      <c r="B68" s="238"/>
      <c r="C68" s="174"/>
      <c r="D68" s="174"/>
      <c r="E68" s="174"/>
      <c r="F68" s="175"/>
      <c r="G68" s="116"/>
      <c r="H68" s="116"/>
      <c r="I68" s="130"/>
      <c r="J68" s="169">
        <v>15300</v>
      </c>
      <c r="K68" s="302"/>
      <c r="L68" s="107" t="s">
        <v>453</v>
      </c>
      <c r="M68" s="131"/>
    </row>
    <row r="69" spans="1:13" ht="12.75">
      <c r="A69" s="81"/>
      <c r="B69" s="14"/>
      <c r="C69" s="123"/>
      <c r="D69" s="123"/>
      <c r="E69" s="123"/>
      <c r="F69" s="163"/>
      <c r="G69" s="116"/>
      <c r="H69" s="116"/>
      <c r="I69" s="130"/>
      <c r="J69" s="169"/>
      <c r="K69" s="302"/>
      <c r="L69" s="230"/>
      <c r="M69" s="131"/>
    </row>
    <row r="70" spans="1:13" ht="51">
      <c r="A70" s="81"/>
      <c r="B70" s="14" t="s">
        <v>207</v>
      </c>
      <c r="C70" s="123"/>
      <c r="D70" s="123"/>
      <c r="E70" s="123"/>
      <c r="F70" s="163"/>
      <c r="G70" s="116"/>
      <c r="H70" s="116"/>
      <c r="I70" s="130"/>
      <c r="J70" s="169"/>
      <c r="K70" s="302"/>
      <c r="L70" s="61"/>
      <c r="M70" s="131"/>
    </row>
    <row r="71" spans="1:13" ht="12.75">
      <c r="A71" s="81"/>
      <c r="B71" s="14"/>
      <c r="C71" s="123"/>
      <c r="D71" s="123"/>
      <c r="E71" s="123"/>
      <c r="F71" s="163"/>
      <c r="G71" s="116"/>
      <c r="H71" s="116"/>
      <c r="I71" s="130"/>
      <c r="J71" s="169"/>
      <c r="K71" s="302"/>
      <c r="L71" s="61"/>
      <c r="M71" s="131"/>
    </row>
    <row r="72" spans="1:13" ht="12.75">
      <c r="A72" s="118"/>
      <c r="B72" s="17" t="s">
        <v>58</v>
      </c>
      <c r="C72" s="119"/>
      <c r="D72" s="119"/>
      <c r="E72" s="119"/>
      <c r="F72" s="200">
        <v>507215</v>
      </c>
      <c r="G72" s="29"/>
      <c r="H72" s="29"/>
      <c r="I72" s="29"/>
      <c r="J72" s="253"/>
      <c r="K72" s="306"/>
      <c r="L72" s="140"/>
      <c r="M72" s="131"/>
    </row>
    <row r="73" spans="1:13" s="132" customFormat="1" ht="13.5" customHeight="1">
      <c r="A73" s="82"/>
      <c r="B73" s="111"/>
      <c r="C73" s="111"/>
      <c r="D73" s="111"/>
      <c r="E73" s="111"/>
      <c r="F73" s="162"/>
      <c r="G73" s="111"/>
      <c r="H73" s="111"/>
      <c r="I73" s="111"/>
      <c r="J73" s="169"/>
      <c r="K73" s="302"/>
      <c r="L73" s="61"/>
      <c r="M73" s="135"/>
    </row>
    <row r="74" spans="1:13" s="132" customFormat="1" ht="13.5" customHeight="1">
      <c r="A74" s="82" t="s">
        <v>210</v>
      </c>
      <c r="B74" s="146" t="s">
        <v>211</v>
      </c>
      <c r="C74" s="111"/>
      <c r="D74" s="111"/>
      <c r="E74" s="111"/>
      <c r="F74" s="162"/>
      <c r="G74" s="111"/>
      <c r="H74" s="111"/>
      <c r="I74" s="111"/>
      <c r="J74" s="169"/>
      <c r="K74" s="302"/>
      <c r="L74" s="61"/>
      <c r="M74" s="135"/>
    </row>
    <row r="75" spans="1:13" s="132" customFormat="1" ht="13.5" customHeight="1">
      <c r="A75" s="82"/>
      <c r="B75" s="111"/>
      <c r="C75" s="111"/>
      <c r="D75" s="111"/>
      <c r="E75" s="111"/>
      <c r="F75" s="162"/>
      <c r="G75" s="111"/>
      <c r="H75" s="111"/>
      <c r="I75" s="111"/>
      <c r="J75" s="169"/>
      <c r="K75" s="302"/>
      <c r="L75" s="61"/>
      <c r="M75" s="135"/>
    </row>
    <row r="76" spans="1:13" s="132" customFormat="1" ht="13.5" customHeight="1">
      <c r="A76" s="82"/>
      <c r="B76" s="111"/>
      <c r="C76" s="111"/>
      <c r="D76" s="111"/>
      <c r="E76" s="111"/>
      <c r="F76" s="162"/>
      <c r="G76" s="111"/>
      <c r="H76" s="111"/>
      <c r="I76" s="111"/>
      <c r="J76" s="169"/>
      <c r="K76" s="302"/>
      <c r="L76" s="61"/>
      <c r="M76" s="135"/>
    </row>
    <row r="77" spans="1:13" s="124" customFormat="1" ht="12.75">
      <c r="A77" s="168" t="s">
        <v>236</v>
      </c>
      <c r="B77" s="156" t="s">
        <v>27</v>
      </c>
      <c r="C77" s="157">
        <v>2220</v>
      </c>
      <c r="D77" s="157"/>
      <c r="E77" s="157"/>
      <c r="F77" s="164">
        <v>14346</v>
      </c>
      <c r="G77" s="116"/>
      <c r="H77" s="116"/>
      <c r="I77" s="120"/>
      <c r="J77" s="169">
        <v>5600</v>
      </c>
      <c r="K77" s="302"/>
      <c r="L77" s="61" t="s">
        <v>243</v>
      </c>
      <c r="M77" s="130"/>
    </row>
    <row r="78" spans="1:13" s="124" customFormat="1" ht="12.75">
      <c r="A78" s="168"/>
      <c r="B78" s="156"/>
      <c r="C78" s="157"/>
      <c r="D78" s="157"/>
      <c r="E78" s="157"/>
      <c r="F78" s="164"/>
      <c r="G78" s="116"/>
      <c r="H78" s="116"/>
      <c r="I78" s="120"/>
      <c r="J78" s="169">
        <v>13500</v>
      </c>
      <c r="K78" s="302"/>
      <c r="L78" s="61" t="s">
        <v>243</v>
      </c>
      <c r="M78" s="130"/>
    </row>
    <row r="79" spans="1:13" s="124" customFormat="1" ht="12.75">
      <c r="A79" s="168"/>
      <c r="B79" s="156"/>
      <c r="C79" s="157"/>
      <c r="D79" s="157"/>
      <c r="E79" s="157"/>
      <c r="F79" s="164"/>
      <c r="G79" s="116"/>
      <c r="H79" s="116"/>
      <c r="I79" s="120"/>
      <c r="J79" s="169">
        <v>9746</v>
      </c>
      <c r="K79" s="302"/>
      <c r="L79" s="61" t="s">
        <v>415</v>
      </c>
      <c r="M79" s="130"/>
    </row>
    <row r="80" spans="1:13" s="124" customFormat="1" ht="12.75">
      <c r="A80" s="168"/>
      <c r="B80" s="156"/>
      <c r="C80" s="157"/>
      <c r="D80" s="157"/>
      <c r="E80" s="157"/>
      <c r="F80" s="164"/>
      <c r="G80" s="116"/>
      <c r="H80" s="116"/>
      <c r="I80" s="120"/>
      <c r="J80" s="169"/>
      <c r="K80" s="302"/>
      <c r="L80" s="61"/>
      <c r="M80" s="130"/>
    </row>
    <row r="81" spans="1:13" s="124" customFormat="1" ht="12.75">
      <c r="A81" s="61"/>
      <c r="B81" s="14"/>
      <c r="C81" s="123"/>
      <c r="D81" s="123"/>
      <c r="E81" s="123"/>
      <c r="F81" s="163"/>
      <c r="G81" s="116"/>
      <c r="H81" s="116"/>
      <c r="I81" s="120"/>
      <c r="J81" s="169"/>
      <c r="K81" s="302"/>
      <c r="L81" s="61"/>
      <c r="M81" s="130"/>
    </row>
    <row r="82" spans="1:13" s="124" customFormat="1" ht="12.75">
      <c r="A82" s="61"/>
      <c r="B82" s="14"/>
      <c r="C82" s="123"/>
      <c r="D82" s="123"/>
      <c r="E82" s="123"/>
      <c r="F82" s="163"/>
      <c r="G82" s="116"/>
      <c r="H82" s="116"/>
      <c r="I82" s="120"/>
      <c r="J82" s="169"/>
      <c r="K82" s="302"/>
      <c r="L82" s="61"/>
      <c r="M82" s="130"/>
    </row>
    <row r="83" spans="1:13" s="124" customFormat="1" ht="12.75">
      <c r="A83" s="168" t="s">
        <v>208</v>
      </c>
      <c r="B83" s="156" t="s">
        <v>209</v>
      </c>
      <c r="C83" s="157"/>
      <c r="D83" s="157"/>
      <c r="E83" s="157"/>
      <c r="F83" s="164">
        <v>93600</v>
      </c>
      <c r="G83" s="116"/>
      <c r="H83" s="116"/>
      <c r="I83" s="120"/>
      <c r="J83" s="169"/>
      <c r="K83" s="305"/>
      <c r="L83" s="190" t="s">
        <v>323</v>
      </c>
      <c r="M83" s="130"/>
    </row>
    <row r="84" spans="1:13" s="124" customFormat="1" ht="12.75">
      <c r="A84" s="168"/>
      <c r="B84" s="156"/>
      <c r="C84" s="157"/>
      <c r="D84" s="157"/>
      <c r="E84" s="157"/>
      <c r="F84" s="164"/>
      <c r="G84" s="116"/>
      <c r="H84" s="116"/>
      <c r="I84" s="120"/>
      <c r="J84" s="169"/>
      <c r="K84" s="305"/>
      <c r="L84" s="190"/>
      <c r="M84" s="130"/>
    </row>
    <row r="85" spans="1:13" s="124" customFormat="1" ht="12.75">
      <c r="A85" s="168"/>
      <c r="B85" s="156"/>
      <c r="C85" s="157"/>
      <c r="D85" s="157"/>
      <c r="E85" s="157"/>
      <c r="F85" s="164">
        <v>132704</v>
      </c>
      <c r="G85" s="116"/>
      <c r="H85" s="116"/>
      <c r="I85" s="120"/>
      <c r="J85" s="169"/>
      <c r="K85" s="305"/>
      <c r="L85" s="190" t="s">
        <v>328</v>
      </c>
      <c r="M85" s="295"/>
    </row>
    <row r="86" spans="1:13" s="124" customFormat="1" ht="38.25">
      <c r="A86" s="168"/>
      <c r="B86" s="156"/>
      <c r="C86" s="157"/>
      <c r="D86" s="157"/>
      <c r="E86" s="157"/>
      <c r="F86" s="164"/>
      <c r="G86" s="116"/>
      <c r="H86" s="116"/>
      <c r="I86" s="120"/>
      <c r="J86" s="169"/>
      <c r="K86" s="307">
        <v>131832</v>
      </c>
      <c r="L86" s="296" t="s">
        <v>329</v>
      </c>
      <c r="M86" s="295"/>
    </row>
    <row r="87" spans="1:13" s="124" customFormat="1" ht="12.75">
      <c r="A87" s="168"/>
      <c r="B87" s="156"/>
      <c r="C87" s="157"/>
      <c r="D87" s="157"/>
      <c r="E87" s="157"/>
      <c r="F87" s="164"/>
      <c r="G87" s="116"/>
      <c r="H87" s="116"/>
      <c r="I87" s="120"/>
      <c r="J87" s="169"/>
      <c r="K87" s="308"/>
      <c r="L87" s="297" t="s">
        <v>330</v>
      </c>
      <c r="M87" s="295"/>
    </row>
    <row r="88" spans="1:13" s="124" customFormat="1" ht="12.75">
      <c r="A88" s="168"/>
      <c r="B88" s="156"/>
      <c r="C88" s="157"/>
      <c r="D88" s="157"/>
      <c r="E88" s="157"/>
      <c r="F88" s="164"/>
      <c r="G88" s="116"/>
      <c r="H88" s="116"/>
      <c r="I88" s="120"/>
      <c r="J88" s="169"/>
      <c r="K88" s="308"/>
      <c r="L88" s="298" t="s">
        <v>331</v>
      </c>
      <c r="M88" s="295"/>
    </row>
    <row r="89" spans="1:13" s="124" customFormat="1" ht="12.75">
      <c r="A89" s="168"/>
      <c r="B89" s="156"/>
      <c r="C89" s="157"/>
      <c r="D89" s="157"/>
      <c r="E89" s="157"/>
      <c r="F89" s="192">
        <v>226304</v>
      </c>
      <c r="G89" s="116"/>
      <c r="H89" s="116"/>
      <c r="I89" s="120"/>
      <c r="J89" s="169"/>
      <c r="K89" s="305"/>
      <c r="L89" s="190"/>
      <c r="M89" s="130"/>
    </row>
    <row r="90" spans="1:13" s="124" customFormat="1" ht="12.75">
      <c r="A90" s="61"/>
      <c r="B90" s="14"/>
      <c r="C90" s="123"/>
      <c r="D90" s="123"/>
      <c r="E90" s="123"/>
      <c r="F90" s="163"/>
      <c r="G90" s="116"/>
      <c r="H90" s="116"/>
      <c r="I90" s="120"/>
      <c r="J90" s="169"/>
      <c r="K90" s="305"/>
      <c r="L90" s="231"/>
      <c r="M90" s="130"/>
    </row>
    <row r="91" spans="1:13" s="124" customFormat="1" ht="12.75">
      <c r="A91" s="61"/>
      <c r="B91" s="14"/>
      <c r="C91" s="123"/>
      <c r="D91" s="123"/>
      <c r="E91" s="123"/>
      <c r="F91" s="163"/>
      <c r="G91" s="116"/>
      <c r="H91" s="116"/>
      <c r="I91" s="120"/>
      <c r="J91" s="169"/>
      <c r="K91" s="302"/>
      <c r="L91" s="61"/>
      <c r="M91" s="130"/>
    </row>
    <row r="92" spans="1:13" s="124" customFormat="1" ht="12.75">
      <c r="A92" s="168" t="s">
        <v>170</v>
      </c>
      <c r="B92" s="156" t="s">
        <v>28</v>
      </c>
      <c r="C92" s="196"/>
      <c r="D92" s="157">
        <v>2220</v>
      </c>
      <c r="E92" s="157"/>
      <c r="F92" s="164">
        <v>4453</v>
      </c>
      <c r="G92" s="116"/>
      <c r="H92" s="116"/>
      <c r="I92" s="130"/>
      <c r="J92" s="169">
        <v>7150</v>
      </c>
      <c r="K92" s="302"/>
      <c r="L92" s="191" t="s">
        <v>341</v>
      </c>
      <c r="M92" s="130"/>
    </row>
    <row r="93" spans="1:13" s="124" customFormat="1" ht="12.75">
      <c r="A93" s="168" t="s">
        <v>340</v>
      </c>
      <c r="B93" s="156" t="s">
        <v>28</v>
      </c>
      <c r="C93" s="196"/>
      <c r="D93" s="157"/>
      <c r="E93" s="157"/>
      <c r="F93" s="164">
        <v>5400</v>
      </c>
      <c r="G93" s="116"/>
      <c r="H93" s="116"/>
      <c r="I93" s="130"/>
      <c r="J93" s="169">
        <v>5380.09</v>
      </c>
      <c r="K93" s="302"/>
      <c r="L93" s="191" t="s">
        <v>443</v>
      </c>
      <c r="M93" s="130"/>
    </row>
    <row r="94" spans="1:13" s="124" customFormat="1" ht="12.75">
      <c r="A94" s="168"/>
      <c r="B94" s="156" t="s">
        <v>28</v>
      </c>
      <c r="C94" s="196"/>
      <c r="D94" s="157"/>
      <c r="E94" s="157"/>
      <c r="F94" s="164">
        <v>5600</v>
      </c>
      <c r="G94" s="116"/>
      <c r="H94" s="116"/>
      <c r="I94" s="130"/>
      <c r="J94" s="169">
        <v>3208.84</v>
      </c>
      <c r="K94" s="302"/>
      <c r="L94" s="191" t="s">
        <v>465</v>
      </c>
      <c r="M94" s="130"/>
    </row>
    <row r="95" spans="1:13" s="124" customFormat="1" ht="16.5" customHeight="1">
      <c r="A95" s="280" t="s">
        <v>340</v>
      </c>
      <c r="B95" s="281" t="s">
        <v>28</v>
      </c>
      <c r="C95" s="282"/>
      <c r="D95" s="247"/>
      <c r="E95" s="247"/>
      <c r="F95" s="283">
        <v>451840</v>
      </c>
      <c r="G95" s="116"/>
      <c r="H95" s="116"/>
      <c r="I95" s="130"/>
      <c r="J95" s="169">
        <v>419815.02</v>
      </c>
      <c r="K95" s="302"/>
      <c r="L95" s="229" t="s">
        <v>414</v>
      </c>
      <c r="M95" s="130"/>
    </row>
    <row r="96" spans="1:13" s="124" customFormat="1" ht="12.75">
      <c r="A96" s="168" t="s">
        <v>340</v>
      </c>
      <c r="B96" s="156" t="s">
        <v>28</v>
      </c>
      <c r="C96" s="196"/>
      <c r="D96" s="157"/>
      <c r="E96" s="157"/>
      <c r="F96" s="324">
        <v>187819.35</v>
      </c>
      <c r="G96" s="116"/>
      <c r="H96" s="116"/>
      <c r="I96" s="130"/>
      <c r="J96" s="254"/>
      <c r="K96" s="309"/>
      <c r="L96" s="130" t="s">
        <v>448</v>
      </c>
      <c r="M96" s="130"/>
    </row>
    <row r="97" spans="1:13" s="124" customFormat="1" ht="12.75">
      <c r="A97" s="61"/>
      <c r="B97" s="14"/>
      <c r="C97" s="111"/>
      <c r="D97" s="123"/>
      <c r="E97" s="123"/>
      <c r="F97" s="163"/>
      <c r="G97" s="116"/>
      <c r="H97" s="116"/>
      <c r="I97" s="130"/>
      <c r="J97" s="254"/>
      <c r="K97" s="309"/>
      <c r="L97" s="130"/>
      <c r="M97" s="130"/>
    </row>
    <row r="98" spans="1:13" s="124" customFormat="1" ht="12.75">
      <c r="A98" s="266" t="s">
        <v>407</v>
      </c>
      <c r="B98" s="267" t="s">
        <v>408</v>
      </c>
      <c r="C98" s="111"/>
      <c r="D98" s="123"/>
      <c r="E98" s="123"/>
      <c r="F98" s="164">
        <v>9000</v>
      </c>
      <c r="G98" s="116"/>
      <c r="H98" s="116"/>
      <c r="I98" s="130"/>
      <c r="J98" s="254"/>
      <c r="K98" s="309"/>
      <c r="L98" s="338" t="s">
        <v>409</v>
      </c>
      <c r="M98" s="130"/>
    </row>
    <row r="99" spans="1:13" s="124" customFormat="1" ht="12.75">
      <c r="A99" s="266"/>
      <c r="B99" s="267"/>
      <c r="C99" s="111"/>
      <c r="D99" s="123"/>
      <c r="E99" s="123"/>
      <c r="F99" s="164">
        <v>3000</v>
      </c>
      <c r="G99" s="116"/>
      <c r="H99" s="116"/>
      <c r="I99" s="130"/>
      <c r="J99" s="254"/>
      <c r="K99" s="309"/>
      <c r="L99" s="338" t="s">
        <v>487</v>
      </c>
      <c r="M99" s="130"/>
    </row>
    <row r="100" spans="1:13" s="124" customFormat="1" ht="12.75">
      <c r="A100" s="61"/>
      <c r="B100" s="14"/>
      <c r="C100" s="111"/>
      <c r="D100" s="123"/>
      <c r="E100" s="123"/>
      <c r="F100" s="163"/>
      <c r="G100" s="116"/>
      <c r="H100" s="116"/>
      <c r="I100" s="130"/>
      <c r="J100" s="254"/>
      <c r="K100" s="305"/>
      <c r="L100" s="130"/>
      <c r="M100" s="130"/>
    </row>
    <row r="101" spans="1:13" s="124" customFormat="1" ht="12.75">
      <c r="A101" s="61"/>
      <c r="B101" s="14"/>
      <c r="C101" s="111"/>
      <c r="D101" s="123"/>
      <c r="E101" s="123"/>
      <c r="F101" s="163"/>
      <c r="G101" s="116"/>
      <c r="H101" s="116"/>
      <c r="I101" s="130"/>
      <c r="J101" s="254"/>
      <c r="K101" s="302"/>
      <c r="L101" s="130"/>
      <c r="M101" s="130"/>
    </row>
    <row r="102" spans="1:13" s="124" customFormat="1" ht="12.75">
      <c r="A102" s="58" t="s">
        <v>171</v>
      </c>
      <c r="B102" s="14" t="s">
        <v>55</v>
      </c>
      <c r="C102" s="111"/>
      <c r="D102" s="123">
        <v>2220</v>
      </c>
      <c r="E102" s="123"/>
      <c r="F102" s="163"/>
      <c r="G102" s="116"/>
      <c r="H102" s="116"/>
      <c r="I102" s="120"/>
      <c r="J102" s="169"/>
      <c r="K102" s="302"/>
      <c r="L102" s="61"/>
      <c r="M102" s="130"/>
    </row>
    <row r="103" spans="1:13" s="124" customFormat="1" ht="12.75">
      <c r="A103" s="58"/>
      <c r="B103" s="14"/>
      <c r="C103" s="111"/>
      <c r="D103" s="123"/>
      <c r="E103" s="123"/>
      <c r="F103" s="163"/>
      <c r="G103" s="116"/>
      <c r="H103" s="116"/>
      <c r="I103" s="120"/>
      <c r="J103" s="169"/>
      <c r="K103" s="302"/>
      <c r="L103" s="61"/>
      <c r="M103" s="130"/>
    </row>
    <row r="104" spans="1:13" s="124" customFormat="1" ht="12.75">
      <c r="A104" s="61" t="s">
        <v>73</v>
      </c>
      <c r="B104" s="14" t="s">
        <v>74</v>
      </c>
      <c r="C104" s="123">
        <v>2220</v>
      </c>
      <c r="D104" s="123"/>
      <c r="E104" s="123"/>
      <c r="F104" s="163"/>
      <c r="G104" s="116"/>
      <c r="H104" s="116"/>
      <c r="I104" s="120"/>
      <c r="J104" s="169"/>
      <c r="K104" s="302"/>
      <c r="L104" s="61" t="s">
        <v>244</v>
      </c>
      <c r="M104" s="130"/>
    </row>
    <row r="105" spans="1:13" s="124" customFormat="1" ht="12.75">
      <c r="A105" s="61" t="s">
        <v>73</v>
      </c>
      <c r="B105" s="14" t="s">
        <v>74</v>
      </c>
      <c r="C105" s="123"/>
      <c r="D105" s="123"/>
      <c r="E105" s="123"/>
      <c r="F105" s="163"/>
      <c r="G105" s="116"/>
      <c r="H105" s="116"/>
      <c r="I105" s="120"/>
      <c r="J105" s="169"/>
      <c r="K105" s="305"/>
      <c r="L105" s="148" t="s">
        <v>245</v>
      </c>
      <c r="M105" s="130"/>
    </row>
    <row r="106" spans="1:13" s="124" customFormat="1" ht="12.75">
      <c r="A106" s="61"/>
      <c r="B106" s="14"/>
      <c r="C106" s="123"/>
      <c r="D106" s="123"/>
      <c r="E106" s="123"/>
      <c r="F106" s="163"/>
      <c r="G106" s="116"/>
      <c r="H106" s="116"/>
      <c r="I106" s="120"/>
      <c r="J106" s="169"/>
      <c r="K106" s="305"/>
      <c r="L106" s="148"/>
      <c r="M106" s="130"/>
    </row>
    <row r="107" spans="1:13" s="124" customFormat="1" ht="12.75">
      <c r="A107" s="61"/>
      <c r="B107" s="14"/>
      <c r="C107" s="123"/>
      <c r="D107" s="123"/>
      <c r="E107" s="123"/>
      <c r="F107" s="163"/>
      <c r="G107" s="116"/>
      <c r="H107" s="116"/>
      <c r="I107" s="120"/>
      <c r="J107" s="169"/>
      <c r="K107" s="302"/>
      <c r="L107" s="61"/>
      <c r="M107" s="130"/>
    </row>
    <row r="108" spans="1:13" s="124" customFormat="1" ht="12.75">
      <c r="A108" s="61"/>
      <c r="B108" s="14"/>
      <c r="C108" s="123"/>
      <c r="D108" s="123"/>
      <c r="E108" s="123"/>
      <c r="F108" s="163"/>
      <c r="G108" s="116"/>
      <c r="H108" s="116"/>
      <c r="I108" s="120"/>
      <c r="J108" s="169"/>
      <c r="K108" s="302"/>
      <c r="L108" s="61"/>
      <c r="M108" s="130"/>
    </row>
    <row r="109" spans="1:13" s="124" customFormat="1" ht="12.75">
      <c r="A109" s="245" t="s">
        <v>149</v>
      </c>
      <c r="B109" s="246" t="s">
        <v>150</v>
      </c>
      <c r="C109" s="247">
        <v>2220</v>
      </c>
      <c r="D109" s="247"/>
      <c r="E109" s="247"/>
      <c r="F109" s="248">
        <v>50000</v>
      </c>
      <c r="G109" s="116"/>
      <c r="H109" s="116"/>
      <c r="I109" s="120"/>
      <c r="J109" s="169">
        <v>49995</v>
      </c>
      <c r="K109" s="305"/>
      <c r="L109" s="61" t="s">
        <v>452</v>
      </c>
      <c r="M109" s="130"/>
    </row>
    <row r="110" spans="1:13" s="124" customFormat="1" ht="12.75">
      <c r="A110" s="245"/>
      <c r="B110" s="246"/>
      <c r="C110" s="247"/>
      <c r="D110" s="247"/>
      <c r="E110" s="247"/>
      <c r="F110" s="248">
        <v>300000</v>
      </c>
      <c r="G110" s="116"/>
      <c r="H110" s="134"/>
      <c r="I110" s="120"/>
      <c r="J110" s="169">
        <v>299100</v>
      </c>
      <c r="K110" s="302"/>
      <c r="L110" s="61" t="s">
        <v>452</v>
      </c>
      <c r="M110" s="130"/>
    </row>
    <row r="111" spans="1:13" s="124" customFormat="1" ht="12.75">
      <c r="A111" s="245"/>
      <c r="B111" s="246"/>
      <c r="C111" s="247"/>
      <c r="D111" s="247"/>
      <c r="E111" s="247"/>
      <c r="F111" s="248">
        <v>500000</v>
      </c>
      <c r="G111" s="116"/>
      <c r="H111" s="134"/>
      <c r="I111" s="120"/>
      <c r="J111" s="169"/>
      <c r="K111" s="302"/>
      <c r="L111" s="61" t="s">
        <v>452</v>
      </c>
      <c r="M111" s="130"/>
    </row>
    <row r="112" spans="1:13" s="124" customFormat="1" ht="12.75">
      <c r="A112" s="333"/>
      <c r="B112" s="135"/>
      <c r="C112" s="18"/>
      <c r="D112" s="18"/>
      <c r="E112" s="18"/>
      <c r="F112" s="161"/>
      <c r="G112" s="116"/>
      <c r="H112" s="134"/>
      <c r="I112" s="120"/>
      <c r="J112" s="169"/>
      <c r="K112" s="302"/>
      <c r="L112" s="61"/>
      <c r="M112" s="130"/>
    </row>
    <row r="113" spans="1:13" s="124" customFormat="1" ht="12.75">
      <c r="A113" s="81"/>
      <c r="B113" s="130"/>
      <c r="C113" s="123"/>
      <c r="D113" s="123"/>
      <c r="E113" s="123"/>
      <c r="F113" s="163"/>
      <c r="G113" s="116"/>
      <c r="H113" s="134"/>
      <c r="I113" s="130"/>
      <c r="J113" s="169"/>
      <c r="K113" s="302"/>
      <c r="L113" s="61"/>
      <c r="M113" s="130"/>
    </row>
    <row r="114" spans="1:13" s="124" customFormat="1" ht="12.75">
      <c r="A114" s="185" t="s">
        <v>313</v>
      </c>
      <c r="B114" s="186" t="s">
        <v>314</v>
      </c>
      <c r="C114" s="157"/>
      <c r="D114" s="157"/>
      <c r="E114" s="157"/>
      <c r="F114" s="164">
        <v>149180</v>
      </c>
      <c r="G114" s="158"/>
      <c r="H114" s="158"/>
      <c r="I114" s="187"/>
      <c r="J114" s="252"/>
      <c r="K114" s="304"/>
      <c r="L114" s="262" t="s">
        <v>315</v>
      </c>
      <c r="M114" s="130"/>
    </row>
    <row r="115" spans="1:13" s="124" customFormat="1" ht="12.75">
      <c r="A115" s="185"/>
      <c r="B115" s="186" t="s">
        <v>314</v>
      </c>
      <c r="C115" s="157"/>
      <c r="D115" s="157"/>
      <c r="E115" s="157"/>
      <c r="F115" s="164"/>
      <c r="G115" s="158"/>
      <c r="H115" s="158"/>
      <c r="I115" s="187"/>
      <c r="J115" s="252"/>
      <c r="K115" s="304"/>
      <c r="L115" s="262" t="s">
        <v>316</v>
      </c>
      <c r="M115" s="130"/>
    </row>
    <row r="116" spans="1:13" s="124" customFormat="1" ht="12.75">
      <c r="A116" s="185"/>
      <c r="B116" s="186" t="s">
        <v>314</v>
      </c>
      <c r="C116" s="157"/>
      <c r="D116" s="157"/>
      <c r="E116" s="157"/>
      <c r="F116" s="164"/>
      <c r="G116" s="158"/>
      <c r="H116" s="158"/>
      <c r="I116" s="187"/>
      <c r="J116" s="252"/>
      <c r="K116" s="304"/>
      <c r="L116" s="262" t="s">
        <v>317</v>
      </c>
      <c r="M116" s="130"/>
    </row>
    <row r="117" spans="1:13" s="124" customFormat="1" ht="12.75">
      <c r="A117" s="185"/>
      <c r="B117" s="186" t="s">
        <v>314</v>
      </c>
      <c r="C117" s="157"/>
      <c r="D117" s="157"/>
      <c r="E117" s="157"/>
      <c r="F117" s="164">
        <v>30883</v>
      </c>
      <c r="G117" s="158"/>
      <c r="H117" s="158"/>
      <c r="I117" s="187"/>
      <c r="J117" s="249"/>
      <c r="K117" s="304"/>
      <c r="L117" s="262" t="s">
        <v>319</v>
      </c>
      <c r="M117" s="130"/>
    </row>
    <row r="118" spans="1:13" s="124" customFormat="1" ht="12.75">
      <c r="A118" s="185"/>
      <c r="B118" s="186" t="s">
        <v>314</v>
      </c>
      <c r="C118" s="157"/>
      <c r="D118" s="157"/>
      <c r="E118" s="157"/>
      <c r="F118" s="164"/>
      <c r="G118" s="158"/>
      <c r="H118" s="158"/>
      <c r="I118" s="187"/>
      <c r="J118" s="249"/>
      <c r="K118" s="304"/>
      <c r="L118" s="265" t="s">
        <v>334</v>
      </c>
      <c r="M118" s="130"/>
    </row>
    <row r="119" spans="1:13" s="124" customFormat="1" ht="12.75">
      <c r="A119" s="185"/>
      <c r="B119" s="186" t="s">
        <v>314</v>
      </c>
      <c r="C119" s="157"/>
      <c r="D119" s="157"/>
      <c r="E119" s="157"/>
      <c r="F119" s="164"/>
      <c r="G119" s="158"/>
      <c r="H119" s="158"/>
      <c r="I119" s="187"/>
      <c r="J119" s="249"/>
      <c r="K119" s="304"/>
      <c r="L119" s="265" t="s">
        <v>335</v>
      </c>
      <c r="M119" s="130"/>
    </row>
    <row r="120" spans="1:13" s="124" customFormat="1" ht="12.75">
      <c r="A120" s="185"/>
      <c r="B120" s="186" t="s">
        <v>314</v>
      </c>
      <c r="C120" s="157"/>
      <c r="D120" s="157"/>
      <c r="E120" s="157"/>
      <c r="F120" s="164"/>
      <c r="G120" s="158"/>
      <c r="H120" s="158"/>
      <c r="I120" s="187"/>
      <c r="J120" s="249"/>
      <c r="K120" s="304"/>
      <c r="L120" s="265" t="s">
        <v>336</v>
      </c>
      <c r="M120" s="130"/>
    </row>
    <row r="121" spans="1:13" s="124" customFormat="1" ht="12.75">
      <c r="A121" s="185"/>
      <c r="B121" s="186" t="s">
        <v>314</v>
      </c>
      <c r="C121" s="157"/>
      <c r="D121" s="157"/>
      <c r="E121" s="157"/>
      <c r="F121" s="164"/>
      <c r="G121" s="158"/>
      <c r="H121" s="158"/>
      <c r="I121" s="187"/>
      <c r="J121" s="249"/>
      <c r="K121" s="304"/>
      <c r="L121" s="265" t="s">
        <v>337</v>
      </c>
      <c r="M121" s="130"/>
    </row>
    <row r="122" spans="1:13" s="124" customFormat="1" ht="12.75">
      <c r="A122" s="185"/>
      <c r="B122" s="186" t="s">
        <v>314</v>
      </c>
      <c r="C122" s="157"/>
      <c r="D122" s="157"/>
      <c r="E122" s="157"/>
      <c r="F122" s="164"/>
      <c r="G122" s="158"/>
      <c r="H122" s="158"/>
      <c r="I122" s="187"/>
      <c r="J122" s="249"/>
      <c r="K122" s="304"/>
      <c r="L122" s="189" t="s">
        <v>320</v>
      </c>
      <c r="M122" s="130"/>
    </row>
    <row r="123" spans="1:13" s="124" customFormat="1" ht="12.75">
      <c r="A123" s="185"/>
      <c r="B123" s="186" t="s">
        <v>314</v>
      </c>
      <c r="C123" s="157"/>
      <c r="D123" s="157"/>
      <c r="E123" s="157"/>
      <c r="F123" s="164"/>
      <c r="G123" s="158"/>
      <c r="H123" s="158"/>
      <c r="I123" s="187"/>
      <c r="J123" s="249"/>
      <c r="K123" s="304"/>
      <c r="L123" s="262" t="s">
        <v>321</v>
      </c>
      <c r="M123" s="130"/>
    </row>
    <row r="124" spans="1:13" s="124" customFormat="1" ht="12.75">
      <c r="A124" s="185"/>
      <c r="B124" s="186" t="s">
        <v>314</v>
      </c>
      <c r="C124" s="157"/>
      <c r="D124" s="157"/>
      <c r="E124" s="157"/>
      <c r="F124" s="164"/>
      <c r="G124" s="158"/>
      <c r="H124" s="158"/>
      <c r="I124" s="187"/>
      <c r="J124" s="249"/>
      <c r="K124" s="304"/>
      <c r="L124" s="262" t="s">
        <v>322</v>
      </c>
      <c r="M124" s="130"/>
    </row>
    <row r="125" spans="1:13" s="124" customFormat="1" ht="17.25" customHeight="1">
      <c r="A125" s="185"/>
      <c r="B125" s="186" t="s">
        <v>314</v>
      </c>
      <c r="C125" s="157"/>
      <c r="D125" s="157"/>
      <c r="E125" s="157"/>
      <c r="F125" s="164"/>
      <c r="G125" s="158"/>
      <c r="H125" s="158"/>
      <c r="I125" s="187"/>
      <c r="J125" s="264">
        <v>219055</v>
      </c>
      <c r="K125" s="310"/>
      <c r="L125" s="265" t="s">
        <v>339</v>
      </c>
      <c r="M125" s="130"/>
    </row>
    <row r="126" spans="1:13" s="124" customFormat="1" ht="12.75">
      <c r="A126" s="185"/>
      <c r="B126" s="186" t="s">
        <v>314</v>
      </c>
      <c r="C126" s="157"/>
      <c r="D126" s="157"/>
      <c r="E126" s="157"/>
      <c r="F126" s="164">
        <v>31236</v>
      </c>
      <c r="G126" s="158"/>
      <c r="H126" s="158"/>
      <c r="I126" s="187"/>
      <c r="J126" s="249"/>
      <c r="K126" s="304"/>
      <c r="L126" s="263" t="s">
        <v>324</v>
      </c>
      <c r="M126" s="130"/>
    </row>
    <row r="127" spans="1:13" s="124" customFormat="1" ht="12.75">
      <c r="A127" s="185"/>
      <c r="B127" s="186" t="s">
        <v>314</v>
      </c>
      <c r="C127" s="157"/>
      <c r="D127" s="157"/>
      <c r="E127" s="157"/>
      <c r="F127" s="164"/>
      <c r="G127" s="158"/>
      <c r="H127" s="158"/>
      <c r="I127" s="187"/>
      <c r="J127" s="249"/>
      <c r="K127" s="304"/>
      <c r="L127" s="263" t="s">
        <v>325</v>
      </c>
      <c r="M127" s="130"/>
    </row>
    <row r="128" spans="1:13" s="124" customFormat="1" ht="12.75">
      <c r="A128" s="185"/>
      <c r="B128" s="186" t="s">
        <v>314</v>
      </c>
      <c r="C128" s="157"/>
      <c r="D128" s="157"/>
      <c r="E128" s="157"/>
      <c r="F128" s="164"/>
      <c r="G128" s="158"/>
      <c r="H128" s="158"/>
      <c r="I128" s="187"/>
      <c r="J128" s="249"/>
      <c r="K128" s="304"/>
      <c r="L128" s="263" t="s">
        <v>326</v>
      </c>
      <c r="M128" s="130"/>
    </row>
    <row r="129" spans="1:13" s="124" customFormat="1" ht="12.75">
      <c r="A129" s="185"/>
      <c r="B129" s="186" t="s">
        <v>314</v>
      </c>
      <c r="C129" s="157"/>
      <c r="D129" s="157"/>
      <c r="E129" s="157"/>
      <c r="F129" s="164"/>
      <c r="G129" s="158"/>
      <c r="H129" s="158"/>
      <c r="I129" s="187"/>
      <c r="J129" s="249"/>
      <c r="K129" s="304"/>
      <c r="L129" s="263" t="s">
        <v>327</v>
      </c>
      <c r="M129" s="130"/>
    </row>
    <row r="130" spans="1:13" s="124" customFormat="1" ht="12.75">
      <c r="A130" s="185"/>
      <c r="B130" s="186"/>
      <c r="C130" s="157"/>
      <c r="D130" s="157"/>
      <c r="E130" s="157"/>
      <c r="F130" s="164"/>
      <c r="G130" s="299"/>
      <c r="H130" s="299"/>
      <c r="I130" s="300"/>
      <c r="J130" s="249">
        <v>67105.05</v>
      </c>
      <c r="K130" s="304"/>
      <c r="L130" s="301" t="s">
        <v>433</v>
      </c>
      <c r="M130" s="130"/>
    </row>
    <row r="131" spans="1:13" s="124" customFormat="1" ht="12.75">
      <c r="A131" s="185"/>
      <c r="B131" s="186" t="s">
        <v>314</v>
      </c>
      <c r="C131" s="157"/>
      <c r="D131" s="157"/>
      <c r="E131" s="157"/>
      <c r="F131" s="164"/>
      <c r="J131" s="255"/>
      <c r="K131" s="311"/>
      <c r="L131" s="130"/>
      <c r="M131" s="130"/>
    </row>
    <row r="132" spans="1:13" s="124" customFormat="1" ht="12.75">
      <c r="A132" s="185"/>
      <c r="B132" s="186" t="s">
        <v>314</v>
      </c>
      <c r="C132" s="157"/>
      <c r="D132" s="157"/>
      <c r="E132" s="157"/>
      <c r="F132" s="164"/>
      <c r="J132" s="255"/>
      <c r="K132" s="311"/>
      <c r="L132" s="130"/>
      <c r="M132" s="130"/>
    </row>
    <row r="133" spans="1:13" s="124" customFormat="1" ht="12.75">
      <c r="A133" s="185"/>
      <c r="B133" s="186"/>
      <c r="C133" s="157"/>
      <c r="D133" s="157"/>
      <c r="E133" s="157"/>
      <c r="F133" s="192">
        <v>211299</v>
      </c>
      <c r="G133" s="158"/>
      <c r="H133" s="158"/>
      <c r="I133" s="187"/>
      <c r="J133" s="249">
        <v>50737.5</v>
      </c>
      <c r="K133" s="304"/>
      <c r="L133" s="189" t="s">
        <v>318</v>
      </c>
      <c r="M133" s="130"/>
    </row>
    <row r="134" spans="1:13" s="124" customFormat="1" ht="12.75">
      <c r="A134" s="193"/>
      <c r="B134" s="194"/>
      <c r="C134" s="18"/>
      <c r="D134" s="18"/>
      <c r="E134" s="18"/>
      <c r="F134" s="161"/>
      <c r="G134" s="158"/>
      <c r="H134" s="158"/>
      <c r="I134" s="187"/>
      <c r="J134" s="249"/>
      <c r="K134" s="304"/>
      <c r="L134" s="190"/>
      <c r="M134" s="130"/>
    </row>
    <row r="135" spans="1:13" s="124" customFormat="1" ht="12.75">
      <c r="A135" s="193"/>
      <c r="B135" s="194"/>
      <c r="C135" s="18"/>
      <c r="D135" s="18"/>
      <c r="E135" s="18"/>
      <c r="F135" s="161"/>
      <c r="G135" s="158"/>
      <c r="H135" s="158"/>
      <c r="I135" s="187"/>
      <c r="J135" s="249"/>
      <c r="K135" s="304"/>
      <c r="L135" s="191"/>
      <c r="M135" s="130"/>
    </row>
    <row r="136" spans="1:13" s="124" customFormat="1" ht="12.75">
      <c r="A136" s="193"/>
      <c r="B136" s="194"/>
      <c r="C136" s="18"/>
      <c r="D136" s="18"/>
      <c r="E136" s="18"/>
      <c r="F136" s="161"/>
      <c r="G136" s="158"/>
      <c r="H136" s="158"/>
      <c r="I136" s="187"/>
      <c r="J136" s="249"/>
      <c r="K136" s="304"/>
      <c r="L136" s="191"/>
      <c r="M136" s="130"/>
    </row>
    <row r="137" spans="1:13" s="124" customFormat="1" ht="12.75">
      <c r="A137" s="81"/>
      <c r="B137" s="130"/>
      <c r="C137" s="123"/>
      <c r="D137" s="123"/>
      <c r="E137" s="123"/>
      <c r="F137" s="163"/>
      <c r="G137" s="116"/>
      <c r="H137" s="116"/>
      <c r="I137" s="120"/>
      <c r="J137" s="169"/>
      <c r="K137" s="305"/>
      <c r="L137" s="191"/>
      <c r="M137" s="130"/>
    </row>
    <row r="138" spans="1:13" s="124" customFormat="1" ht="12.75">
      <c r="A138" s="81"/>
      <c r="B138" s="130"/>
      <c r="C138" s="123"/>
      <c r="D138" s="123"/>
      <c r="E138" s="123"/>
      <c r="F138" s="163"/>
      <c r="G138" s="116"/>
      <c r="H138" s="116"/>
      <c r="I138" s="120"/>
      <c r="J138" s="169"/>
      <c r="K138" s="305"/>
      <c r="L138" s="148"/>
      <c r="M138" s="130"/>
    </row>
    <row r="139" spans="1:13" s="124" customFormat="1" ht="12.75">
      <c r="A139" s="170" t="s">
        <v>274</v>
      </c>
      <c r="B139" s="232" t="s">
        <v>275</v>
      </c>
      <c r="C139" s="123"/>
      <c r="D139" s="123"/>
      <c r="E139" s="123"/>
      <c r="F139" s="163"/>
      <c r="G139" s="116"/>
      <c r="H139" s="116"/>
      <c r="I139" s="120"/>
      <c r="J139" s="169"/>
      <c r="K139" s="305"/>
      <c r="L139" s="233" t="s">
        <v>276</v>
      </c>
      <c r="M139" s="130"/>
    </row>
    <row r="140" spans="1:13" s="124" customFormat="1" ht="12.75">
      <c r="A140" s="81"/>
      <c r="B140" s="130"/>
      <c r="C140" s="123"/>
      <c r="D140" s="123"/>
      <c r="E140" s="123"/>
      <c r="F140" s="163"/>
      <c r="G140" s="116"/>
      <c r="H140" s="116"/>
      <c r="I140" s="120"/>
      <c r="J140" s="169"/>
      <c r="K140" s="305"/>
      <c r="L140" s="148"/>
      <c r="M140" s="130"/>
    </row>
    <row r="141" spans="1:13" s="124" customFormat="1" ht="12.75">
      <c r="A141" s="81"/>
      <c r="B141" s="130"/>
      <c r="C141" s="123"/>
      <c r="D141" s="123"/>
      <c r="E141" s="123"/>
      <c r="F141" s="163"/>
      <c r="G141" s="116"/>
      <c r="H141" s="116"/>
      <c r="I141" s="120"/>
      <c r="J141" s="169"/>
      <c r="K141" s="302"/>
      <c r="L141" s="61"/>
      <c r="M141" s="130"/>
    </row>
    <row r="142" spans="1:13" s="124" customFormat="1" ht="12.75">
      <c r="A142" s="81" t="s">
        <v>151</v>
      </c>
      <c r="B142" s="130" t="s">
        <v>152</v>
      </c>
      <c r="C142" s="123">
        <v>2220</v>
      </c>
      <c r="D142" s="123"/>
      <c r="E142" s="123"/>
      <c r="F142" s="163"/>
      <c r="G142" s="116"/>
      <c r="H142" s="116"/>
      <c r="I142" s="130"/>
      <c r="J142" s="169"/>
      <c r="K142" s="302"/>
      <c r="L142" s="61" t="s">
        <v>246</v>
      </c>
      <c r="M142" s="130"/>
    </row>
    <row r="143" spans="1:13" s="124" customFormat="1" ht="12.75">
      <c r="A143" s="81" t="s">
        <v>151</v>
      </c>
      <c r="B143" s="130" t="s">
        <v>152</v>
      </c>
      <c r="C143" s="123"/>
      <c r="D143" s="123"/>
      <c r="E143" s="123"/>
      <c r="F143" s="163"/>
      <c r="G143" s="116"/>
      <c r="H143" s="134"/>
      <c r="I143" s="130"/>
      <c r="J143" s="169"/>
      <c r="K143" s="305"/>
      <c r="L143" s="61" t="s">
        <v>247</v>
      </c>
      <c r="M143" s="130"/>
    </row>
    <row r="144" spans="1:13" s="124" customFormat="1" ht="12.75">
      <c r="A144" s="81"/>
      <c r="B144" s="130"/>
      <c r="C144" s="123"/>
      <c r="D144" s="123"/>
      <c r="E144" s="123"/>
      <c r="F144" s="163"/>
      <c r="G144" s="116"/>
      <c r="H144" s="134"/>
      <c r="I144" s="130"/>
      <c r="J144" s="169"/>
      <c r="K144" s="305"/>
      <c r="L144" s="148"/>
      <c r="M144" s="130"/>
    </row>
    <row r="145" spans="1:13" s="124" customFormat="1" ht="12.75">
      <c r="A145" s="81"/>
      <c r="B145" s="130"/>
      <c r="C145" s="123"/>
      <c r="D145" s="123"/>
      <c r="E145" s="123"/>
      <c r="F145" s="163"/>
      <c r="G145" s="116"/>
      <c r="H145" s="134"/>
      <c r="I145" s="130"/>
      <c r="J145" s="169"/>
      <c r="K145" s="305"/>
      <c r="L145" s="148"/>
      <c r="M145" s="130"/>
    </row>
    <row r="146" spans="1:13" s="124" customFormat="1" ht="21" customHeight="1">
      <c r="A146" s="188" t="s">
        <v>226</v>
      </c>
      <c r="B146" s="159" t="s">
        <v>227</v>
      </c>
      <c r="C146" s="157"/>
      <c r="D146" s="157"/>
      <c r="E146" s="157"/>
      <c r="F146" s="164">
        <v>546846</v>
      </c>
      <c r="G146" s="116"/>
      <c r="H146" s="134"/>
      <c r="I146" s="130"/>
      <c r="J146" s="169">
        <v>34240</v>
      </c>
      <c r="K146" s="305"/>
      <c r="L146" s="141" t="s">
        <v>468</v>
      </c>
      <c r="M146" s="130"/>
    </row>
    <row r="147" spans="1:13" s="124" customFormat="1" ht="14.25" customHeight="1">
      <c r="A147" s="333"/>
      <c r="B147" s="135"/>
      <c r="C147" s="18"/>
      <c r="D147" s="18"/>
      <c r="E147" s="18"/>
      <c r="F147" s="161"/>
      <c r="G147" s="116"/>
      <c r="H147" s="134"/>
      <c r="I147" s="130"/>
      <c r="J147" s="169">
        <v>25120</v>
      </c>
      <c r="K147" s="305"/>
      <c r="L147" s="141" t="s">
        <v>475</v>
      </c>
      <c r="M147" s="130"/>
    </row>
    <row r="148" spans="1:13" s="124" customFormat="1" ht="12.75">
      <c r="A148" s="81"/>
      <c r="B148" s="130"/>
      <c r="C148" s="123"/>
      <c r="D148" s="123"/>
      <c r="E148" s="123"/>
      <c r="F148" s="163"/>
      <c r="G148" s="116"/>
      <c r="H148" s="134"/>
      <c r="I148" s="130"/>
      <c r="J148" s="169">
        <v>31140.1</v>
      </c>
      <c r="K148" s="305"/>
      <c r="L148" s="141" t="s">
        <v>342</v>
      </c>
      <c r="M148" s="130"/>
    </row>
    <row r="149" spans="1:13" s="124" customFormat="1" ht="12.75">
      <c r="A149" s="81"/>
      <c r="B149" s="130"/>
      <c r="C149" s="123"/>
      <c r="D149" s="123"/>
      <c r="E149" s="123"/>
      <c r="F149" s="163"/>
      <c r="G149" s="116"/>
      <c r="H149" s="134"/>
      <c r="I149" s="130"/>
      <c r="J149" s="169">
        <v>67280</v>
      </c>
      <c r="K149" s="305"/>
      <c r="L149" s="141" t="s">
        <v>431</v>
      </c>
      <c r="M149" s="130"/>
    </row>
    <row r="150" spans="1:13" s="124" customFormat="1" ht="12.75">
      <c r="A150" s="81"/>
      <c r="B150" s="130"/>
      <c r="C150" s="123"/>
      <c r="D150" s="123"/>
      <c r="E150" s="123"/>
      <c r="F150" s="163"/>
      <c r="G150" s="116"/>
      <c r="H150" s="134"/>
      <c r="I150" s="130"/>
      <c r="J150" s="169">
        <v>168000</v>
      </c>
      <c r="K150" s="305"/>
      <c r="L150" s="141" t="s">
        <v>406</v>
      </c>
      <c r="M150" s="130"/>
    </row>
    <row r="151" spans="1:13" s="124" customFormat="1" ht="12.75">
      <c r="A151" s="81"/>
      <c r="B151" s="130"/>
      <c r="C151" s="123"/>
      <c r="D151" s="123"/>
      <c r="E151" s="123"/>
      <c r="F151" s="163"/>
      <c r="G151" s="116"/>
      <c r="H151" s="134"/>
      <c r="I151" s="130"/>
      <c r="J151" s="169">
        <v>30156</v>
      </c>
      <c r="K151" s="305"/>
      <c r="L151" s="81" t="s">
        <v>413</v>
      </c>
      <c r="M151" s="130"/>
    </row>
    <row r="152" spans="1:13" s="124" customFormat="1" ht="12.75">
      <c r="A152" s="81"/>
      <c r="B152" s="130"/>
      <c r="C152" s="123"/>
      <c r="D152" s="123"/>
      <c r="E152" s="123"/>
      <c r="F152" s="163"/>
      <c r="G152" s="116"/>
      <c r="H152" s="134"/>
      <c r="I152" s="130"/>
      <c r="J152" s="169">
        <v>9000</v>
      </c>
      <c r="K152" s="302" t="s">
        <v>435</v>
      </c>
      <c r="L152" s="81" t="s">
        <v>436</v>
      </c>
      <c r="M152" s="130"/>
    </row>
    <row r="153" spans="1:13" s="124" customFormat="1" ht="12.75">
      <c r="A153" s="81"/>
      <c r="B153" s="130"/>
      <c r="C153" s="123"/>
      <c r="D153" s="123"/>
      <c r="E153" s="123"/>
      <c r="F153" s="163"/>
      <c r="G153" s="116"/>
      <c r="H153" s="134"/>
      <c r="I153" s="130"/>
      <c r="J153" s="169">
        <v>19870</v>
      </c>
      <c r="K153" s="302" t="s">
        <v>435</v>
      </c>
      <c r="L153" s="81" t="s">
        <v>437</v>
      </c>
      <c r="M153" s="130"/>
    </row>
    <row r="154" spans="1:13" s="124" customFormat="1" ht="12.75">
      <c r="A154" s="81"/>
      <c r="B154" s="130"/>
      <c r="C154" s="123"/>
      <c r="D154" s="123"/>
      <c r="E154" s="123"/>
      <c r="F154" s="163"/>
      <c r="G154" s="116"/>
      <c r="H154" s="134"/>
      <c r="I154" s="130"/>
      <c r="J154" s="169">
        <v>63525</v>
      </c>
      <c r="K154" s="302"/>
      <c r="L154" s="81" t="s">
        <v>488</v>
      </c>
      <c r="M154" s="130"/>
    </row>
    <row r="155" spans="1:13" s="124" customFormat="1" ht="12.75">
      <c r="A155" s="81"/>
      <c r="B155" s="130"/>
      <c r="C155" s="123"/>
      <c r="D155" s="123"/>
      <c r="E155" s="123"/>
      <c r="F155" s="163"/>
      <c r="G155" s="116"/>
      <c r="H155" s="134"/>
      <c r="I155" s="130"/>
      <c r="J155" s="169">
        <v>59400</v>
      </c>
      <c r="K155" s="302"/>
      <c r="L155" s="81" t="s">
        <v>489</v>
      </c>
      <c r="M155" s="130"/>
    </row>
    <row r="156" spans="1:13" s="124" customFormat="1" ht="13.5" customHeight="1">
      <c r="A156" s="81"/>
      <c r="B156" s="130"/>
      <c r="C156" s="123"/>
      <c r="D156" s="123"/>
      <c r="E156" s="123"/>
      <c r="F156" s="163"/>
      <c r="G156" s="116"/>
      <c r="H156" s="134"/>
      <c r="I156" s="130"/>
      <c r="J156" s="169">
        <v>174000</v>
      </c>
      <c r="K156" s="305"/>
      <c r="L156" s="61" t="s">
        <v>432</v>
      </c>
      <c r="M156" s="130"/>
    </row>
    <row r="157" spans="1:13" s="124" customFormat="1" ht="12.75">
      <c r="A157" s="81"/>
      <c r="B157" s="130"/>
      <c r="C157" s="123"/>
      <c r="D157" s="123"/>
      <c r="E157" s="123"/>
      <c r="F157" s="163"/>
      <c r="G157" s="116"/>
      <c r="H157" s="134"/>
      <c r="I157" s="130"/>
      <c r="J157" s="169"/>
      <c r="K157" s="305"/>
      <c r="L157" s="147"/>
      <c r="M157" s="130"/>
    </row>
    <row r="158" spans="1:13" s="124" customFormat="1" ht="12.75">
      <c r="A158" s="81"/>
      <c r="B158" s="130"/>
      <c r="C158" s="123"/>
      <c r="D158" s="123"/>
      <c r="E158" s="123"/>
      <c r="F158" s="163"/>
      <c r="G158" s="116"/>
      <c r="H158" s="134"/>
      <c r="I158" s="130"/>
      <c r="J158" s="169"/>
      <c r="K158" s="305"/>
      <c r="L158" s="148"/>
      <c r="M158" s="130"/>
    </row>
    <row r="159" spans="1:13" s="124" customFormat="1" ht="25.5">
      <c r="A159" s="188" t="s">
        <v>162</v>
      </c>
      <c r="B159" s="195" t="s">
        <v>163</v>
      </c>
      <c r="C159" s="157"/>
      <c r="D159" s="157"/>
      <c r="E159" s="157"/>
      <c r="F159" s="164">
        <v>38835</v>
      </c>
      <c r="G159" s="116"/>
      <c r="H159" s="134"/>
      <c r="I159" s="130"/>
      <c r="J159" s="169">
        <v>26700</v>
      </c>
      <c r="K159" s="305"/>
      <c r="L159" s="191" t="s">
        <v>332</v>
      </c>
      <c r="M159" s="130"/>
    </row>
    <row r="160" spans="1:13" s="124" customFormat="1" ht="25.5">
      <c r="A160" s="188"/>
      <c r="B160" s="195" t="s">
        <v>163</v>
      </c>
      <c r="C160" s="157"/>
      <c r="D160" s="157"/>
      <c r="E160" s="157"/>
      <c r="F160" s="164"/>
      <c r="G160" s="116"/>
      <c r="H160" s="134"/>
      <c r="I160" s="130"/>
      <c r="J160" s="169">
        <v>2928</v>
      </c>
      <c r="K160" s="305"/>
      <c r="L160" s="191" t="s">
        <v>333</v>
      </c>
      <c r="M160" s="130"/>
    </row>
    <row r="161" spans="1:13" s="124" customFormat="1" ht="12.75">
      <c r="A161" s="188"/>
      <c r="B161" s="195" t="s">
        <v>163</v>
      </c>
      <c r="C161" s="157"/>
      <c r="D161" s="157"/>
      <c r="E161" s="157"/>
      <c r="F161" s="164"/>
      <c r="G161" s="116"/>
      <c r="H161" s="134"/>
      <c r="I161" s="130"/>
      <c r="J161" s="169">
        <v>3200</v>
      </c>
      <c r="K161" s="305"/>
      <c r="L161" s="130" t="s">
        <v>447</v>
      </c>
      <c r="M161" s="130"/>
    </row>
    <row r="162" spans="1:13" s="124" customFormat="1" ht="12.75">
      <c r="A162" s="188"/>
      <c r="B162" s="195" t="s">
        <v>163</v>
      </c>
      <c r="C162" s="157"/>
      <c r="D162" s="157"/>
      <c r="E162" s="157"/>
      <c r="F162" s="164"/>
      <c r="G162" s="116"/>
      <c r="H162" s="134"/>
      <c r="I162" s="130"/>
      <c r="J162" s="169"/>
      <c r="K162" s="305"/>
      <c r="L162" s="130"/>
      <c r="M162" s="130"/>
    </row>
    <row r="163" spans="1:13" s="124" customFormat="1" ht="12.75">
      <c r="A163" s="188"/>
      <c r="B163" s="195" t="s">
        <v>163</v>
      </c>
      <c r="C163" s="157"/>
      <c r="D163" s="157"/>
      <c r="E163" s="157"/>
      <c r="F163" s="164"/>
      <c r="G163" s="116"/>
      <c r="H163" s="134"/>
      <c r="I163" s="130"/>
      <c r="J163" s="169"/>
      <c r="K163" s="305"/>
      <c r="L163" s="130"/>
      <c r="M163" s="130"/>
    </row>
    <row r="164" spans="1:13" s="124" customFormat="1" ht="12.75">
      <c r="A164" s="188"/>
      <c r="B164" s="195" t="s">
        <v>163</v>
      </c>
      <c r="C164" s="157"/>
      <c r="D164" s="157"/>
      <c r="E164" s="157"/>
      <c r="F164" s="164"/>
      <c r="G164" s="116"/>
      <c r="H164" s="134"/>
      <c r="I164" s="130"/>
      <c r="J164" s="169">
        <v>5400</v>
      </c>
      <c r="K164" s="305"/>
      <c r="L164" s="130" t="s">
        <v>420</v>
      </c>
      <c r="M164" s="130"/>
    </row>
    <row r="165" spans="1:13" s="124" customFormat="1" ht="12.75">
      <c r="A165" s="188"/>
      <c r="B165" s="195" t="s">
        <v>163</v>
      </c>
      <c r="C165" s="157"/>
      <c r="D165" s="157"/>
      <c r="E165" s="157"/>
      <c r="F165" s="164"/>
      <c r="G165" s="116"/>
      <c r="H165" s="134"/>
      <c r="I165" s="130"/>
      <c r="J165" s="169"/>
      <c r="K165" s="305"/>
      <c r="L165" s="191" t="s">
        <v>338</v>
      </c>
      <c r="M165" s="130"/>
    </row>
    <row r="166" spans="1:13" s="124" customFormat="1" ht="12.75">
      <c r="A166" s="188"/>
      <c r="B166" s="195" t="s">
        <v>163</v>
      </c>
      <c r="C166" s="157"/>
      <c r="D166" s="157"/>
      <c r="E166" s="157"/>
      <c r="F166" s="164"/>
      <c r="G166" s="116"/>
      <c r="H166" s="134"/>
      <c r="I166" s="130"/>
      <c r="J166" s="169"/>
      <c r="K166" s="305"/>
      <c r="M166" s="130"/>
    </row>
    <row r="167" spans="1:13" s="124" customFormat="1" ht="12.75">
      <c r="A167" s="188"/>
      <c r="B167" s="195" t="s">
        <v>163</v>
      </c>
      <c r="C167" s="157"/>
      <c r="D167" s="157"/>
      <c r="E167" s="157"/>
      <c r="F167" s="164">
        <v>85380</v>
      </c>
      <c r="G167" s="116"/>
      <c r="H167" s="134"/>
      <c r="I167" s="130"/>
      <c r="J167" s="169">
        <v>85322.92</v>
      </c>
      <c r="K167" s="305"/>
      <c r="L167" s="239" t="s">
        <v>399</v>
      </c>
      <c r="M167" s="130"/>
    </row>
    <row r="168" spans="1:13" s="124" customFormat="1" ht="12.75">
      <c r="A168" s="81"/>
      <c r="B168" s="130"/>
      <c r="C168" s="123"/>
      <c r="D168" s="123"/>
      <c r="E168" s="123"/>
      <c r="F168" s="163"/>
      <c r="G168" s="116"/>
      <c r="H168" s="134"/>
      <c r="I168" s="130"/>
      <c r="J168" s="169"/>
      <c r="K168" s="305"/>
      <c r="L168" s="240"/>
      <c r="M168" s="130"/>
    </row>
    <row r="169" spans="1:13" s="124" customFormat="1" ht="12.75">
      <c r="A169" s="61" t="s">
        <v>191</v>
      </c>
      <c r="B169" s="14" t="s">
        <v>35</v>
      </c>
      <c r="C169" s="123"/>
      <c r="D169" s="123"/>
      <c r="E169" s="123"/>
      <c r="F169" s="163"/>
      <c r="G169" s="116"/>
      <c r="H169" s="134"/>
      <c r="I169" s="130"/>
      <c r="J169" s="169"/>
      <c r="K169" s="302"/>
      <c r="L169" s="61"/>
      <c r="M169" s="130"/>
    </row>
    <row r="170" spans="1:13" s="124" customFormat="1" ht="12.75">
      <c r="A170" s="61"/>
      <c r="B170" s="14"/>
      <c r="C170" s="123"/>
      <c r="D170" s="123"/>
      <c r="E170" s="123"/>
      <c r="F170" s="163"/>
      <c r="G170" s="116"/>
      <c r="H170" s="134"/>
      <c r="I170" s="130"/>
      <c r="J170" s="169"/>
      <c r="K170" s="302"/>
      <c r="L170" s="61"/>
      <c r="M170" s="130"/>
    </row>
    <row r="171" spans="1:13" s="124" customFormat="1" ht="12.75">
      <c r="A171" s="188" t="s">
        <v>229</v>
      </c>
      <c r="B171" s="159" t="s">
        <v>230</v>
      </c>
      <c r="C171" s="157"/>
      <c r="D171" s="157"/>
      <c r="E171" s="157"/>
      <c r="F171" s="164">
        <v>24982</v>
      </c>
      <c r="G171" s="116"/>
      <c r="H171" s="134"/>
      <c r="I171" s="130"/>
      <c r="J171" s="169"/>
      <c r="K171" s="302"/>
      <c r="L171" s="191" t="s">
        <v>343</v>
      </c>
      <c r="M171" s="130"/>
    </row>
    <row r="172" spans="1:13" s="124" customFormat="1" ht="18" customHeight="1">
      <c r="A172" s="188" t="s">
        <v>450</v>
      </c>
      <c r="B172" s="159" t="s">
        <v>230</v>
      </c>
      <c r="C172" s="157"/>
      <c r="D172" s="157"/>
      <c r="E172" s="157"/>
      <c r="F172" s="164"/>
      <c r="G172" s="116"/>
      <c r="H172" s="134"/>
      <c r="I172" s="130"/>
      <c r="J172" s="169">
        <v>306300</v>
      </c>
      <c r="K172" s="302"/>
      <c r="L172" s="191" t="s">
        <v>449</v>
      </c>
      <c r="M172" s="130"/>
    </row>
    <row r="173" spans="1:13" s="124" customFormat="1" ht="12.75">
      <c r="A173" s="188" t="s">
        <v>451</v>
      </c>
      <c r="B173" s="159" t="s">
        <v>230</v>
      </c>
      <c r="C173" s="157"/>
      <c r="D173" s="157"/>
      <c r="E173" s="157"/>
      <c r="F173" s="164"/>
      <c r="G173" s="116"/>
      <c r="H173" s="134"/>
      <c r="I173" s="130"/>
      <c r="J173" s="169">
        <v>50250</v>
      </c>
      <c r="K173" s="302" t="s">
        <v>435</v>
      </c>
      <c r="L173" s="191" t="s">
        <v>434</v>
      </c>
      <c r="M173" s="130"/>
    </row>
    <row r="174" spans="1:13" s="124" customFormat="1" ht="12.75">
      <c r="A174" s="188"/>
      <c r="B174" s="159"/>
      <c r="C174" s="157"/>
      <c r="D174" s="157"/>
      <c r="E174" s="157"/>
      <c r="F174" s="164"/>
      <c r="G174" s="116"/>
      <c r="H174" s="134"/>
      <c r="I174" s="130"/>
      <c r="J174" s="169"/>
      <c r="K174" s="302"/>
      <c r="L174" s="191" t="s">
        <v>344</v>
      </c>
      <c r="M174" s="130"/>
    </row>
    <row r="175" spans="1:13" s="124" customFormat="1" ht="12.75">
      <c r="A175" s="81"/>
      <c r="B175" s="130"/>
      <c r="C175" s="123"/>
      <c r="D175" s="123"/>
      <c r="E175" s="123"/>
      <c r="F175" s="163"/>
      <c r="G175" s="116"/>
      <c r="H175" s="134"/>
      <c r="I175" s="130"/>
      <c r="J175" s="169"/>
      <c r="K175" s="302"/>
      <c r="L175" s="61"/>
      <c r="M175" s="130"/>
    </row>
    <row r="176" spans="1:13" s="124" customFormat="1" ht="12.75">
      <c r="A176" s="245" t="s">
        <v>403</v>
      </c>
      <c r="B176" s="246" t="s">
        <v>404</v>
      </c>
      <c r="C176" s="247"/>
      <c r="D176" s="247"/>
      <c r="E176" s="247"/>
      <c r="F176" s="248">
        <v>511182</v>
      </c>
      <c r="G176" s="116"/>
      <c r="H176" s="134"/>
      <c r="I176" s="130"/>
      <c r="J176" s="169"/>
      <c r="K176" s="302"/>
      <c r="L176" s="61" t="s">
        <v>405</v>
      </c>
      <c r="M176" s="130"/>
    </row>
    <row r="177" spans="1:13" s="124" customFormat="1" ht="12.75">
      <c r="A177" s="81"/>
      <c r="B177" s="130"/>
      <c r="C177" s="123"/>
      <c r="D177" s="123"/>
      <c r="E177" s="123"/>
      <c r="F177" s="163"/>
      <c r="G177" s="116"/>
      <c r="H177" s="134"/>
      <c r="I177" s="130"/>
      <c r="J177" s="169"/>
      <c r="K177" s="302"/>
      <c r="L177" s="61"/>
      <c r="M177" s="130"/>
    </row>
    <row r="178" spans="1:13" s="124" customFormat="1" ht="12.75">
      <c r="A178" s="81"/>
      <c r="B178" s="130"/>
      <c r="C178" s="123"/>
      <c r="D178" s="123"/>
      <c r="E178" s="123"/>
      <c r="F178" s="163"/>
      <c r="G178" s="116"/>
      <c r="H178" s="134"/>
      <c r="I178" s="130"/>
      <c r="J178" s="169"/>
      <c r="K178" s="302"/>
      <c r="L178" s="61"/>
      <c r="M178" s="130"/>
    </row>
    <row r="179" spans="1:13" s="124" customFormat="1" ht="12.75">
      <c r="A179" s="81"/>
      <c r="B179" s="130"/>
      <c r="C179" s="123"/>
      <c r="D179" s="123"/>
      <c r="E179" s="123"/>
      <c r="F179" s="163"/>
      <c r="G179" s="116"/>
      <c r="H179" s="134"/>
      <c r="I179" s="130"/>
      <c r="J179" s="169"/>
      <c r="K179" s="302"/>
      <c r="L179" s="61"/>
      <c r="M179" s="130"/>
    </row>
    <row r="180" spans="1:13" s="124" customFormat="1" ht="12.75">
      <c r="A180" s="81" t="s">
        <v>232</v>
      </c>
      <c r="B180" s="130" t="s">
        <v>231</v>
      </c>
      <c r="C180" s="123"/>
      <c r="D180" s="123"/>
      <c r="E180" s="123"/>
      <c r="F180" s="163"/>
      <c r="G180" s="116"/>
      <c r="H180" s="134"/>
      <c r="I180" s="130"/>
      <c r="J180" s="169"/>
      <c r="K180" s="302"/>
      <c r="L180" s="61"/>
      <c r="M180" s="130"/>
    </row>
    <row r="181" spans="1:13" s="124" customFormat="1" ht="12.75">
      <c r="A181" s="81"/>
      <c r="B181" s="130"/>
      <c r="C181" s="123"/>
      <c r="D181" s="123"/>
      <c r="E181" s="123"/>
      <c r="F181" s="163"/>
      <c r="G181" s="116"/>
      <c r="H181" s="134"/>
      <c r="I181" s="130"/>
      <c r="J181" s="169"/>
      <c r="K181" s="302"/>
      <c r="L181" s="61"/>
      <c r="M181" s="130"/>
    </row>
    <row r="182" spans="1:13" ht="12.75">
      <c r="A182" s="171" t="s">
        <v>234</v>
      </c>
      <c r="B182" s="14" t="s">
        <v>235</v>
      </c>
      <c r="C182" s="123"/>
      <c r="D182" s="123"/>
      <c r="E182" s="123"/>
      <c r="F182" s="284"/>
      <c r="G182" s="151"/>
      <c r="H182" s="152"/>
      <c r="I182" s="153"/>
      <c r="J182" s="169"/>
      <c r="K182" s="302"/>
      <c r="L182" s="61"/>
      <c r="M182" s="131"/>
    </row>
    <row r="183" spans="1:13" ht="12.75">
      <c r="A183" s="118"/>
      <c r="B183" s="17" t="s">
        <v>59</v>
      </c>
      <c r="C183" s="119"/>
      <c r="D183" s="119"/>
      <c r="E183" s="119"/>
      <c r="F183" s="200">
        <v>1052719</v>
      </c>
      <c r="G183" s="29"/>
      <c r="H183" s="29"/>
      <c r="I183" s="29"/>
      <c r="J183" s="253"/>
      <c r="K183" s="312"/>
      <c r="L183" s="140"/>
      <c r="M183" s="131"/>
    </row>
    <row r="184" spans="1:13" s="132" customFormat="1" ht="12.75">
      <c r="A184" s="82"/>
      <c r="B184" s="111"/>
      <c r="C184" s="111"/>
      <c r="D184" s="111"/>
      <c r="E184" s="111"/>
      <c r="F184" s="162"/>
      <c r="G184" s="111"/>
      <c r="H184" s="129"/>
      <c r="I184" s="111"/>
      <c r="J184" s="169"/>
      <c r="K184" s="302"/>
      <c r="L184" s="141"/>
      <c r="M184" s="135"/>
    </row>
    <row r="185" spans="1:13" ht="16.5" customHeight="1">
      <c r="A185" s="168" t="s">
        <v>89</v>
      </c>
      <c r="B185" s="156" t="s">
        <v>82</v>
      </c>
      <c r="C185" s="157"/>
      <c r="D185" s="157">
        <v>2230</v>
      </c>
      <c r="E185" s="157"/>
      <c r="F185" s="244">
        <v>538200</v>
      </c>
      <c r="G185" s="270"/>
      <c r="H185" s="293"/>
      <c r="I185" s="294"/>
      <c r="J185" s="261">
        <v>512373.6</v>
      </c>
      <c r="K185" s="302"/>
      <c r="L185" s="34" t="s">
        <v>239</v>
      </c>
      <c r="M185" s="138"/>
    </row>
    <row r="186" spans="1:13" ht="12.75" customHeight="1">
      <c r="A186" s="168"/>
      <c r="B186" s="156" t="s">
        <v>82</v>
      </c>
      <c r="C186" s="157"/>
      <c r="D186" s="157"/>
      <c r="E186" s="157"/>
      <c r="F186" s="225">
        <v>8634</v>
      </c>
      <c r="G186" s="116"/>
      <c r="H186" s="116"/>
      <c r="I186" s="125"/>
      <c r="J186" s="258">
        <v>8586.42</v>
      </c>
      <c r="K186" s="302"/>
      <c r="L186" s="34" t="s">
        <v>416</v>
      </c>
      <c r="M186" s="131"/>
    </row>
    <row r="187" spans="1:13" ht="12.75" customHeight="1">
      <c r="A187" s="168"/>
      <c r="B187" s="156"/>
      <c r="C187" s="157"/>
      <c r="D187" s="157"/>
      <c r="E187" s="157"/>
      <c r="F187" s="225">
        <v>7510</v>
      </c>
      <c r="G187" s="116"/>
      <c r="H187" s="134"/>
      <c r="I187" s="125"/>
      <c r="J187" s="258"/>
      <c r="K187" s="302"/>
      <c r="L187" s="34" t="s">
        <v>416</v>
      </c>
      <c r="M187" s="131"/>
    </row>
    <row r="188" spans="1:13" s="124" customFormat="1" ht="12.75" customHeight="1">
      <c r="A188" s="61"/>
      <c r="B188" s="14"/>
      <c r="C188" s="123"/>
      <c r="D188" s="123"/>
      <c r="E188" s="123"/>
      <c r="F188" s="163"/>
      <c r="G188" s="116"/>
      <c r="H188" s="134"/>
      <c r="I188" s="125"/>
      <c r="J188" s="169"/>
      <c r="K188" s="302"/>
      <c r="L188" s="34"/>
      <c r="M188" s="130"/>
    </row>
    <row r="189" spans="1:13" ht="12.75">
      <c r="A189" s="159" t="s">
        <v>428</v>
      </c>
      <c r="B189" s="291" t="s">
        <v>429</v>
      </c>
      <c r="C189" s="157"/>
      <c r="D189" s="157"/>
      <c r="E189" s="157"/>
      <c r="F189" s="164">
        <v>15150</v>
      </c>
      <c r="G189" s="116"/>
      <c r="H189" s="134"/>
      <c r="I189" s="125"/>
      <c r="J189" s="169"/>
      <c r="K189" s="302"/>
      <c r="L189" s="34" t="s">
        <v>430</v>
      </c>
      <c r="M189" s="131"/>
    </row>
    <row r="190" spans="1:13" ht="12.75">
      <c r="A190" s="205"/>
      <c r="B190" s="290"/>
      <c r="C190" s="123"/>
      <c r="D190" s="123"/>
      <c r="E190" s="123"/>
      <c r="F190" s="163"/>
      <c r="G190" s="116"/>
      <c r="H190" s="134"/>
      <c r="I190" s="125"/>
      <c r="J190" s="169"/>
      <c r="K190" s="302"/>
      <c r="L190" s="34"/>
      <c r="M190" s="131"/>
    </row>
    <row r="191" spans="1:13" ht="12.75">
      <c r="A191" s="186" t="s">
        <v>237</v>
      </c>
      <c r="B191" s="291" t="s">
        <v>238</v>
      </c>
      <c r="C191" s="157"/>
      <c r="D191" s="157"/>
      <c r="E191" s="157"/>
      <c r="G191" s="116"/>
      <c r="H191" s="134"/>
      <c r="I191" s="125"/>
      <c r="J191" s="169"/>
      <c r="K191" s="302"/>
      <c r="L191" s="34"/>
      <c r="M191" s="131"/>
    </row>
    <row r="192" spans="1:13" ht="13.5" customHeight="1">
      <c r="A192" s="61"/>
      <c r="B192" s="14"/>
      <c r="C192" s="123"/>
      <c r="D192" s="123"/>
      <c r="E192" s="123"/>
      <c r="F192" s="163"/>
      <c r="G192" s="116"/>
      <c r="H192" s="134"/>
      <c r="I192" s="125"/>
      <c r="J192" s="169"/>
      <c r="K192" s="302"/>
      <c r="L192" s="34"/>
      <c r="M192" s="131"/>
    </row>
    <row r="193" spans="1:13" ht="12.75">
      <c r="A193" s="118"/>
      <c r="B193" s="119" t="s">
        <v>60</v>
      </c>
      <c r="C193" s="119"/>
      <c r="D193" s="119"/>
      <c r="E193" s="119"/>
      <c r="F193" s="165"/>
      <c r="G193" s="29"/>
      <c r="H193" s="29"/>
      <c r="I193" s="29"/>
      <c r="J193" s="253"/>
      <c r="K193" s="312"/>
      <c r="L193" s="140"/>
      <c r="M193" s="131"/>
    </row>
    <row r="194" spans="1:13" s="132" customFormat="1" ht="12.75">
      <c r="A194" s="82"/>
      <c r="B194" s="111"/>
      <c r="C194" s="111"/>
      <c r="D194" s="111"/>
      <c r="E194" s="111"/>
      <c r="F194" s="162"/>
      <c r="G194" s="111"/>
      <c r="H194" s="129"/>
      <c r="I194" s="111"/>
      <c r="J194" s="169"/>
      <c r="K194" s="302"/>
      <c r="L194" s="61"/>
      <c r="M194" s="135"/>
    </row>
    <row r="195" spans="1:13" s="124" customFormat="1" ht="19.5" customHeight="1">
      <c r="A195" s="186" t="s">
        <v>380</v>
      </c>
      <c r="B195" s="186" t="s">
        <v>379</v>
      </c>
      <c r="C195" s="157">
        <v>2240</v>
      </c>
      <c r="D195" s="157"/>
      <c r="E195" s="157"/>
      <c r="F195" s="164">
        <v>35000</v>
      </c>
      <c r="G195" s="116"/>
      <c r="H195" s="134"/>
      <c r="I195" s="120"/>
      <c r="J195" s="256"/>
      <c r="K195" s="302"/>
      <c r="L195" s="212" t="s">
        <v>289</v>
      </c>
      <c r="M195" s="130"/>
    </row>
    <row r="196" spans="1:13" s="124" customFormat="1" ht="12.75">
      <c r="A196" s="61"/>
      <c r="B196" s="14"/>
      <c r="C196" s="123"/>
      <c r="D196" s="123"/>
      <c r="E196" s="123"/>
      <c r="F196" s="163"/>
      <c r="G196" s="116"/>
      <c r="H196" s="134"/>
      <c r="I196" s="120"/>
      <c r="J196" s="256"/>
      <c r="K196" s="302"/>
      <c r="L196" s="61"/>
      <c r="M196" s="130"/>
    </row>
    <row r="197" spans="1:13" s="124" customFormat="1" ht="27.75" customHeight="1">
      <c r="A197" s="58" t="s">
        <v>98</v>
      </c>
      <c r="B197" s="14" t="s">
        <v>70</v>
      </c>
      <c r="C197" s="123">
        <v>2240</v>
      </c>
      <c r="D197" s="123"/>
      <c r="E197" s="123"/>
      <c r="F197" s="163"/>
      <c r="G197" s="116"/>
      <c r="H197" s="134"/>
      <c r="I197" s="130"/>
      <c r="J197" s="169"/>
      <c r="K197" s="313"/>
      <c r="L197" s="61"/>
      <c r="M197" s="130"/>
    </row>
    <row r="198" spans="1:13" s="124" customFormat="1" ht="24" customHeight="1">
      <c r="A198" s="185" t="s">
        <v>291</v>
      </c>
      <c r="B198" s="202" t="s">
        <v>292</v>
      </c>
      <c r="C198" s="157"/>
      <c r="D198" s="157"/>
      <c r="E198" s="157"/>
      <c r="F198" s="164">
        <v>3000</v>
      </c>
      <c r="G198" s="116"/>
      <c r="H198" s="134"/>
      <c r="I198" s="130"/>
      <c r="J198" s="169"/>
      <c r="K198" s="313"/>
      <c r="L198" s="172" t="s">
        <v>293</v>
      </c>
      <c r="M198" s="130"/>
    </row>
    <row r="199" spans="1:13" s="124" customFormat="1" ht="12.75">
      <c r="A199" s="58"/>
      <c r="B199" s="14"/>
      <c r="C199" s="123"/>
      <c r="D199" s="123"/>
      <c r="E199" s="123"/>
      <c r="F199" s="163"/>
      <c r="G199" s="116"/>
      <c r="H199" s="134"/>
      <c r="I199" s="130"/>
      <c r="J199" s="169"/>
      <c r="K199" s="302"/>
      <c r="L199" s="61"/>
      <c r="M199" s="130"/>
    </row>
    <row r="200" spans="1:13" s="124" customFormat="1" ht="13.5" customHeight="1">
      <c r="A200" s="280" t="s">
        <v>142</v>
      </c>
      <c r="B200" s="281" t="s">
        <v>143</v>
      </c>
      <c r="C200" s="247">
        <v>2240</v>
      </c>
      <c r="D200" s="247"/>
      <c r="E200" s="247"/>
      <c r="F200" s="248">
        <v>200000</v>
      </c>
      <c r="G200" s="116"/>
      <c r="H200" s="116"/>
      <c r="I200" s="120"/>
      <c r="J200" s="169"/>
      <c r="K200" s="302"/>
      <c r="L200" s="37" t="s">
        <v>486</v>
      </c>
      <c r="M200" s="130"/>
    </row>
    <row r="201" spans="1:13" s="124" customFormat="1" ht="13.5" customHeight="1">
      <c r="A201" s="61"/>
      <c r="B201" s="14"/>
      <c r="C201" s="123"/>
      <c r="D201" s="123"/>
      <c r="E201" s="123"/>
      <c r="F201" s="163"/>
      <c r="G201" s="116"/>
      <c r="H201" s="116"/>
      <c r="I201" s="120"/>
      <c r="J201" s="169"/>
      <c r="K201" s="302"/>
      <c r="L201" s="61"/>
      <c r="M201" s="130"/>
    </row>
    <row r="202" spans="1:13" s="124" customFormat="1" ht="13.5" customHeight="1">
      <c r="A202" s="61"/>
      <c r="B202" s="14"/>
      <c r="C202" s="123"/>
      <c r="D202" s="123"/>
      <c r="E202" s="123"/>
      <c r="F202" s="163"/>
      <c r="G202" s="116"/>
      <c r="H202" s="116"/>
      <c r="I202" s="120"/>
      <c r="J202" s="169"/>
      <c r="K202" s="302"/>
      <c r="L202" s="61"/>
      <c r="M202" s="130"/>
    </row>
    <row r="203" spans="1:13" s="124" customFormat="1" ht="12.75">
      <c r="A203" s="168" t="s">
        <v>175</v>
      </c>
      <c r="B203" s="156" t="s">
        <v>38</v>
      </c>
      <c r="C203" s="157">
        <v>2240</v>
      </c>
      <c r="D203" s="157"/>
      <c r="E203" s="157"/>
      <c r="F203" s="164">
        <v>68800</v>
      </c>
      <c r="G203" s="116"/>
      <c r="H203" s="116"/>
      <c r="I203" s="130"/>
      <c r="J203" s="169">
        <v>61160</v>
      </c>
      <c r="K203" s="302"/>
      <c r="L203" s="32" t="s">
        <v>395</v>
      </c>
      <c r="M203" s="130"/>
    </row>
    <row r="204" spans="1:13" s="124" customFormat="1" ht="12.75">
      <c r="A204" s="168"/>
      <c r="B204" s="156"/>
      <c r="C204" s="157"/>
      <c r="D204" s="157"/>
      <c r="E204" s="157"/>
      <c r="F204" s="164">
        <v>35000</v>
      </c>
      <c r="G204" s="116"/>
      <c r="H204" s="116"/>
      <c r="I204" s="130"/>
      <c r="J204" s="169"/>
      <c r="K204" s="302"/>
      <c r="L204" s="32" t="s">
        <v>395</v>
      </c>
      <c r="M204" s="130"/>
    </row>
    <row r="205" spans="1:13" s="124" customFormat="1" ht="12.75">
      <c r="A205" s="61"/>
      <c r="B205" s="14"/>
      <c r="C205" s="123"/>
      <c r="D205" s="123"/>
      <c r="E205" s="123"/>
      <c r="F205" s="163"/>
      <c r="G205" s="116"/>
      <c r="H205" s="116"/>
      <c r="I205" s="130"/>
      <c r="J205" s="169"/>
      <c r="K205" s="302"/>
      <c r="L205" s="61"/>
      <c r="M205" s="130"/>
    </row>
    <row r="206" spans="1:13" s="124" customFormat="1" ht="25.5">
      <c r="A206" s="185" t="s">
        <v>277</v>
      </c>
      <c r="B206" s="186" t="s">
        <v>278</v>
      </c>
      <c r="C206" s="157"/>
      <c r="D206" s="157"/>
      <c r="E206" s="157"/>
      <c r="F206" s="164">
        <v>400000</v>
      </c>
      <c r="G206" s="116"/>
      <c r="H206" s="116"/>
      <c r="I206" s="130"/>
      <c r="J206" s="169"/>
      <c r="K206" s="302"/>
      <c r="L206" s="61" t="s">
        <v>349</v>
      </c>
      <c r="M206" s="130"/>
    </row>
    <row r="207" spans="1:13" s="124" customFormat="1" ht="12.75">
      <c r="A207" s="185"/>
      <c r="B207" s="186" t="s">
        <v>278</v>
      </c>
      <c r="C207" s="157"/>
      <c r="D207" s="157"/>
      <c r="E207" s="157"/>
      <c r="F207" s="164">
        <v>200000</v>
      </c>
      <c r="G207" s="116"/>
      <c r="H207" s="116"/>
      <c r="I207" s="130"/>
      <c r="J207" s="169"/>
      <c r="K207" s="302"/>
      <c r="L207" s="61" t="s">
        <v>350</v>
      </c>
      <c r="M207" s="130"/>
    </row>
    <row r="208" spans="1:13" s="124" customFormat="1" ht="25.5">
      <c r="A208" s="185"/>
      <c r="B208" s="186" t="s">
        <v>278</v>
      </c>
      <c r="C208" s="157"/>
      <c r="D208" s="157"/>
      <c r="E208" s="157"/>
      <c r="F208" s="164">
        <v>500000</v>
      </c>
      <c r="G208" s="116"/>
      <c r="H208" s="116"/>
      <c r="I208" s="130"/>
      <c r="J208" s="169"/>
      <c r="K208" s="302"/>
      <c r="L208" s="61" t="s">
        <v>351</v>
      </c>
      <c r="M208" s="130"/>
    </row>
    <row r="209" spans="1:13" s="124" customFormat="1" ht="12.75">
      <c r="A209" s="185"/>
      <c r="B209" s="186" t="s">
        <v>278</v>
      </c>
      <c r="C209" s="157"/>
      <c r="D209" s="157"/>
      <c r="E209" s="157"/>
      <c r="F209" s="164">
        <v>30000</v>
      </c>
      <c r="G209" s="116"/>
      <c r="H209" s="116"/>
      <c r="I209" s="130"/>
      <c r="J209" s="169">
        <v>29900</v>
      </c>
      <c r="K209" s="302"/>
      <c r="L209" s="61" t="s">
        <v>352</v>
      </c>
      <c r="M209" s="130"/>
    </row>
    <row r="210" spans="1:13" s="124" customFormat="1" ht="12.75">
      <c r="A210" s="185"/>
      <c r="B210" s="186" t="s">
        <v>278</v>
      </c>
      <c r="C210" s="157"/>
      <c r="D210" s="157"/>
      <c r="E210" s="157"/>
      <c r="F210" s="164">
        <v>100000</v>
      </c>
      <c r="G210" s="116"/>
      <c r="H210" s="116"/>
      <c r="I210" s="130"/>
      <c r="J210" s="169"/>
      <c r="K210" s="302"/>
      <c r="L210" s="61" t="s">
        <v>353</v>
      </c>
      <c r="M210" s="130"/>
    </row>
    <row r="211" spans="1:13" s="124" customFormat="1" ht="12.75">
      <c r="A211" s="185"/>
      <c r="B211" s="186" t="s">
        <v>278</v>
      </c>
      <c r="C211" s="157"/>
      <c r="D211" s="157"/>
      <c r="E211" s="157"/>
      <c r="F211" s="164">
        <v>15300</v>
      </c>
      <c r="G211" s="116"/>
      <c r="H211" s="116"/>
      <c r="I211" s="130"/>
      <c r="J211" s="169"/>
      <c r="K211" s="302"/>
      <c r="L211" s="61" t="s">
        <v>354</v>
      </c>
      <c r="M211" s="130"/>
    </row>
    <row r="212" spans="1:13" s="132" customFormat="1" ht="12.75">
      <c r="A212" s="193"/>
      <c r="B212" s="194"/>
      <c r="C212" s="18"/>
      <c r="D212" s="18"/>
      <c r="E212" s="18"/>
      <c r="F212" s="161"/>
      <c r="G212" s="108"/>
      <c r="H212" s="108"/>
      <c r="I212" s="135"/>
      <c r="J212" s="252"/>
      <c r="K212" s="304"/>
      <c r="L212" s="141"/>
      <c r="M212" s="135"/>
    </row>
    <row r="213" spans="1:13" s="132" customFormat="1" ht="12.75">
      <c r="A213" s="337" t="s">
        <v>142</v>
      </c>
      <c r="B213" s="246" t="s">
        <v>143</v>
      </c>
      <c r="C213" s="247"/>
      <c r="D213" s="247"/>
      <c r="E213" s="247"/>
      <c r="F213" s="248">
        <v>200000</v>
      </c>
      <c r="G213" s="108"/>
      <c r="H213" s="108"/>
      <c r="I213" s="135"/>
      <c r="J213" s="252"/>
      <c r="K213" s="304"/>
      <c r="L213" s="141" t="s">
        <v>485</v>
      </c>
      <c r="M213" s="135"/>
    </row>
    <row r="214" spans="1:13" s="132" customFormat="1" ht="12.75">
      <c r="A214" s="193"/>
      <c r="B214" s="194"/>
      <c r="C214" s="18"/>
      <c r="D214" s="18"/>
      <c r="E214" s="18"/>
      <c r="F214" s="161"/>
      <c r="G214" s="108"/>
      <c r="H214" s="108"/>
      <c r="I214" s="135"/>
      <c r="J214" s="252"/>
      <c r="K214" s="304"/>
      <c r="L214" s="141"/>
      <c r="M214" s="135"/>
    </row>
    <row r="215" spans="1:13" s="132" customFormat="1" ht="12.75">
      <c r="A215" s="193"/>
      <c r="B215" s="194"/>
      <c r="C215" s="18"/>
      <c r="D215" s="18"/>
      <c r="E215" s="18"/>
      <c r="F215" s="161"/>
      <c r="G215" s="108"/>
      <c r="H215" s="108"/>
      <c r="I215" s="135"/>
      <c r="J215" s="252"/>
      <c r="K215" s="304"/>
      <c r="L215" s="141"/>
      <c r="M215" s="135"/>
    </row>
    <row r="216" spans="1:13" s="124" customFormat="1" ht="12.75">
      <c r="A216" s="61"/>
      <c r="B216" s="14"/>
      <c r="C216" s="123"/>
      <c r="D216" s="123"/>
      <c r="E216" s="123"/>
      <c r="F216" s="163"/>
      <c r="G216" s="116"/>
      <c r="H216" s="116"/>
      <c r="I216" s="130"/>
      <c r="J216" s="169"/>
      <c r="K216" s="302"/>
      <c r="L216" s="61"/>
      <c r="M216" s="130"/>
    </row>
    <row r="217" spans="1:13" s="124" customFormat="1" ht="12.75">
      <c r="A217" s="242" t="s">
        <v>279</v>
      </c>
      <c r="B217" s="202" t="s">
        <v>280</v>
      </c>
      <c r="C217" s="243"/>
      <c r="D217" s="243"/>
      <c r="E217" s="243"/>
      <c r="F217" s="244">
        <v>65000</v>
      </c>
      <c r="G217" s="116"/>
      <c r="H217" s="116"/>
      <c r="I217" s="130"/>
      <c r="J217" s="169">
        <v>6772</v>
      </c>
      <c r="K217" s="302"/>
      <c r="L217" s="172" t="s">
        <v>356</v>
      </c>
      <c r="M217" s="130"/>
    </row>
    <row r="218" spans="1:13" s="124" customFormat="1" ht="12.75">
      <c r="A218" s="186"/>
      <c r="B218" s="186"/>
      <c r="C218" s="157"/>
      <c r="D218" s="157"/>
      <c r="E218" s="157"/>
      <c r="F218" s="164"/>
      <c r="G218" s="116"/>
      <c r="H218" s="116"/>
      <c r="I218" s="130"/>
      <c r="J218" s="169"/>
      <c r="K218" s="302"/>
      <c r="L218" s="241"/>
      <c r="M218" s="130"/>
    </row>
    <row r="219" spans="1:13" s="124" customFormat="1" ht="12.75">
      <c r="A219" s="186" t="s">
        <v>400</v>
      </c>
      <c r="B219" s="186" t="s">
        <v>401</v>
      </c>
      <c r="C219" s="157"/>
      <c r="D219" s="157"/>
      <c r="E219" s="157"/>
      <c r="F219" s="164">
        <v>13727</v>
      </c>
      <c r="G219" s="116"/>
      <c r="H219" s="116"/>
      <c r="I219" s="130"/>
      <c r="J219" s="169">
        <v>11760</v>
      </c>
      <c r="K219" s="302"/>
      <c r="L219" s="241" t="s">
        <v>402</v>
      </c>
      <c r="M219" s="130"/>
    </row>
    <row r="220" spans="1:13" s="124" customFormat="1" ht="25.5">
      <c r="A220" s="186"/>
      <c r="B220" s="186"/>
      <c r="C220" s="157"/>
      <c r="D220" s="157"/>
      <c r="E220" s="157"/>
      <c r="F220" s="164">
        <v>99150</v>
      </c>
      <c r="G220" s="116"/>
      <c r="H220" s="116"/>
      <c r="I220" s="130"/>
      <c r="J220" s="169"/>
      <c r="K220" s="302"/>
      <c r="L220" s="241" t="s">
        <v>499</v>
      </c>
      <c r="M220" s="130"/>
    </row>
    <row r="221" spans="1:13" s="124" customFormat="1" ht="12.75">
      <c r="A221" s="186"/>
      <c r="B221" s="186"/>
      <c r="C221" s="157"/>
      <c r="D221" s="157"/>
      <c r="E221" s="157"/>
      <c r="F221" s="164"/>
      <c r="G221" s="116"/>
      <c r="H221" s="116"/>
      <c r="I221" s="130"/>
      <c r="J221" s="169"/>
      <c r="K221" s="302"/>
      <c r="L221" s="241"/>
      <c r="M221" s="130"/>
    </row>
    <row r="222" spans="1:13" s="124" customFormat="1" ht="12.75">
      <c r="A222" s="61"/>
      <c r="B222" s="14"/>
      <c r="C222" s="123"/>
      <c r="D222" s="123"/>
      <c r="E222" s="123"/>
      <c r="F222" s="163"/>
      <c r="G222" s="116"/>
      <c r="H222" s="116"/>
      <c r="I222" s="130"/>
      <c r="J222" s="169"/>
      <c r="K222" s="302"/>
      <c r="L222" s="61"/>
      <c r="M222" s="130"/>
    </row>
    <row r="223" spans="1:13" s="124" customFormat="1" ht="25.5">
      <c r="A223" s="61" t="s">
        <v>176</v>
      </c>
      <c r="B223" s="14" t="s">
        <v>39</v>
      </c>
      <c r="C223" s="123">
        <v>2240</v>
      </c>
      <c r="D223" s="123"/>
      <c r="E223" s="123"/>
      <c r="F223" s="163"/>
      <c r="G223" s="116"/>
      <c r="H223" s="116"/>
      <c r="I223" s="120"/>
      <c r="J223" s="169"/>
      <c r="K223" s="302"/>
      <c r="L223" s="61"/>
      <c r="M223" s="130"/>
    </row>
    <row r="224" spans="1:13" s="124" customFormat="1" ht="12.75">
      <c r="A224" s="61"/>
      <c r="B224" s="14"/>
      <c r="C224" s="123"/>
      <c r="D224" s="123"/>
      <c r="E224" s="123"/>
      <c r="F224" s="163"/>
      <c r="G224" s="116"/>
      <c r="H224" s="116"/>
      <c r="I224" s="120"/>
      <c r="J224" s="169"/>
      <c r="K224" s="302"/>
      <c r="L224" s="61"/>
      <c r="M224" s="130"/>
    </row>
    <row r="225" spans="1:13" s="124" customFormat="1" ht="25.5">
      <c r="A225" s="168" t="s">
        <v>100</v>
      </c>
      <c r="B225" s="156" t="s">
        <v>44</v>
      </c>
      <c r="C225" s="157">
        <v>2240</v>
      </c>
      <c r="D225" s="157"/>
      <c r="E225" s="157"/>
      <c r="F225" s="164">
        <v>14400</v>
      </c>
      <c r="G225" s="116"/>
      <c r="H225" s="116"/>
      <c r="I225" s="120"/>
      <c r="J225" s="169">
        <v>8976</v>
      </c>
      <c r="K225" s="302"/>
      <c r="L225" s="61" t="s">
        <v>371</v>
      </c>
      <c r="M225" s="130"/>
    </row>
    <row r="226" spans="1:13" s="124" customFormat="1" ht="12.75">
      <c r="A226" s="168"/>
      <c r="B226" s="156"/>
      <c r="C226" s="157"/>
      <c r="D226" s="157"/>
      <c r="E226" s="157"/>
      <c r="F226" s="164">
        <v>2000</v>
      </c>
      <c r="G226" s="116"/>
      <c r="H226" s="116"/>
      <c r="I226" s="120"/>
      <c r="J226" s="169"/>
      <c r="K226" s="302"/>
      <c r="L226" s="61"/>
      <c r="M226" s="130"/>
    </row>
    <row r="227" spans="1:13" s="124" customFormat="1" ht="12.75">
      <c r="A227" s="61"/>
      <c r="B227" s="14"/>
      <c r="C227" s="123"/>
      <c r="D227" s="123"/>
      <c r="E227" s="123"/>
      <c r="F227" s="285"/>
      <c r="G227" s="116"/>
      <c r="H227" s="116"/>
      <c r="I227" s="120"/>
      <c r="J227" s="169"/>
      <c r="K227" s="302"/>
      <c r="L227" s="61"/>
      <c r="M227" s="130"/>
    </row>
    <row r="228" spans="1:13" s="124" customFormat="1" ht="25.5">
      <c r="A228" s="112" t="s">
        <v>144</v>
      </c>
      <c r="B228" s="14" t="s">
        <v>145</v>
      </c>
      <c r="C228" s="123">
        <v>2240</v>
      </c>
      <c r="D228" s="123"/>
      <c r="E228" s="123"/>
      <c r="F228" s="163"/>
      <c r="G228" s="116"/>
      <c r="H228" s="116"/>
      <c r="I228" s="130"/>
      <c r="J228" s="169"/>
      <c r="K228" s="302"/>
      <c r="L228" s="61"/>
      <c r="M228" s="130"/>
    </row>
    <row r="229" spans="1:13" s="124" customFormat="1" ht="12.75">
      <c r="A229" s="112"/>
      <c r="B229" s="14"/>
      <c r="C229" s="123"/>
      <c r="D229" s="123"/>
      <c r="E229" s="123"/>
      <c r="F229" s="163"/>
      <c r="G229" s="116"/>
      <c r="H229" s="116"/>
      <c r="I229" s="130"/>
      <c r="J229" s="169"/>
      <c r="K229" s="302"/>
      <c r="L229" s="61"/>
      <c r="M229" s="130"/>
    </row>
    <row r="230" spans="1:13" s="124" customFormat="1" ht="12.75">
      <c r="A230" s="186" t="s">
        <v>360</v>
      </c>
      <c r="B230" s="186" t="s">
        <v>361</v>
      </c>
      <c r="C230" s="157"/>
      <c r="D230" s="157"/>
      <c r="E230" s="157"/>
      <c r="F230" s="164">
        <v>3775.2</v>
      </c>
      <c r="G230" s="116"/>
      <c r="H230" s="116"/>
      <c r="I230" s="130"/>
      <c r="J230" s="169"/>
      <c r="K230" s="302"/>
      <c r="L230" s="61" t="s">
        <v>362</v>
      </c>
      <c r="M230" s="130"/>
    </row>
    <row r="231" spans="1:13" s="124" customFormat="1" ht="12.75">
      <c r="A231" s="112"/>
      <c r="B231" s="14"/>
      <c r="C231" s="123"/>
      <c r="D231" s="123"/>
      <c r="E231" s="123"/>
      <c r="F231" s="163"/>
      <c r="G231" s="116"/>
      <c r="H231" s="116"/>
      <c r="I231" s="130"/>
      <c r="J231" s="169"/>
      <c r="K231" s="302"/>
      <c r="L231" s="61"/>
      <c r="M231" s="130"/>
    </row>
    <row r="232" spans="1:13" s="124" customFormat="1" ht="27.75" customHeight="1">
      <c r="A232" s="168" t="s">
        <v>177</v>
      </c>
      <c r="B232" s="156" t="s">
        <v>40</v>
      </c>
      <c r="C232" s="157">
        <v>2240</v>
      </c>
      <c r="D232" s="157"/>
      <c r="E232" s="157"/>
      <c r="F232" s="164">
        <v>20000</v>
      </c>
      <c r="G232" s="116"/>
      <c r="H232" s="116"/>
      <c r="I232" s="120"/>
      <c r="J232" s="169"/>
      <c r="K232" s="302"/>
      <c r="L232" s="201" t="s">
        <v>355</v>
      </c>
      <c r="M232" s="130"/>
    </row>
    <row r="233" spans="1:13" s="124" customFormat="1" ht="24" customHeight="1">
      <c r="A233" s="168"/>
      <c r="B233" s="156"/>
      <c r="C233" s="157"/>
      <c r="D233" s="157"/>
      <c r="E233" s="157"/>
      <c r="F233" s="164">
        <v>17000</v>
      </c>
      <c r="G233" s="116"/>
      <c r="H233" s="116"/>
      <c r="I233" s="120"/>
      <c r="J233" s="169"/>
      <c r="K233" s="302"/>
      <c r="L233" s="201" t="s">
        <v>281</v>
      </c>
      <c r="M233" s="130"/>
    </row>
    <row r="234" spans="1:13" s="124" customFormat="1" ht="15" customHeight="1">
      <c r="A234" s="280"/>
      <c r="B234" s="281"/>
      <c r="C234" s="247"/>
      <c r="D234" s="247"/>
      <c r="E234" s="247"/>
      <c r="F234" s="248">
        <v>10000</v>
      </c>
      <c r="G234" s="116"/>
      <c r="H234" s="116"/>
      <c r="I234" s="120"/>
      <c r="J234" s="169">
        <v>9999</v>
      </c>
      <c r="K234" s="302"/>
      <c r="L234" s="201" t="s">
        <v>491</v>
      </c>
      <c r="M234" s="130"/>
    </row>
    <row r="235" spans="1:13" s="124" customFormat="1" ht="12.75">
      <c r="A235" s="61"/>
      <c r="B235" s="203"/>
      <c r="C235" s="204"/>
      <c r="D235" s="204"/>
      <c r="E235" s="204"/>
      <c r="F235" s="285"/>
      <c r="G235" s="116"/>
      <c r="H235" s="116"/>
      <c r="I235" s="120"/>
      <c r="J235" s="169"/>
      <c r="K235" s="302"/>
      <c r="L235" s="130"/>
      <c r="M235" s="130"/>
    </row>
    <row r="236" spans="1:13" s="124" customFormat="1" ht="38.25">
      <c r="A236" s="186" t="s">
        <v>115</v>
      </c>
      <c r="B236" s="215" t="s">
        <v>116</v>
      </c>
      <c r="C236" s="157"/>
      <c r="D236" s="157"/>
      <c r="E236" s="157"/>
      <c r="F236" s="164">
        <v>70000</v>
      </c>
      <c r="G236" s="116"/>
      <c r="H236" s="116"/>
      <c r="I236" s="120"/>
      <c r="J236" s="169"/>
      <c r="K236" s="302"/>
      <c r="L236" s="212" t="s">
        <v>372</v>
      </c>
      <c r="M236" s="130"/>
    </row>
    <row r="237" spans="1:13" s="124" customFormat="1" ht="12.75">
      <c r="A237" s="61"/>
      <c r="B237" s="14"/>
      <c r="C237" s="123"/>
      <c r="D237" s="123"/>
      <c r="E237" s="123"/>
      <c r="F237" s="163"/>
      <c r="G237" s="116"/>
      <c r="H237" s="116"/>
      <c r="I237" s="120"/>
      <c r="J237" s="169"/>
      <c r="K237" s="302"/>
      <c r="L237" s="61"/>
      <c r="M237" s="130"/>
    </row>
    <row r="238" spans="1:13" s="124" customFormat="1" ht="25.5">
      <c r="A238" s="188" t="s">
        <v>156</v>
      </c>
      <c r="B238" s="187" t="s">
        <v>157</v>
      </c>
      <c r="C238" s="157">
        <v>2240</v>
      </c>
      <c r="D238" s="157"/>
      <c r="E238" s="157"/>
      <c r="F238" s="164">
        <v>67200</v>
      </c>
      <c r="G238" s="116"/>
      <c r="H238" s="116"/>
      <c r="I238" s="120"/>
      <c r="J238" s="169">
        <v>67199</v>
      </c>
      <c r="K238" s="302"/>
      <c r="L238" s="61" t="s">
        <v>393</v>
      </c>
      <c r="M238" s="130"/>
    </row>
    <row r="239" spans="1:13" s="124" customFormat="1" ht="12.75">
      <c r="A239" s="81"/>
      <c r="B239" s="120"/>
      <c r="C239" s="123"/>
      <c r="D239" s="123"/>
      <c r="E239" s="123"/>
      <c r="F239" s="163"/>
      <c r="G239" s="116"/>
      <c r="H239" s="116"/>
      <c r="I239" s="120"/>
      <c r="J239" s="169"/>
      <c r="K239" s="302"/>
      <c r="L239" s="61"/>
      <c r="M239" s="130"/>
    </row>
    <row r="240" spans="1:13" s="124" customFormat="1" ht="12.75">
      <c r="A240" s="168" t="s">
        <v>182</v>
      </c>
      <c r="B240" s="156" t="s">
        <v>36</v>
      </c>
      <c r="C240" s="157">
        <v>2240</v>
      </c>
      <c r="D240" s="157"/>
      <c r="E240" s="157"/>
      <c r="F240" s="164">
        <v>43985.4</v>
      </c>
      <c r="G240" s="116"/>
      <c r="H240" s="116"/>
      <c r="I240" s="120"/>
      <c r="J240" s="169">
        <v>36720</v>
      </c>
      <c r="K240" s="302"/>
      <c r="L240" s="172" t="s">
        <v>286</v>
      </c>
      <c r="M240" s="130"/>
    </row>
    <row r="241" spans="1:13" s="124" customFormat="1" ht="12.75">
      <c r="A241" s="61"/>
      <c r="B241" s="14"/>
      <c r="C241" s="123"/>
      <c r="D241" s="123"/>
      <c r="E241" s="123"/>
      <c r="F241" s="163"/>
      <c r="G241" s="116"/>
      <c r="H241" s="116"/>
      <c r="I241" s="120"/>
      <c r="J241" s="169"/>
      <c r="K241" s="302"/>
      <c r="L241" s="61"/>
      <c r="M241" s="130"/>
    </row>
    <row r="242" spans="1:13" s="124" customFormat="1" ht="25.5">
      <c r="A242" s="185" t="s">
        <v>294</v>
      </c>
      <c r="B242" s="202" t="s">
        <v>295</v>
      </c>
      <c r="C242" s="157"/>
      <c r="D242" s="157"/>
      <c r="E242" s="157"/>
      <c r="F242" s="164">
        <v>3000</v>
      </c>
      <c r="G242" s="116"/>
      <c r="H242" s="116"/>
      <c r="I242" s="120"/>
      <c r="J242" s="169"/>
      <c r="K242" s="302"/>
      <c r="L242" s="172" t="s">
        <v>296</v>
      </c>
      <c r="M242" s="130"/>
    </row>
    <row r="243" spans="1:13" s="124" customFormat="1" ht="12.75">
      <c r="A243" s="61" t="s">
        <v>222</v>
      </c>
      <c r="B243" s="14" t="s">
        <v>223</v>
      </c>
      <c r="C243" s="123"/>
      <c r="D243" s="123"/>
      <c r="E243" s="123"/>
      <c r="F243" s="163"/>
      <c r="G243" s="116"/>
      <c r="H243" s="116"/>
      <c r="I243" s="120"/>
      <c r="J243" s="169"/>
      <c r="K243" s="302"/>
      <c r="L243" s="61"/>
      <c r="M243" s="130"/>
    </row>
    <row r="244" spans="1:13" s="124" customFormat="1" ht="12.75">
      <c r="A244" s="61"/>
      <c r="B244" s="14"/>
      <c r="C244" s="123"/>
      <c r="D244" s="123"/>
      <c r="E244" s="123"/>
      <c r="F244" s="163"/>
      <c r="G244" s="116"/>
      <c r="H244" s="116"/>
      <c r="I244" s="120"/>
      <c r="J244" s="169"/>
      <c r="K244" s="302"/>
      <c r="L244" s="61"/>
      <c r="M244" s="130"/>
    </row>
    <row r="245" spans="1:13" s="124" customFormat="1" ht="25.5">
      <c r="A245" s="235" t="s">
        <v>105</v>
      </c>
      <c r="B245" s="159" t="s">
        <v>153</v>
      </c>
      <c r="C245" s="157">
        <v>2240</v>
      </c>
      <c r="D245" s="157"/>
      <c r="E245" s="157"/>
      <c r="F245" s="164">
        <v>7200</v>
      </c>
      <c r="G245" s="116"/>
      <c r="H245" s="116"/>
      <c r="I245" s="120"/>
      <c r="J245" s="169"/>
      <c r="K245" s="302"/>
      <c r="L245" s="120" t="s">
        <v>302</v>
      </c>
      <c r="M245" s="130"/>
    </row>
    <row r="246" spans="1:13" s="124" customFormat="1" ht="12.75">
      <c r="A246" s="82"/>
      <c r="B246" s="130"/>
      <c r="C246" s="123"/>
      <c r="D246" s="123"/>
      <c r="E246" s="123"/>
      <c r="F246" s="163"/>
      <c r="G246" s="116"/>
      <c r="H246" s="116"/>
      <c r="I246" s="130"/>
      <c r="J246" s="169"/>
      <c r="K246" s="302"/>
      <c r="L246" s="61"/>
      <c r="M246" s="130"/>
    </row>
    <row r="247" spans="1:13" s="124" customFormat="1" ht="12.75">
      <c r="A247" s="82" t="s">
        <v>224</v>
      </c>
      <c r="B247" s="130" t="s">
        <v>225</v>
      </c>
      <c r="C247" s="123"/>
      <c r="D247" s="123"/>
      <c r="E247" s="123"/>
      <c r="F247" s="163"/>
      <c r="G247" s="116"/>
      <c r="H247" s="116"/>
      <c r="I247" s="130"/>
      <c r="J247" s="169"/>
      <c r="K247" s="302"/>
      <c r="L247" s="61"/>
      <c r="M247" s="130"/>
    </row>
    <row r="248" spans="1:13" s="124" customFormat="1" ht="12.75">
      <c r="A248" s="82"/>
      <c r="B248" s="130"/>
      <c r="C248" s="123"/>
      <c r="D248" s="123"/>
      <c r="E248" s="123"/>
      <c r="F248" s="163"/>
      <c r="G248" s="116"/>
      <c r="H248" s="116"/>
      <c r="I248" s="130"/>
      <c r="J248" s="169"/>
      <c r="K248" s="302"/>
      <c r="L248" s="61"/>
      <c r="M248" s="130"/>
    </row>
    <row r="249" spans="1:13" s="124" customFormat="1" ht="12.75" customHeight="1">
      <c r="A249" s="168" t="s">
        <v>101</v>
      </c>
      <c r="B249" s="156" t="s">
        <v>45</v>
      </c>
      <c r="C249" s="123">
        <v>2240</v>
      </c>
      <c r="D249" s="123"/>
      <c r="E249" s="123"/>
      <c r="F249" s="164">
        <v>16694.4</v>
      </c>
      <c r="G249" s="116"/>
      <c r="H249" s="116"/>
      <c r="I249" s="120"/>
      <c r="J249" s="169"/>
      <c r="K249" s="302"/>
      <c r="L249" s="61" t="s">
        <v>345</v>
      </c>
      <c r="M249" s="130"/>
    </row>
    <row r="250" spans="1:13" s="124" customFormat="1" ht="12.75">
      <c r="A250" s="61"/>
      <c r="B250" s="14"/>
      <c r="C250" s="123"/>
      <c r="D250" s="123"/>
      <c r="E250" s="123"/>
      <c r="F250" s="163"/>
      <c r="G250" s="116"/>
      <c r="H250" s="116"/>
      <c r="I250" s="120"/>
      <c r="J250" s="169"/>
      <c r="K250" s="302"/>
      <c r="L250" s="61"/>
      <c r="M250" s="130"/>
    </row>
    <row r="251" spans="1:13" s="124" customFormat="1" ht="12.75">
      <c r="A251" s="61"/>
      <c r="B251" s="14"/>
      <c r="C251" s="123"/>
      <c r="D251" s="123"/>
      <c r="E251" s="123"/>
      <c r="F251" s="163"/>
      <c r="G251" s="116"/>
      <c r="H251" s="116"/>
      <c r="I251" s="120"/>
      <c r="J251" s="169"/>
      <c r="K251" s="302"/>
      <c r="L251" s="61"/>
      <c r="M251" s="130"/>
    </row>
    <row r="252" spans="1:13" s="124" customFormat="1" ht="25.5">
      <c r="A252" s="168" t="s">
        <v>181</v>
      </c>
      <c r="B252" s="156" t="s">
        <v>48</v>
      </c>
      <c r="C252" s="157">
        <v>2240</v>
      </c>
      <c r="D252" s="157"/>
      <c r="E252" s="157"/>
      <c r="F252" s="164">
        <v>68586</v>
      </c>
      <c r="G252" s="116"/>
      <c r="H252" s="116"/>
      <c r="I252" s="120"/>
      <c r="J252" s="169"/>
      <c r="K252" s="302"/>
      <c r="L252" s="172" t="s">
        <v>290</v>
      </c>
      <c r="M252" s="130"/>
    </row>
    <row r="253" spans="1:13" s="124" customFormat="1" ht="15">
      <c r="A253" s="61"/>
      <c r="B253" s="14"/>
      <c r="C253" s="123"/>
      <c r="D253" s="123"/>
      <c r="E253" s="123"/>
      <c r="F253" s="163"/>
      <c r="G253" s="116"/>
      <c r="H253" s="116"/>
      <c r="I253" s="120"/>
      <c r="J253" s="169">
        <v>30313.1</v>
      </c>
      <c r="K253" s="302"/>
      <c r="L253" t="s">
        <v>438</v>
      </c>
      <c r="M253" s="130"/>
    </row>
    <row r="254" spans="1:13" s="124" customFormat="1" ht="38.25">
      <c r="A254" s="61" t="s">
        <v>184</v>
      </c>
      <c r="B254" s="14" t="s">
        <v>76</v>
      </c>
      <c r="C254" s="123">
        <v>2240</v>
      </c>
      <c r="D254" s="123"/>
      <c r="E254" s="123"/>
      <c r="F254" s="163"/>
      <c r="G254" s="116"/>
      <c r="H254" s="116"/>
      <c r="I254" s="130"/>
      <c r="J254" s="169"/>
      <c r="K254" s="302"/>
      <c r="L254" s="61" t="s">
        <v>303</v>
      </c>
      <c r="M254" s="130"/>
    </row>
    <row r="255" spans="1:13" s="124" customFormat="1" ht="12.75">
      <c r="A255" s="61"/>
      <c r="B255" s="14"/>
      <c r="C255" s="123"/>
      <c r="D255" s="123"/>
      <c r="E255" s="123"/>
      <c r="F255" s="163"/>
      <c r="G255" s="116"/>
      <c r="H255" s="116"/>
      <c r="I255" s="130"/>
      <c r="J255" s="169"/>
      <c r="K255" s="302"/>
      <c r="L255" s="61"/>
      <c r="M255" s="130"/>
    </row>
    <row r="256" spans="1:13" s="124" customFormat="1" ht="12.75">
      <c r="A256" s="81" t="s">
        <v>154</v>
      </c>
      <c r="B256" s="130" t="s">
        <v>155</v>
      </c>
      <c r="C256" s="123">
        <v>2240</v>
      </c>
      <c r="D256" s="123"/>
      <c r="E256" s="123"/>
      <c r="F256" s="163"/>
      <c r="G256" s="116"/>
      <c r="H256" s="116"/>
      <c r="I256" s="130"/>
      <c r="J256" s="169"/>
      <c r="K256" s="302"/>
      <c r="L256" s="61"/>
      <c r="M256" s="130"/>
    </row>
    <row r="257" spans="1:13" s="124" customFormat="1" ht="12.75">
      <c r="A257" s="81"/>
      <c r="B257" s="130"/>
      <c r="C257" s="123"/>
      <c r="D257" s="123"/>
      <c r="E257" s="123"/>
      <c r="F257" s="163"/>
      <c r="G257" s="116"/>
      <c r="H257" s="116"/>
      <c r="I257" s="130"/>
      <c r="J257" s="169"/>
      <c r="K257" s="302"/>
      <c r="L257" s="61"/>
      <c r="M257" s="130"/>
    </row>
    <row r="258" spans="1:13" s="124" customFormat="1" ht="12.75">
      <c r="A258" s="168" t="s">
        <v>178</v>
      </c>
      <c r="B258" s="156" t="s">
        <v>41</v>
      </c>
      <c r="C258" s="157">
        <v>2240</v>
      </c>
      <c r="D258" s="157"/>
      <c r="E258" s="157"/>
      <c r="F258" s="164">
        <v>150000</v>
      </c>
      <c r="G258" s="116"/>
      <c r="H258" s="116"/>
      <c r="I258" s="120"/>
      <c r="J258" s="169"/>
      <c r="K258" s="302"/>
      <c r="L258" s="172" t="s">
        <v>282</v>
      </c>
      <c r="M258" s="137"/>
    </row>
    <row r="259" spans="1:13" s="124" customFormat="1" ht="12.75">
      <c r="A259" s="61"/>
      <c r="B259" s="14"/>
      <c r="C259" s="123"/>
      <c r="D259" s="123"/>
      <c r="E259" s="123"/>
      <c r="F259" s="163"/>
      <c r="G259" s="116"/>
      <c r="H259" s="116"/>
      <c r="I259" s="120"/>
      <c r="J259" s="169"/>
      <c r="K259" s="302"/>
      <c r="L259" s="61"/>
      <c r="M259" s="130"/>
    </row>
    <row r="260" spans="1:13" s="124" customFormat="1" ht="12.75">
      <c r="A260" s="61" t="s">
        <v>212</v>
      </c>
      <c r="B260" s="14" t="s">
        <v>213</v>
      </c>
      <c r="C260" s="123"/>
      <c r="D260" s="123"/>
      <c r="E260" s="123"/>
      <c r="F260" s="163"/>
      <c r="G260" s="116"/>
      <c r="H260" s="116"/>
      <c r="I260" s="120"/>
      <c r="J260" s="169"/>
      <c r="K260" s="43"/>
      <c r="L260" s="61"/>
      <c r="M260" s="130"/>
    </row>
    <row r="261" spans="1:13" s="124" customFormat="1" ht="12.75">
      <c r="A261" s="61"/>
      <c r="B261" s="14"/>
      <c r="C261" s="123"/>
      <c r="D261" s="123"/>
      <c r="E261" s="123"/>
      <c r="F261" s="163"/>
      <c r="G261" s="116"/>
      <c r="H261" s="116"/>
      <c r="I261" s="120"/>
      <c r="J261" s="169"/>
      <c r="K261" s="302"/>
      <c r="L261" s="61"/>
      <c r="M261" s="130"/>
    </row>
    <row r="262" spans="1:13" s="124" customFormat="1" ht="13.5" customHeight="1">
      <c r="A262" s="61" t="s">
        <v>173</v>
      </c>
      <c r="B262" s="14" t="s">
        <v>50</v>
      </c>
      <c r="C262" s="123"/>
      <c r="D262" s="123">
        <v>2240</v>
      </c>
      <c r="E262" s="123"/>
      <c r="F262" s="163"/>
      <c r="G262" s="116"/>
      <c r="H262" s="116"/>
      <c r="I262" s="120"/>
      <c r="J262" s="169"/>
      <c r="K262" s="302"/>
      <c r="L262" s="61"/>
      <c r="M262" s="130"/>
    </row>
    <row r="263" spans="1:13" s="124" customFormat="1" ht="13.5" customHeight="1">
      <c r="A263" s="61"/>
      <c r="B263" s="14"/>
      <c r="C263" s="123"/>
      <c r="D263" s="123"/>
      <c r="E263" s="123"/>
      <c r="F263" s="163"/>
      <c r="G263" s="116"/>
      <c r="H263" s="116"/>
      <c r="I263" s="120"/>
      <c r="J263" s="169"/>
      <c r="K263" s="302"/>
      <c r="L263" s="61"/>
      <c r="M263" s="130"/>
    </row>
    <row r="264" spans="1:13" s="124" customFormat="1" ht="25.5">
      <c r="A264" s="188" t="s">
        <v>180</v>
      </c>
      <c r="B264" s="213" t="s">
        <v>75</v>
      </c>
      <c r="C264" s="157">
        <v>2240</v>
      </c>
      <c r="D264" s="157"/>
      <c r="E264" s="157"/>
      <c r="F264" s="164">
        <v>4320</v>
      </c>
      <c r="G264" s="116"/>
      <c r="H264" s="116"/>
      <c r="I264" s="130"/>
      <c r="J264" s="169"/>
      <c r="K264" s="302"/>
      <c r="L264" s="216" t="s">
        <v>374</v>
      </c>
      <c r="M264" s="150"/>
    </row>
    <row r="265" spans="1:13" s="124" customFormat="1" ht="39" customHeight="1">
      <c r="A265" s="188"/>
      <c r="B265" s="213" t="s">
        <v>75</v>
      </c>
      <c r="C265" s="123"/>
      <c r="D265" s="123"/>
      <c r="E265" s="123"/>
      <c r="F265" s="164">
        <v>13824</v>
      </c>
      <c r="G265" s="116"/>
      <c r="H265" s="116"/>
      <c r="I265" s="130"/>
      <c r="J265" s="169"/>
      <c r="K265" s="302"/>
      <c r="L265" s="212" t="s">
        <v>375</v>
      </c>
      <c r="M265" s="120"/>
    </row>
    <row r="266" spans="1:13" s="124" customFormat="1" ht="42" customHeight="1">
      <c r="A266" s="188"/>
      <c r="B266" s="213" t="s">
        <v>75</v>
      </c>
      <c r="C266" s="157"/>
      <c r="D266" s="157"/>
      <c r="E266" s="157"/>
      <c r="F266" s="164">
        <v>13680</v>
      </c>
      <c r="G266" s="116"/>
      <c r="H266" s="116"/>
      <c r="I266" s="130"/>
      <c r="J266" s="169"/>
      <c r="K266" s="302"/>
      <c r="L266" s="201" t="s">
        <v>376</v>
      </c>
      <c r="M266" s="120"/>
    </row>
    <row r="267" spans="1:13" s="124" customFormat="1" ht="30" customHeight="1">
      <c r="A267" s="188"/>
      <c r="B267" s="213"/>
      <c r="C267" s="157"/>
      <c r="D267" s="157"/>
      <c r="E267" s="157"/>
      <c r="F267" s="164">
        <v>1500</v>
      </c>
      <c r="G267" s="116"/>
      <c r="H267" s="116"/>
      <c r="I267" s="130"/>
      <c r="J267" s="169"/>
      <c r="K267" s="302"/>
      <c r="L267" s="212" t="s">
        <v>377</v>
      </c>
      <c r="M267" s="120"/>
    </row>
    <row r="268" spans="1:13" s="124" customFormat="1" ht="20.25" customHeight="1">
      <c r="A268" s="188"/>
      <c r="B268" s="213"/>
      <c r="C268" s="157"/>
      <c r="D268" s="157"/>
      <c r="E268" s="157"/>
      <c r="F268" s="164">
        <v>1500</v>
      </c>
      <c r="G268" s="116"/>
      <c r="H268" s="116"/>
      <c r="I268" s="130"/>
      <c r="J268" s="169"/>
      <c r="K268" s="302"/>
      <c r="L268" s="212" t="s">
        <v>378</v>
      </c>
      <c r="M268" s="120"/>
    </row>
    <row r="269" spans="1:13" s="124" customFormat="1" ht="20.25" customHeight="1">
      <c r="A269" s="188"/>
      <c r="B269" s="213"/>
      <c r="C269" s="157"/>
      <c r="D269" s="157"/>
      <c r="E269" s="157"/>
      <c r="F269" s="164"/>
      <c r="G269" s="116"/>
      <c r="H269" s="116"/>
      <c r="I269" s="130"/>
      <c r="J269" s="169">
        <v>2000</v>
      </c>
      <c r="K269" s="302"/>
      <c r="L269" s="212" t="s">
        <v>439</v>
      </c>
      <c r="M269" s="120"/>
    </row>
    <row r="270" spans="1:13" s="124" customFormat="1" ht="17.25" customHeight="1">
      <c r="A270" s="81"/>
      <c r="B270" s="112"/>
      <c r="C270" s="123"/>
      <c r="D270" s="123"/>
      <c r="E270" s="123"/>
      <c r="F270" s="163"/>
      <c r="G270" s="116"/>
      <c r="H270" s="116"/>
      <c r="I270" s="130"/>
      <c r="J270" s="169"/>
      <c r="K270" s="302"/>
      <c r="L270" s="212"/>
      <c r="M270" s="120"/>
    </row>
    <row r="271" spans="1:13" s="124" customFormat="1" ht="12.75">
      <c r="A271" s="81"/>
      <c r="B271" s="112"/>
      <c r="C271" s="123"/>
      <c r="D271" s="123"/>
      <c r="E271" s="123"/>
      <c r="F271" s="163"/>
      <c r="G271" s="116"/>
      <c r="H271" s="116"/>
      <c r="I271" s="130"/>
      <c r="J271" s="169"/>
      <c r="K271" s="302"/>
      <c r="L271" s="61"/>
      <c r="M271" s="120"/>
    </row>
    <row r="272" spans="1:13" s="124" customFormat="1" ht="22.5" customHeight="1">
      <c r="A272" s="168" t="s">
        <v>179</v>
      </c>
      <c r="B272" s="156" t="s">
        <v>46</v>
      </c>
      <c r="C272" s="157">
        <v>2240</v>
      </c>
      <c r="D272" s="157"/>
      <c r="E272" s="157"/>
      <c r="F272" s="164">
        <v>100000</v>
      </c>
      <c r="G272" s="116"/>
      <c r="H272" s="116"/>
      <c r="I272" s="130"/>
      <c r="J272" s="169"/>
      <c r="K272" s="302"/>
      <c r="L272" s="172" t="s">
        <v>285</v>
      </c>
      <c r="M272" s="150"/>
    </row>
    <row r="273" spans="1:13" s="124" customFormat="1" ht="12.75">
      <c r="A273" s="238" t="s">
        <v>249</v>
      </c>
      <c r="B273" s="238" t="s">
        <v>250</v>
      </c>
      <c r="C273" s="174"/>
      <c r="D273" s="174"/>
      <c r="E273" s="174"/>
      <c r="F273" s="175">
        <v>2784000</v>
      </c>
      <c r="G273" s="116"/>
      <c r="H273" s="116"/>
      <c r="I273" s="130"/>
      <c r="J273" s="169">
        <v>2784000</v>
      </c>
      <c r="K273" s="302"/>
      <c r="L273" s="61" t="s">
        <v>240</v>
      </c>
      <c r="M273" s="130"/>
    </row>
    <row r="274" spans="1:13" s="124" customFormat="1" ht="12.75">
      <c r="A274" s="238"/>
      <c r="B274" s="238"/>
      <c r="C274" s="174"/>
      <c r="D274" s="174"/>
      <c r="E274" s="174"/>
      <c r="F274" s="175"/>
      <c r="G274" s="116"/>
      <c r="H274" s="116"/>
      <c r="I274" s="130"/>
      <c r="J274" s="169">
        <v>250000</v>
      </c>
      <c r="K274" s="302"/>
      <c r="L274" s="61" t="s">
        <v>240</v>
      </c>
      <c r="M274" s="130"/>
    </row>
    <row r="275" spans="1:13" s="124" customFormat="1" ht="12.75">
      <c r="A275" s="61"/>
      <c r="B275" s="14"/>
      <c r="C275" s="123"/>
      <c r="D275" s="123"/>
      <c r="E275" s="123"/>
      <c r="F275" s="163"/>
      <c r="G275" s="116"/>
      <c r="H275" s="116"/>
      <c r="I275" s="130"/>
      <c r="J275" s="169"/>
      <c r="K275" s="302"/>
      <c r="L275" s="61"/>
      <c r="M275" s="130"/>
    </row>
    <row r="276" spans="1:13" s="124" customFormat="1" ht="25.5">
      <c r="A276" s="185" t="s">
        <v>346</v>
      </c>
      <c r="B276" s="202" t="s">
        <v>347</v>
      </c>
      <c r="C276" s="157"/>
      <c r="D276" s="157"/>
      <c r="E276" s="157"/>
      <c r="F276" s="164">
        <v>5000</v>
      </c>
      <c r="G276" s="116"/>
      <c r="H276" s="116"/>
      <c r="I276" s="130"/>
      <c r="J276" s="169"/>
      <c r="K276" s="302"/>
      <c r="L276" s="201" t="s">
        <v>348</v>
      </c>
      <c r="M276" s="130"/>
    </row>
    <row r="277" spans="1:13" s="124" customFormat="1" ht="12.75">
      <c r="A277" s="61"/>
      <c r="B277" s="14"/>
      <c r="C277" s="123"/>
      <c r="D277" s="123"/>
      <c r="E277" s="123"/>
      <c r="F277" s="163"/>
      <c r="G277" s="116"/>
      <c r="H277" s="116"/>
      <c r="I277" s="130"/>
      <c r="J277" s="169"/>
      <c r="K277" s="314"/>
      <c r="L277" s="61"/>
      <c r="M277" s="149"/>
    </row>
    <row r="278" spans="1:13" s="124" customFormat="1" ht="12.75">
      <c r="A278" s="61"/>
      <c r="B278" s="14"/>
      <c r="C278" s="123"/>
      <c r="D278" s="123"/>
      <c r="E278" s="123"/>
      <c r="F278" s="163"/>
      <c r="G278" s="116"/>
      <c r="H278" s="116"/>
      <c r="I278" s="130"/>
      <c r="J278" s="169"/>
      <c r="K278" s="302"/>
      <c r="L278" s="61"/>
      <c r="M278" s="130"/>
    </row>
    <row r="279" spans="1:13" s="124" customFormat="1" ht="43.5" customHeight="1">
      <c r="A279" s="168" t="s">
        <v>172</v>
      </c>
      <c r="B279" s="213" t="s">
        <v>53</v>
      </c>
      <c r="C279" s="157">
        <v>2240</v>
      </c>
      <c r="D279" s="157"/>
      <c r="E279" s="157"/>
      <c r="F279" s="164">
        <v>48558.48</v>
      </c>
      <c r="G279" s="116"/>
      <c r="H279" s="116"/>
      <c r="I279" s="130"/>
      <c r="J279" s="169">
        <v>48000</v>
      </c>
      <c r="K279" s="315"/>
      <c r="L279" s="212" t="s">
        <v>369</v>
      </c>
      <c r="M279" s="130"/>
    </row>
    <row r="280" spans="1:13" s="124" customFormat="1" ht="12.75">
      <c r="A280" s="168"/>
      <c r="B280" s="213"/>
      <c r="C280" s="157"/>
      <c r="D280" s="157"/>
      <c r="E280" s="157"/>
      <c r="F280" s="164">
        <v>10296</v>
      </c>
      <c r="G280" s="116"/>
      <c r="H280" s="116"/>
      <c r="I280" s="130"/>
      <c r="J280" s="169">
        <v>8400</v>
      </c>
      <c r="K280" s="315"/>
      <c r="L280" s="214" t="s">
        <v>370</v>
      </c>
      <c r="M280" s="130"/>
    </row>
    <row r="281" spans="1:13" s="124" customFormat="1" ht="12.75">
      <c r="A281" s="168"/>
      <c r="B281" s="213"/>
      <c r="C281" s="157"/>
      <c r="D281" s="157"/>
      <c r="E281" s="157"/>
      <c r="F281" s="164"/>
      <c r="G281" s="116"/>
      <c r="H281" s="116"/>
      <c r="I281" s="130"/>
      <c r="J281" s="169"/>
      <c r="K281" s="315"/>
      <c r="L281" s="214"/>
      <c r="M281" s="130"/>
    </row>
    <row r="282" spans="1:13" s="124" customFormat="1" ht="12.75">
      <c r="A282" s="268"/>
      <c r="B282" s="269"/>
      <c r="C282" s="208"/>
      <c r="D282" s="208"/>
      <c r="E282" s="208"/>
      <c r="F282" s="209"/>
      <c r="G282" s="270"/>
      <c r="H282" s="270"/>
      <c r="I282" s="271"/>
      <c r="J282" s="272"/>
      <c r="K282" s="316"/>
      <c r="L282" s="273"/>
      <c r="M282" s="271"/>
    </row>
    <row r="283" spans="1:12" s="130" customFormat="1" ht="12.75">
      <c r="A283" s="186" t="s">
        <v>410</v>
      </c>
      <c r="B283" s="186" t="s">
        <v>411</v>
      </c>
      <c r="C283" s="157"/>
      <c r="D283" s="157"/>
      <c r="E283" s="157"/>
      <c r="F283" s="164">
        <v>48500</v>
      </c>
      <c r="G283" s="116"/>
      <c r="H283" s="116"/>
      <c r="J283" s="169"/>
      <c r="K283" s="315"/>
      <c r="L283" s="32" t="s">
        <v>412</v>
      </c>
    </row>
    <row r="284" spans="1:13" s="124" customFormat="1" ht="12.75">
      <c r="A284" s="274"/>
      <c r="B284" s="275"/>
      <c r="C284" s="204"/>
      <c r="D284" s="204"/>
      <c r="E284" s="204"/>
      <c r="F284" s="276"/>
      <c r="G284" s="277"/>
      <c r="H284" s="277"/>
      <c r="I284" s="210"/>
      <c r="J284" s="278"/>
      <c r="K284" s="317"/>
      <c r="L284" s="279"/>
      <c r="M284" s="210"/>
    </row>
    <row r="285" spans="1:13" s="124" customFormat="1" ht="12.75">
      <c r="A285" s="274"/>
      <c r="B285" s="275"/>
      <c r="C285" s="204"/>
      <c r="D285" s="204"/>
      <c r="E285" s="204"/>
      <c r="F285" s="276"/>
      <c r="G285" s="277"/>
      <c r="H285" s="277"/>
      <c r="I285" s="210"/>
      <c r="J285" s="278"/>
      <c r="K285" s="317"/>
      <c r="L285" s="279"/>
      <c r="M285" s="210"/>
    </row>
    <row r="286" spans="1:13" s="124" customFormat="1" ht="42.75" customHeight="1">
      <c r="A286" s="342" t="s">
        <v>500</v>
      </c>
      <c r="B286" s="343" t="s">
        <v>501</v>
      </c>
      <c r="C286" s="344"/>
      <c r="D286" s="344"/>
      <c r="E286" s="344"/>
      <c r="F286" s="345">
        <v>1595</v>
      </c>
      <c r="G286" s="277"/>
      <c r="H286" s="277"/>
      <c r="I286" s="210"/>
      <c r="J286" s="278">
        <v>1595</v>
      </c>
      <c r="K286" s="317"/>
      <c r="L286" s="341" t="s">
        <v>502</v>
      </c>
      <c r="M286" s="210"/>
    </row>
    <row r="287" spans="1:13" s="124" customFormat="1" ht="33.75" customHeight="1">
      <c r="A287" s="342"/>
      <c r="B287" s="343"/>
      <c r="C287" s="344"/>
      <c r="D287" s="344"/>
      <c r="E287" s="344"/>
      <c r="F287" s="345">
        <v>14557</v>
      </c>
      <c r="G287" s="277"/>
      <c r="H287" s="277"/>
      <c r="I287" s="210"/>
      <c r="J287" s="278">
        <v>14557</v>
      </c>
      <c r="K287" s="317"/>
      <c r="L287" s="341" t="s">
        <v>507</v>
      </c>
      <c r="M287" s="210"/>
    </row>
    <row r="288" spans="1:13" s="124" customFormat="1" ht="12.75">
      <c r="A288" s="274"/>
      <c r="B288" s="275"/>
      <c r="C288" s="204"/>
      <c r="D288" s="204"/>
      <c r="E288" s="204"/>
      <c r="F288" s="276"/>
      <c r="G288" s="277"/>
      <c r="H288" s="277"/>
      <c r="I288" s="210"/>
      <c r="J288" s="278"/>
      <c r="K288" s="317"/>
      <c r="L288" s="279"/>
      <c r="M288" s="210"/>
    </row>
    <row r="289" spans="1:13" s="124" customFormat="1" ht="12.75">
      <c r="A289" s="61"/>
      <c r="B289" s="112"/>
      <c r="C289" s="123"/>
      <c r="D289" s="123"/>
      <c r="E289" s="123"/>
      <c r="F289" s="163"/>
      <c r="G289" s="116"/>
      <c r="H289" s="116"/>
      <c r="I289" s="130"/>
      <c r="J289" s="169"/>
      <c r="K289" s="315"/>
      <c r="L289" s="154"/>
      <c r="M289" s="130"/>
    </row>
    <row r="290" spans="1:13" s="124" customFormat="1" ht="38.25">
      <c r="A290" s="242" t="s">
        <v>288</v>
      </c>
      <c r="B290" s="186" t="s">
        <v>388</v>
      </c>
      <c r="C290" s="243"/>
      <c r="D290" s="243"/>
      <c r="E290" s="243"/>
      <c r="F290" s="244">
        <v>150000</v>
      </c>
      <c r="G290" s="116"/>
      <c r="H290" s="116"/>
      <c r="I290" s="130"/>
      <c r="J290" s="169">
        <v>148371.16</v>
      </c>
      <c r="K290" s="315"/>
      <c r="L290" s="212" t="s">
        <v>373</v>
      </c>
      <c r="M290" s="130"/>
    </row>
    <row r="291" spans="1:13" s="132" customFormat="1" ht="12.75">
      <c r="A291" s="350"/>
      <c r="B291" s="351"/>
      <c r="C291" s="352"/>
      <c r="D291" s="352"/>
      <c r="E291" s="352"/>
      <c r="F291" s="353"/>
      <c r="G291" s="108"/>
      <c r="H291" s="108"/>
      <c r="I291" s="135"/>
      <c r="J291" s="252"/>
      <c r="K291" s="323"/>
      <c r="L291" s="214"/>
      <c r="M291" s="135"/>
    </row>
    <row r="292" spans="1:13" s="124" customFormat="1" ht="12.75">
      <c r="A292" s="335" t="s">
        <v>504</v>
      </c>
      <c r="B292" s="335" t="s">
        <v>505</v>
      </c>
      <c r="C292" s="247"/>
      <c r="D292" s="247"/>
      <c r="E292" s="247"/>
      <c r="F292" s="248">
        <v>23000</v>
      </c>
      <c r="G292" s="116"/>
      <c r="H292" s="116"/>
      <c r="I292" s="130"/>
      <c r="J292" s="169"/>
      <c r="K292" s="315"/>
      <c r="L292" s="214" t="s">
        <v>506</v>
      </c>
      <c r="M292" s="130"/>
    </row>
    <row r="293" spans="1:13" s="124" customFormat="1" ht="12.75">
      <c r="A293" s="346"/>
      <c r="B293" s="347"/>
      <c r="C293" s="348"/>
      <c r="D293" s="348"/>
      <c r="E293" s="348"/>
      <c r="F293" s="349"/>
      <c r="G293" s="116"/>
      <c r="H293" s="116"/>
      <c r="I293" s="130"/>
      <c r="J293" s="169"/>
      <c r="K293" s="315"/>
      <c r="L293" s="214"/>
      <c r="M293" s="130"/>
    </row>
    <row r="294" spans="1:13" s="124" customFormat="1" ht="12.75">
      <c r="A294" s="326" t="s">
        <v>455</v>
      </c>
      <c r="B294" s="186" t="s">
        <v>456</v>
      </c>
      <c r="C294" s="327"/>
      <c r="D294" s="327"/>
      <c r="E294" s="327"/>
      <c r="F294" s="328">
        <v>175000</v>
      </c>
      <c r="G294" s="116"/>
      <c r="H294" s="116"/>
      <c r="I294" s="130"/>
      <c r="J294" s="169">
        <v>173984.81</v>
      </c>
      <c r="K294" s="315"/>
      <c r="L294" s="214" t="s">
        <v>457</v>
      </c>
      <c r="M294" s="130"/>
    </row>
    <row r="295" spans="1:13" s="132" customFormat="1" ht="12.75">
      <c r="A295" s="194"/>
      <c r="B295" s="194"/>
      <c r="C295" s="18"/>
      <c r="D295" s="18"/>
      <c r="E295" s="18"/>
      <c r="F295" s="161"/>
      <c r="G295" s="108"/>
      <c r="H295" s="108"/>
      <c r="I295" s="135"/>
      <c r="J295" s="252"/>
      <c r="K295" s="323"/>
      <c r="L295" s="214"/>
      <c r="M295" s="135"/>
    </row>
    <row r="296" spans="1:13" s="124" customFormat="1" ht="12.75">
      <c r="A296" s="266" t="s">
        <v>444</v>
      </c>
      <c r="B296" s="266" t="s">
        <v>445</v>
      </c>
      <c r="C296" s="157"/>
      <c r="D296" s="157"/>
      <c r="E296" s="157"/>
      <c r="F296" s="164">
        <v>30000</v>
      </c>
      <c r="G296" s="116"/>
      <c r="H296" s="116"/>
      <c r="I296" s="130"/>
      <c r="J296" s="169">
        <v>29900</v>
      </c>
      <c r="K296" s="315"/>
      <c r="L296" s="214" t="s">
        <v>446</v>
      </c>
      <c r="M296" s="130"/>
    </row>
    <row r="297" spans="1:13" s="124" customFormat="1" ht="12.75">
      <c r="A297" s="266" t="s">
        <v>503</v>
      </c>
      <c r="B297" s="266" t="s">
        <v>445</v>
      </c>
      <c r="C297" s="123"/>
      <c r="D297" s="123"/>
      <c r="E297" s="123"/>
      <c r="F297" s="164">
        <v>543000</v>
      </c>
      <c r="G297" s="116"/>
      <c r="H297" s="116"/>
      <c r="I297" s="130"/>
      <c r="J297" s="169"/>
      <c r="K297" s="318"/>
      <c r="L297" s="154" t="s">
        <v>454</v>
      </c>
      <c r="M297" s="130"/>
    </row>
    <row r="298" spans="1:13" s="124" customFormat="1" ht="12.75">
      <c r="A298" s="61"/>
      <c r="B298" s="112"/>
      <c r="C298" s="123"/>
      <c r="D298" s="123"/>
      <c r="E298" s="123"/>
      <c r="F298" s="163"/>
      <c r="G298" s="116"/>
      <c r="H298" s="116"/>
      <c r="I298" s="130"/>
      <c r="J298" s="169"/>
      <c r="K298" s="302"/>
      <c r="L298" s="61"/>
      <c r="M298" s="149"/>
    </row>
    <row r="299" spans="1:13" s="124" customFormat="1" ht="12.75">
      <c r="A299" s="280" t="s">
        <v>185</v>
      </c>
      <c r="B299" s="281" t="s">
        <v>34</v>
      </c>
      <c r="C299" s="247">
        <v>2240</v>
      </c>
      <c r="D299" s="247"/>
      <c r="E299" s="247"/>
      <c r="F299" s="248">
        <v>13200</v>
      </c>
      <c r="G299" s="116"/>
      <c r="H299" s="116"/>
      <c r="I299" s="130"/>
      <c r="J299" s="169">
        <v>13200</v>
      </c>
      <c r="K299" s="302"/>
      <c r="L299" s="61" t="s">
        <v>476</v>
      </c>
      <c r="M299" s="130"/>
    </row>
    <row r="300" spans="1:13" s="124" customFormat="1" ht="12.75">
      <c r="A300" s="61"/>
      <c r="B300" s="14"/>
      <c r="C300" s="123"/>
      <c r="D300" s="123"/>
      <c r="E300" s="123"/>
      <c r="F300" s="163"/>
      <c r="G300" s="116"/>
      <c r="H300" s="116"/>
      <c r="I300" s="130"/>
      <c r="J300" s="169"/>
      <c r="K300" s="302"/>
      <c r="L300" s="61"/>
      <c r="M300" s="130"/>
    </row>
    <row r="301" spans="1:13" s="124" customFormat="1" ht="23.25" customHeight="1">
      <c r="A301" s="168" t="s">
        <v>358</v>
      </c>
      <c r="B301" s="156" t="s">
        <v>359</v>
      </c>
      <c r="C301" s="157">
        <v>2240</v>
      </c>
      <c r="D301" s="157"/>
      <c r="E301" s="157"/>
      <c r="F301" s="164">
        <v>68585</v>
      </c>
      <c r="G301" s="116"/>
      <c r="H301" s="116"/>
      <c r="I301" s="130"/>
      <c r="J301" s="169">
        <v>53191.36</v>
      </c>
      <c r="K301" s="302"/>
      <c r="L301" s="201" t="s">
        <v>357</v>
      </c>
      <c r="M301" s="130"/>
    </row>
    <row r="302" spans="1:13" s="132" customFormat="1" ht="14.25" customHeight="1">
      <c r="A302" s="141"/>
      <c r="B302" s="11"/>
      <c r="C302" s="18"/>
      <c r="D302" s="18"/>
      <c r="E302" s="18"/>
      <c r="F302" s="161"/>
      <c r="G302" s="108"/>
      <c r="H302" s="108"/>
      <c r="I302" s="135"/>
      <c r="J302" s="252"/>
      <c r="K302" s="304"/>
      <c r="L302" s="201"/>
      <c r="M302" s="135"/>
    </row>
    <row r="303" spans="1:13" s="132" customFormat="1" ht="23.25" customHeight="1">
      <c r="A303" s="186" t="s">
        <v>364</v>
      </c>
      <c r="B303" s="186" t="s">
        <v>365</v>
      </c>
      <c r="C303" s="157"/>
      <c r="D303" s="157"/>
      <c r="E303" s="157"/>
      <c r="F303" s="164">
        <v>3600</v>
      </c>
      <c r="G303" s="108"/>
      <c r="H303" s="108"/>
      <c r="I303" s="135"/>
      <c r="J303" s="252"/>
      <c r="K303" s="304"/>
      <c r="L303" s="201" t="s">
        <v>363</v>
      </c>
      <c r="M303" s="135"/>
    </row>
    <row r="304" spans="1:13" s="124" customFormat="1" ht="15.75" customHeight="1">
      <c r="A304" s="207"/>
      <c r="B304" s="207"/>
      <c r="C304" s="208"/>
      <c r="D304" s="208"/>
      <c r="E304" s="208"/>
      <c r="F304" s="209"/>
      <c r="G304" s="116"/>
      <c r="H304" s="116"/>
      <c r="I304" s="130"/>
      <c r="J304" s="169"/>
      <c r="K304" s="302"/>
      <c r="L304" s="206"/>
      <c r="M304" s="130"/>
    </row>
    <row r="305" spans="1:13" s="132" customFormat="1" ht="56.25" customHeight="1">
      <c r="A305" s="195" t="s">
        <v>366</v>
      </c>
      <c r="B305" s="186" t="s">
        <v>367</v>
      </c>
      <c r="C305" s="157"/>
      <c r="D305" s="157"/>
      <c r="E305" s="157"/>
      <c r="F305" s="164">
        <v>12000</v>
      </c>
      <c r="G305" s="108"/>
      <c r="H305" s="108"/>
      <c r="I305" s="135"/>
      <c r="J305" s="252"/>
      <c r="K305" s="304"/>
      <c r="L305" s="211" t="s">
        <v>368</v>
      </c>
      <c r="M305" s="135"/>
    </row>
    <row r="306" spans="1:13" s="124" customFormat="1" ht="12.75">
      <c r="A306" s="210"/>
      <c r="B306" s="210"/>
      <c r="C306" s="210"/>
      <c r="D306" s="210"/>
      <c r="E306" s="210"/>
      <c r="F306" s="286"/>
      <c r="G306" s="130"/>
      <c r="H306" s="130"/>
      <c r="I306" s="130"/>
      <c r="J306" s="257"/>
      <c r="K306" s="311"/>
      <c r="L306" s="130"/>
      <c r="M306" s="130"/>
    </row>
    <row r="307" spans="1:13" s="124" customFormat="1" ht="12.75">
      <c r="A307" s="185" t="s">
        <v>283</v>
      </c>
      <c r="B307" s="236" t="s">
        <v>284</v>
      </c>
      <c r="C307" s="157"/>
      <c r="D307" s="157"/>
      <c r="E307" s="157"/>
      <c r="F307" s="164">
        <v>10800</v>
      </c>
      <c r="G307" s="116"/>
      <c r="H307" s="116"/>
      <c r="I307" s="130"/>
      <c r="J307" s="169">
        <v>7980</v>
      </c>
      <c r="K307" s="302"/>
      <c r="L307" s="61" t="s">
        <v>394</v>
      </c>
      <c r="M307" s="130"/>
    </row>
    <row r="308" spans="1:13" s="124" customFormat="1" ht="12.75">
      <c r="A308" s="61"/>
      <c r="B308" s="14"/>
      <c r="C308" s="123"/>
      <c r="D308" s="123"/>
      <c r="E308" s="123"/>
      <c r="F308" s="163"/>
      <c r="G308" s="116"/>
      <c r="H308" s="116"/>
      <c r="I308" s="130"/>
      <c r="J308" s="169"/>
      <c r="K308" s="302"/>
      <c r="L308" s="61"/>
      <c r="M308" s="130"/>
    </row>
    <row r="309" spans="1:13" s="124" customFormat="1" ht="12.75">
      <c r="A309" s="58" t="s">
        <v>183</v>
      </c>
      <c r="B309" s="14" t="s">
        <v>68</v>
      </c>
      <c r="C309" s="123">
        <v>2240</v>
      </c>
      <c r="D309" s="123"/>
      <c r="E309" s="123"/>
      <c r="F309" s="163"/>
      <c r="G309" s="116"/>
      <c r="H309" s="116"/>
      <c r="I309" s="130"/>
      <c r="J309" s="169"/>
      <c r="K309" s="313"/>
      <c r="L309" s="61"/>
      <c r="M309" s="130"/>
    </row>
    <row r="310" spans="1:13" s="124" customFormat="1" ht="12.75">
      <c r="A310" s="58"/>
      <c r="B310" s="14"/>
      <c r="C310" s="123"/>
      <c r="D310" s="123"/>
      <c r="E310" s="123"/>
      <c r="F310" s="163"/>
      <c r="G310" s="116"/>
      <c r="H310" s="116"/>
      <c r="I310" s="130"/>
      <c r="J310" s="169"/>
      <c r="K310" s="302"/>
      <c r="L310" s="61"/>
      <c r="M310" s="130"/>
    </row>
    <row r="311" spans="1:13" s="124" customFormat="1" ht="12.75">
      <c r="A311" s="61" t="s">
        <v>174</v>
      </c>
      <c r="B311" s="14" t="s">
        <v>37</v>
      </c>
      <c r="C311" s="123">
        <v>2240</v>
      </c>
      <c r="D311" s="123"/>
      <c r="E311" s="123"/>
      <c r="F311" s="163"/>
      <c r="G311" s="116"/>
      <c r="H311" s="116"/>
      <c r="I311" s="130"/>
      <c r="J311" s="169"/>
      <c r="K311" s="302"/>
      <c r="L311" s="172" t="s">
        <v>287</v>
      </c>
      <c r="M311" s="130"/>
    </row>
    <row r="312" spans="1:13" s="124" customFormat="1" ht="12.75">
      <c r="A312" s="61"/>
      <c r="B312" s="14"/>
      <c r="C312" s="123"/>
      <c r="D312" s="123"/>
      <c r="E312" s="123"/>
      <c r="F312" s="163"/>
      <c r="G312" s="116"/>
      <c r="H312" s="116"/>
      <c r="I312" s="130"/>
      <c r="J312" s="169"/>
      <c r="K312" s="302"/>
      <c r="L312" s="61"/>
      <c r="M312" s="130"/>
    </row>
    <row r="313" spans="1:13" s="124" customFormat="1" ht="25.5">
      <c r="A313" s="61" t="s">
        <v>195</v>
      </c>
      <c r="B313" s="14" t="s">
        <v>196</v>
      </c>
      <c r="C313" s="123"/>
      <c r="D313" s="123"/>
      <c r="E313" s="123"/>
      <c r="F313" s="163"/>
      <c r="G313" s="116"/>
      <c r="H313" s="116"/>
      <c r="I313" s="130"/>
      <c r="J313" s="169"/>
      <c r="K313" s="302"/>
      <c r="L313" s="61"/>
      <c r="M313" s="150"/>
    </row>
    <row r="314" spans="1:13" s="124" customFormat="1" ht="12.75">
      <c r="A314" s="61" t="s">
        <v>298</v>
      </c>
      <c r="B314" s="14" t="s">
        <v>299</v>
      </c>
      <c r="C314" s="123"/>
      <c r="D314" s="123"/>
      <c r="E314" s="123"/>
      <c r="F314" s="163"/>
      <c r="G314" s="116"/>
      <c r="H314" s="116"/>
      <c r="I314" s="130"/>
      <c r="J314" s="169"/>
      <c r="K314" s="302"/>
      <c r="L314" s="173" t="s">
        <v>297</v>
      </c>
      <c r="M314" s="142"/>
    </row>
    <row r="315" spans="1:13" ht="12.75">
      <c r="A315" s="61"/>
      <c r="B315" s="155"/>
      <c r="C315" s="123"/>
      <c r="D315" s="123"/>
      <c r="E315" s="123"/>
      <c r="F315" s="166"/>
      <c r="G315" s="151"/>
      <c r="H315" s="151"/>
      <c r="I315" s="153"/>
      <c r="J315" s="169"/>
      <c r="K315" s="302"/>
      <c r="L315" s="61"/>
      <c r="M315" s="131"/>
    </row>
    <row r="316" spans="1:13" ht="12.75">
      <c r="A316" s="118"/>
      <c r="B316" s="17" t="s">
        <v>61</v>
      </c>
      <c r="C316" s="119"/>
      <c r="D316" s="119"/>
      <c r="E316" s="119"/>
      <c r="F316" s="200">
        <v>2110604</v>
      </c>
      <c r="G316" s="29"/>
      <c r="H316" s="29"/>
      <c r="I316" s="29"/>
      <c r="J316" s="253"/>
      <c r="K316" s="306"/>
      <c r="L316" s="140"/>
      <c r="M316" s="131"/>
    </row>
    <row r="317" spans="1:13" s="124" customFormat="1" ht="12.75">
      <c r="A317" s="82"/>
      <c r="B317" s="111"/>
      <c r="C317" s="111"/>
      <c r="D317" s="111"/>
      <c r="E317" s="111"/>
      <c r="F317" s="162"/>
      <c r="G317" s="43"/>
      <c r="H317" s="43"/>
      <c r="I317" s="43"/>
      <c r="J317" s="169"/>
      <c r="K317" s="302"/>
      <c r="L317" s="61"/>
      <c r="M317" s="130"/>
    </row>
    <row r="318" spans="1:13" ht="12.75">
      <c r="A318" s="34" t="s">
        <v>95</v>
      </c>
      <c r="B318" s="11" t="s">
        <v>30</v>
      </c>
      <c r="C318" s="18">
        <v>2250</v>
      </c>
      <c r="D318" s="18"/>
      <c r="E318" s="18"/>
      <c r="F318" s="161"/>
      <c r="G318" s="108"/>
      <c r="H318" s="108"/>
      <c r="I318" s="131"/>
      <c r="J318" s="258"/>
      <c r="K318" s="319"/>
      <c r="L318" s="34"/>
      <c r="M318" s="131"/>
    </row>
    <row r="319" spans="1:13" ht="12.75">
      <c r="A319" s="34"/>
      <c r="B319" s="11"/>
      <c r="C319" s="18"/>
      <c r="D319" s="18"/>
      <c r="E319" s="18"/>
      <c r="F319" s="161"/>
      <c r="G319" s="108"/>
      <c r="H319" s="108"/>
      <c r="I319" s="131"/>
      <c r="J319" s="258"/>
      <c r="K319" s="319"/>
      <c r="L319" s="34"/>
      <c r="M319" s="131"/>
    </row>
    <row r="320" spans="1:13" ht="12.75">
      <c r="A320" s="118"/>
      <c r="B320" s="17" t="s">
        <v>62</v>
      </c>
      <c r="C320" s="119"/>
      <c r="D320" s="119"/>
      <c r="E320" s="119"/>
      <c r="F320" s="165"/>
      <c r="G320" s="29"/>
      <c r="H320" s="29"/>
      <c r="I320" s="29"/>
      <c r="J320" s="253"/>
      <c r="K320" s="312"/>
      <c r="L320" s="140"/>
      <c r="M320" s="131"/>
    </row>
    <row r="321" spans="1:13" s="124" customFormat="1" ht="12.75">
      <c r="A321" s="82"/>
      <c r="B321" s="111"/>
      <c r="C321" s="111"/>
      <c r="D321" s="111"/>
      <c r="E321" s="111"/>
      <c r="F321" s="162"/>
      <c r="G321" s="111"/>
      <c r="H321" s="111"/>
      <c r="I321" s="111"/>
      <c r="J321" s="169"/>
      <c r="K321" s="302"/>
      <c r="L321" s="61"/>
      <c r="M321" s="130"/>
    </row>
    <row r="322" spans="1:13" s="124" customFormat="1" ht="12.75">
      <c r="A322" s="280" t="s">
        <v>472</v>
      </c>
      <c r="B322" s="281" t="s">
        <v>473</v>
      </c>
      <c r="C322" s="247">
        <v>2275</v>
      </c>
      <c r="D322" s="247"/>
      <c r="E322" s="247"/>
      <c r="F322" s="331">
        <v>10500</v>
      </c>
      <c r="G322" s="108"/>
      <c r="H322" s="108"/>
      <c r="I322" s="121"/>
      <c r="J322" s="169">
        <v>7600</v>
      </c>
      <c r="K322" s="302"/>
      <c r="L322" s="61" t="s">
        <v>474</v>
      </c>
      <c r="M322" s="130"/>
    </row>
    <row r="323" spans="1:13" s="124" customFormat="1" ht="12.75">
      <c r="A323" s="280"/>
      <c r="B323" s="281"/>
      <c r="C323" s="247"/>
      <c r="D323" s="247"/>
      <c r="E323" s="247"/>
      <c r="F323" s="331"/>
      <c r="G323" s="108"/>
      <c r="H323" s="108"/>
      <c r="I323" s="121"/>
      <c r="J323" s="169"/>
      <c r="K323" s="302"/>
      <c r="L323" s="61"/>
      <c r="M323" s="130"/>
    </row>
    <row r="324" spans="1:13" s="124" customFormat="1" ht="12.75">
      <c r="A324" s="280" t="s">
        <v>189</v>
      </c>
      <c r="B324" s="281" t="s">
        <v>32</v>
      </c>
      <c r="C324" s="247">
        <v>2275</v>
      </c>
      <c r="D324" s="247"/>
      <c r="E324" s="247"/>
      <c r="F324" s="331"/>
      <c r="G324" s="116"/>
      <c r="H324" s="116"/>
      <c r="I324" s="127"/>
      <c r="J324" s="169">
        <v>39193</v>
      </c>
      <c r="K324" s="302"/>
      <c r="L324" s="61" t="s">
        <v>464</v>
      </c>
      <c r="M324" s="130"/>
    </row>
    <row r="325" spans="1:13" s="124" customFormat="1" ht="12.75">
      <c r="A325" s="280"/>
      <c r="B325" s="281"/>
      <c r="C325" s="247"/>
      <c r="D325" s="247"/>
      <c r="E325" s="247"/>
      <c r="F325" s="331"/>
      <c r="G325" s="116"/>
      <c r="H325" s="116"/>
      <c r="I325" s="127"/>
      <c r="J325" s="169"/>
      <c r="K325" s="302"/>
      <c r="L325" s="61"/>
      <c r="M325" s="130"/>
    </row>
    <row r="326" spans="1:13" s="124" customFormat="1" ht="18" customHeight="1">
      <c r="A326" s="168" t="s">
        <v>188</v>
      </c>
      <c r="B326" s="213" t="s">
        <v>392</v>
      </c>
      <c r="C326" s="157">
        <v>2273</v>
      </c>
      <c r="D326" s="157"/>
      <c r="E326" s="157"/>
      <c r="F326" s="225">
        <v>719997.33</v>
      </c>
      <c r="G326" s="116"/>
      <c r="H326" s="116"/>
      <c r="I326" s="127"/>
      <c r="J326" s="169">
        <v>719997.33</v>
      </c>
      <c r="K326" s="302"/>
      <c r="L326" s="61"/>
      <c r="M326" s="130"/>
    </row>
    <row r="327" spans="1:13" s="124" customFormat="1" ht="20.25" customHeight="1">
      <c r="A327" s="168" t="s">
        <v>186</v>
      </c>
      <c r="B327" s="156" t="s">
        <v>391</v>
      </c>
      <c r="C327" s="157">
        <v>2271</v>
      </c>
      <c r="D327" s="157"/>
      <c r="E327" s="157"/>
      <c r="F327" s="234">
        <v>2445786</v>
      </c>
      <c r="G327" s="116"/>
      <c r="H327" s="116"/>
      <c r="I327" s="127"/>
      <c r="J327" s="169">
        <v>2445786</v>
      </c>
      <c r="K327" s="302"/>
      <c r="L327" s="81" t="s">
        <v>389</v>
      </c>
      <c r="M327" s="130"/>
    </row>
    <row r="328" spans="1:13" s="124" customFormat="1" ht="18.75" customHeight="1">
      <c r="A328" s="168" t="s">
        <v>233</v>
      </c>
      <c r="B328" s="156" t="s">
        <v>391</v>
      </c>
      <c r="C328" s="157">
        <v>2271</v>
      </c>
      <c r="D328" s="157"/>
      <c r="E328" s="157"/>
      <c r="F328" s="225">
        <v>125292.8</v>
      </c>
      <c r="G328" s="116"/>
      <c r="H328" s="116"/>
      <c r="I328" s="127"/>
      <c r="J328" s="169">
        <v>125292.8</v>
      </c>
      <c r="K328" s="302"/>
      <c r="L328" s="81" t="s">
        <v>390</v>
      </c>
      <c r="M328" s="130"/>
    </row>
    <row r="329" spans="1:13" ht="12.75">
      <c r="A329" s="168" t="s">
        <v>187</v>
      </c>
      <c r="B329" s="156" t="s">
        <v>31</v>
      </c>
      <c r="C329" s="157">
        <v>2272</v>
      </c>
      <c r="D329" s="157"/>
      <c r="E329" s="157"/>
      <c r="F329" s="225">
        <v>110500</v>
      </c>
      <c r="G329" s="116"/>
      <c r="H329" s="116"/>
      <c r="I329" s="127"/>
      <c r="J329" s="258"/>
      <c r="K329" s="319"/>
      <c r="L329" s="34"/>
      <c r="M329" s="131"/>
    </row>
    <row r="330" spans="1:13" ht="12.75">
      <c r="A330" s="34"/>
      <c r="B330" s="11"/>
      <c r="C330" s="18"/>
      <c r="D330" s="18"/>
      <c r="E330" s="18"/>
      <c r="F330" s="161"/>
      <c r="G330" s="108"/>
      <c r="H330" s="108"/>
      <c r="I330" s="121"/>
      <c r="J330" s="258"/>
      <c r="K330" s="319"/>
      <c r="L330" s="34"/>
      <c r="M330" s="131"/>
    </row>
    <row r="331" spans="1:13" ht="12.75">
      <c r="A331" s="118"/>
      <c r="B331" s="119" t="s">
        <v>63</v>
      </c>
      <c r="C331" s="119"/>
      <c r="D331" s="119"/>
      <c r="E331" s="119"/>
      <c r="F331" s="165"/>
      <c r="G331" s="29"/>
      <c r="H331" s="29"/>
      <c r="I331" s="29"/>
      <c r="J331" s="253"/>
      <c r="K331" s="312"/>
      <c r="L331" s="140"/>
      <c r="M331" s="131"/>
    </row>
    <row r="332" spans="1:13" s="124" customFormat="1" ht="12.75">
      <c r="A332" s="82"/>
      <c r="B332" s="111"/>
      <c r="C332" s="111"/>
      <c r="D332" s="111"/>
      <c r="E332" s="111"/>
      <c r="F332" s="162"/>
      <c r="G332" s="111"/>
      <c r="H332" s="129"/>
      <c r="I332" s="111"/>
      <c r="J332" s="169"/>
      <c r="K332" s="302"/>
      <c r="L332" s="61"/>
      <c r="M332" s="130"/>
    </row>
    <row r="333" spans="1:13" s="124" customFormat="1" ht="12.75">
      <c r="A333" s="82" t="s">
        <v>214</v>
      </c>
      <c r="B333" s="146" t="s">
        <v>215</v>
      </c>
      <c r="C333" s="111"/>
      <c r="D333" s="111"/>
      <c r="E333" s="111"/>
      <c r="F333" s="162"/>
      <c r="G333" s="111"/>
      <c r="H333" s="129"/>
      <c r="I333" s="111"/>
      <c r="J333" s="169"/>
      <c r="K333" s="305"/>
      <c r="L333" s="148"/>
      <c r="M333" s="142"/>
    </row>
    <row r="334" spans="1:13" ht="25.5">
      <c r="A334" s="61" t="s">
        <v>190</v>
      </c>
      <c r="B334" s="14" t="s">
        <v>33</v>
      </c>
      <c r="C334" s="123">
        <v>2282</v>
      </c>
      <c r="D334" s="123"/>
      <c r="E334" s="123"/>
      <c r="F334" s="163"/>
      <c r="G334" s="108"/>
      <c r="H334" s="128"/>
      <c r="I334" s="131"/>
      <c r="J334" s="258">
        <v>4764</v>
      </c>
      <c r="K334" s="319"/>
      <c r="L334" s="34" t="s">
        <v>241</v>
      </c>
      <c r="M334" s="131"/>
    </row>
    <row r="335" spans="1:13" ht="12.75">
      <c r="A335" s="61" t="s">
        <v>185</v>
      </c>
      <c r="B335" s="14" t="s">
        <v>34</v>
      </c>
      <c r="C335" s="123">
        <v>2282</v>
      </c>
      <c r="D335" s="123"/>
      <c r="E335" s="123"/>
      <c r="F335" s="163"/>
      <c r="G335" s="108"/>
      <c r="H335" s="128"/>
      <c r="I335" s="121"/>
      <c r="J335" s="258"/>
      <c r="K335" s="319"/>
      <c r="L335" s="34" t="s">
        <v>242</v>
      </c>
      <c r="M335" s="131"/>
    </row>
    <row r="336" spans="1:13" ht="12.75">
      <c r="A336" s="34"/>
      <c r="B336" s="11"/>
      <c r="C336" s="18"/>
      <c r="D336" s="18"/>
      <c r="E336" s="18"/>
      <c r="F336" s="161"/>
      <c r="G336" s="108"/>
      <c r="H336" s="128"/>
      <c r="I336" s="121"/>
      <c r="J336" s="258"/>
      <c r="K336" s="319"/>
      <c r="L336" s="34"/>
      <c r="M336" s="131"/>
    </row>
    <row r="337" spans="1:13" ht="12.75">
      <c r="A337" s="168" t="s">
        <v>440</v>
      </c>
      <c r="B337" s="156" t="s">
        <v>441</v>
      </c>
      <c r="C337" s="157"/>
      <c r="D337" s="157"/>
      <c r="E337" s="157"/>
      <c r="F337" s="164">
        <v>480</v>
      </c>
      <c r="G337" s="108"/>
      <c r="H337" s="128"/>
      <c r="I337" s="121"/>
      <c r="J337" s="258"/>
      <c r="K337" s="319"/>
      <c r="L337" s="34" t="s">
        <v>442</v>
      </c>
      <c r="M337" s="131"/>
    </row>
    <row r="338" spans="1:13" ht="12.75">
      <c r="A338" s="34"/>
      <c r="B338" s="11"/>
      <c r="C338" s="18"/>
      <c r="D338" s="18"/>
      <c r="E338" s="18"/>
      <c r="F338" s="161"/>
      <c r="G338" s="108"/>
      <c r="H338" s="128"/>
      <c r="I338" s="121"/>
      <c r="J338" s="258"/>
      <c r="K338" s="319"/>
      <c r="L338" s="34"/>
      <c r="M338" s="131"/>
    </row>
    <row r="339" spans="1:13" ht="12.75">
      <c r="A339" s="34"/>
      <c r="B339" s="11"/>
      <c r="C339" s="18"/>
      <c r="D339" s="18"/>
      <c r="E339" s="18"/>
      <c r="F339" s="161"/>
      <c r="G339" s="108"/>
      <c r="H339" s="128"/>
      <c r="I339" s="121"/>
      <c r="J339" s="258"/>
      <c r="K339" s="319"/>
      <c r="L339" s="34"/>
      <c r="M339" s="131"/>
    </row>
    <row r="340" spans="1:13" ht="12.75">
      <c r="A340" s="118"/>
      <c r="B340" s="119" t="s">
        <v>64</v>
      </c>
      <c r="C340" s="119"/>
      <c r="D340" s="119"/>
      <c r="E340" s="119"/>
      <c r="F340" s="165"/>
      <c r="G340" s="29"/>
      <c r="H340" s="29"/>
      <c r="I340" s="29"/>
      <c r="J340" s="253"/>
      <c r="K340" s="312"/>
      <c r="L340" s="140"/>
      <c r="M340" s="131"/>
    </row>
    <row r="341" spans="1:13" s="124" customFormat="1" ht="12.75">
      <c r="A341" s="82"/>
      <c r="B341" s="111"/>
      <c r="C341" s="111"/>
      <c r="D341" s="111"/>
      <c r="E341" s="111"/>
      <c r="F341" s="162"/>
      <c r="G341" s="111"/>
      <c r="H341" s="129"/>
      <c r="I341" s="111"/>
      <c r="J341" s="169"/>
      <c r="K341" s="302"/>
      <c r="L341" s="61"/>
      <c r="M341" s="130"/>
    </row>
    <row r="342" spans="1:13" s="124" customFormat="1" ht="12.75">
      <c r="A342" s="82" t="s">
        <v>162</v>
      </c>
      <c r="B342" s="146" t="s">
        <v>163</v>
      </c>
      <c r="C342" s="111"/>
      <c r="D342" s="111"/>
      <c r="E342" s="111"/>
      <c r="F342" s="162"/>
      <c r="G342" s="111"/>
      <c r="H342" s="129"/>
      <c r="I342" s="111"/>
      <c r="J342" s="169"/>
      <c r="K342" s="302"/>
      <c r="L342" s="61"/>
      <c r="M342" s="130"/>
    </row>
    <row r="343" spans="1:13" s="124" customFormat="1" ht="12.75">
      <c r="A343" s="82" t="s">
        <v>205</v>
      </c>
      <c r="B343" s="146" t="s">
        <v>206</v>
      </c>
      <c r="C343" s="111"/>
      <c r="D343" s="111"/>
      <c r="E343" s="111"/>
      <c r="F343" s="162"/>
      <c r="G343" s="111"/>
      <c r="H343" s="129"/>
      <c r="I343" s="111"/>
      <c r="J343" s="169"/>
      <c r="K343" s="302"/>
      <c r="L343" s="61"/>
      <c r="M343" s="130"/>
    </row>
    <row r="344" spans="1:13" ht="12.75">
      <c r="A344" s="168" t="s">
        <v>191</v>
      </c>
      <c r="B344" s="156" t="s">
        <v>35</v>
      </c>
      <c r="C344" s="157"/>
      <c r="D344" s="157">
        <v>3110</v>
      </c>
      <c r="E344" s="157"/>
      <c r="F344" s="164">
        <v>100000</v>
      </c>
      <c r="G344" s="116"/>
      <c r="H344" s="134"/>
      <c r="I344" s="130"/>
      <c r="J344" s="169"/>
      <c r="K344" s="302"/>
      <c r="L344" s="61" t="s">
        <v>248</v>
      </c>
      <c r="M344" s="131"/>
    </row>
    <row r="345" spans="1:13" ht="12.75">
      <c r="A345" s="61" t="s">
        <v>216</v>
      </c>
      <c r="B345" s="14" t="s">
        <v>217</v>
      </c>
      <c r="C345" s="123"/>
      <c r="D345" s="123"/>
      <c r="E345" s="123"/>
      <c r="F345" s="163"/>
      <c r="G345" s="116"/>
      <c r="H345" s="134"/>
      <c r="I345" s="130"/>
      <c r="J345" s="169"/>
      <c r="K345" s="302"/>
      <c r="L345" s="34"/>
      <c r="M345" s="131"/>
    </row>
    <row r="346" spans="1:13" ht="12.75">
      <c r="A346" s="167" t="s">
        <v>466</v>
      </c>
      <c r="B346" s="156" t="s">
        <v>25</v>
      </c>
      <c r="C346" s="123"/>
      <c r="D346" s="123"/>
      <c r="E346" s="123"/>
      <c r="F346" s="164">
        <v>40000</v>
      </c>
      <c r="G346" s="116"/>
      <c r="H346" s="134"/>
      <c r="I346" s="130"/>
      <c r="J346" s="169"/>
      <c r="K346" s="302"/>
      <c r="L346" s="34" t="s">
        <v>467</v>
      </c>
      <c r="M346" s="131"/>
    </row>
    <row r="347" spans="1:13" ht="12.75">
      <c r="A347" s="167"/>
      <c r="B347" s="156" t="s">
        <v>25</v>
      </c>
      <c r="C347" s="123"/>
      <c r="D347" s="123"/>
      <c r="E347" s="123"/>
      <c r="F347" s="164">
        <v>284000</v>
      </c>
      <c r="G347" s="116"/>
      <c r="H347" s="134"/>
      <c r="I347" s="130"/>
      <c r="J347" s="169"/>
      <c r="K347" s="302"/>
      <c r="L347" s="34" t="s">
        <v>300</v>
      </c>
      <c r="M347" s="131"/>
    </row>
    <row r="348" spans="1:13" ht="12.75">
      <c r="A348" s="167" t="s">
        <v>169</v>
      </c>
      <c r="B348" s="156" t="s">
        <v>25</v>
      </c>
      <c r="C348" s="157">
        <v>3110</v>
      </c>
      <c r="D348" s="157"/>
      <c r="E348" s="157"/>
      <c r="F348" s="164">
        <v>225000</v>
      </c>
      <c r="G348" s="116"/>
      <c r="H348" s="134"/>
      <c r="I348" s="120"/>
      <c r="J348" s="169">
        <v>224952</v>
      </c>
      <c r="K348" s="302"/>
      <c r="L348" s="34" t="s">
        <v>300</v>
      </c>
      <c r="M348" s="131"/>
    </row>
    <row r="349" spans="1:13" ht="12.75">
      <c r="A349" s="334"/>
      <c r="B349" s="11"/>
      <c r="C349" s="18"/>
      <c r="D349" s="18"/>
      <c r="E349" s="18"/>
      <c r="F349" s="161"/>
      <c r="G349" s="116"/>
      <c r="H349" s="134"/>
      <c r="I349" s="120"/>
      <c r="J349" s="169"/>
      <c r="K349" s="302"/>
      <c r="L349" s="34"/>
      <c r="M349" s="131"/>
    </row>
    <row r="350" spans="1:13" ht="12.75">
      <c r="A350" s="334"/>
      <c r="B350" s="11"/>
      <c r="C350" s="18"/>
      <c r="D350" s="18"/>
      <c r="E350" s="18"/>
      <c r="F350" s="161"/>
      <c r="G350" s="116"/>
      <c r="H350" s="134"/>
      <c r="I350" s="120"/>
      <c r="J350" s="169"/>
      <c r="K350" s="302"/>
      <c r="L350" s="34"/>
      <c r="M350" s="131"/>
    </row>
    <row r="351" spans="1:13" ht="12.75">
      <c r="A351" s="167" t="s">
        <v>496</v>
      </c>
      <c r="B351" s="156" t="s">
        <v>497</v>
      </c>
      <c r="C351" s="157"/>
      <c r="D351" s="157"/>
      <c r="E351" s="157"/>
      <c r="F351" s="164">
        <v>120000</v>
      </c>
      <c r="G351" s="116"/>
      <c r="H351" s="134"/>
      <c r="I351" s="120"/>
      <c r="J351" s="169"/>
      <c r="K351" s="302"/>
      <c r="L351" s="34" t="s">
        <v>498</v>
      </c>
      <c r="M351" s="131"/>
    </row>
    <row r="352" spans="1:13" ht="12.75">
      <c r="A352" s="334"/>
      <c r="B352" s="11"/>
      <c r="C352" s="18"/>
      <c r="D352" s="18"/>
      <c r="E352" s="18"/>
      <c r="F352" s="161"/>
      <c r="G352" s="116"/>
      <c r="H352" s="134"/>
      <c r="I352" s="120"/>
      <c r="J352" s="169"/>
      <c r="K352" s="302"/>
      <c r="L352" s="34"/>
      <c r="M352" s="131"/>
    </row>
    <row r="353" spans="1:13" ht="12.75">
      <c r="A353" s="334"/>
      <c r="B353" s="11"/>
      <c r="C353" s="18"/>
      <c r="D353" s="18"/>
      <c r="E353" s="18"/>
      <c r="F353" s="161"/>
      <c r="G353" s="116"/>
      <c r="H353" s="134"/>
      <c r="I353" s="120"/>
      <c r="J353" s="169"/>
      <c r="K353" s="302"/>
      <c r="L353" s="34"/>
      <c r="M353" s="131"/>
    </row>
    <row r="354" spans="1:13" ht="12.75">
      <c r="A354" s="335" t="s">
        <v>477</v>
      </c>
      <c r="B354" s="335" t="s">
        <v>478</v>
      </c>
      <c r="C354" s="157"/>
      <c r="D354" s="157"/>
      <c r="E354" s="157"/>
      <c r="F354" s="164">
        <v>122513</v>
      </c>
      <c r="G354" s="116"/>
      <c r="H354" s="134"/>
      <c r="I354" s="120"/>
      <c r="J354" s="169">
        <v>114000</v>
      </c>
      <c r="K354" s="302"/>
      <c r="L354" s="34" t="s">
        <v>490</v>
      </c>
      <c r="M354" s="131"/>
    </row>
    <row r="355" spans="1:13" ht="12.75">
      <c r="A355" s="335"/>
      <c r="B355" s="335"/>
      <c r="C355" s="157"/>
      <c r="D355" s="157"/>
      <c r="E355" s="157"/>
      <c r="F355" s="164">
        <v>22198</v>
      </c>
      <c r="G355" s="116"/>
      <c r="H355" s="134"/>
      <c r="I355" s="120"/>
      <c r="J355" s="169"/>
      <c r="K355" s="302"/>
      <c r="L355" s="34" t="s">
        <v>490</v>
      </c>
      <c r="M355" s="131"/>
    </row>
    <row r="356" spans="1:13" ht="12.75">
      <c r="A356" s="194"/>
      <c r="B356" s="194"/>
      <c r="C356" s="18"/>
      <c r="D356" s="18"/>
      <c r="E356" s="18"/>
      <c r="F356" s="161"/>
      <c r="G356" s="116"/>
      <c r="H356" s="134"/>
      <c r="I356" s="120"/>
      <c r="J356" s="169"/>
      <c r="K356" s="302"/>
      <c r="L356" s="34"/>
      <c r="M356" s="131"/>
    </row>
    <row r="357" spans="1:13" ht="12.75">
      <c r="A357" s="61" t="s">
        <v>160</v>
      </c>
      <c r="B357" s="14" t="s">
        <v>161</v>
      </c>
      <c r="C357" s="123"/>
      <c r="D357" s="123">
        <v>3110</v>
      </c>
      <c r="E357" s="123"/>
      <c r="F357" s="163"/>
      <c r="G357" s="116"/>
      <c r="H357" s="134"/>
      <c r="I357" s="120"/>
      <c r="J357" s="169"/>
      <c r="K357" s="302"/>
      <c r="L357" s="34"/>
      <c r="M357" s="131"/>
    </row>
    <row r="358" spans="1:13" ht="12.75">
      <c r="A358" s="339"/>
      <c r="B358" s="340"/>
      <c r="C358" s="123"/>
      <c r="D358" s="123"/>
      <c r="E358" s="123"/>
      <c r="F358" s="163"/>
      <c r="G358" s="116"/>
      <c r="H358" s="134"/>
      <c r="I358" s="120"/>
      <c r="J358" s="169"/>
      <c r="K358" s="302"/>
      <c r="L358" s="34"/>
      <c r="M358" s="131"/>
    </row>
    <row r="359" spans="1:13" ht="12.75">
      <c r="A359" s="330" t="s">
        <v>310</v>
      </c>
      <c r="B359" s="184" t="s">
        <v>311</v>
      </c>
      <c r="C359" s="157"/>
      <c r="D359" s="157"/>
      <c r="E359" s="157"/>
      <c r="F359" s="164">
        <v>140000</v>
      </c>
      <c r="G359" s="116"/>
      <c r="H359" s="134"/>
      <c r="I359" s="120"/>
      <c r="J359" s="169"/>
      <c r="K359" s="302"/>
      <c r="L359" s="34" t="s">
        <v>312</v>
      </c>
      <c r="M359" s="131"/>
    </row>
    <row r="360" spans="1:13" ht="12.75">
      <c r="A360" s="186" t="s">
        <v>459</v>
      </c>
      <c r="B360" s="186" t="s">
        <v>458</v>
      </c>
      <c r="C360" s="157"/>
      <c r="D360" s="157"/>
      <c r="E360" s="157"/>
      <c r="F360" s="164">
        <v>122512</v>
      </c>
      <c r="G360" s="116"/>
      <c r="H360" s="134"/>
      <c r="I360" s="120"/>
      <c r="J360" s="169"/>
      <c r="K360" s="302"/>
      <c r="L360" s="34" t="s">
        <v>460</v>
      </c>
      <c r="M360" s="131"/>
    </row>
    <row r="361" spans="1:13" s="132" customFormat="1" ht="12.75">
      <c r="A361" s="186" t="s">
        <v>461</v>
      </c>
      <c r="B361" s="186" t="s">
        <v>462</v>
      </c>
      <c r="C361" s="157"/>
      <c r="D361" s="157"/>
      <c r="E361" s="157"/>
      <c r="F361" s="164">
        <v>148410</v>
      </c>
      <c r="G361" s="116"/>
      <c r="H361" s="116"/>
      <c r="I361" s="120"/>
      <c r="J361" s="169"/>
      <c r="K361" s="302"/>
      <c r="L361" s="37" t="s">
        <v>462</v>
      </c>
      <c r="M361" s="135"/>
    </row>
    <row r="362" spans="1:13" ht="12.75">
      <c r="A362" s="217"/>
      <c r="B362" s="218" t="s">
        <v>65</v>
      </c>
      <c r="C362" s="218"/>
      <c r="D362" s="218"/>
      <c r="E362" s="218"/>
      <c r="F362" s="219">
        <v>346600</v>
      </c>
      <c r="G362" s="220"/>
      <c r="H362" s="220"/>
      <c r="I362" s="220"/>
      <c r="J362" s="259"/>
      <c r="K362" s="320"/>
      <c r="L362" s="221"/>
      <c r="M362" s="222"/>
    </row>
    <row r="363" spans="1:12" s="130" customFormat="1" ht="12.75">
      <c r="A363" s="82"/>
      <c r="B363" s="111"/>
      <c r="C363" s="111"/>
      <c r="D363" s="111"/>
      <c r="E363" s="111"/>
      <c r="F363" s="224"/>
      <c r="G363" s="43"/>
      <c r="H363" s="43"/>
      <c r="I363" s="43"/>
      <c r="J363" s="260"/>
      <c r="K363" s="302"/>
      <c r="L363" s="61"/>
    </row>
    <row r="364" spans="1:12" s="130" customFormat="1" ht="25.5">
      <c r="A364" s="185" t="s">
        <v>277</v>
      </c>
      <c r="B364" s="186" t="s">
        <v>278</v>
      </c>
      <c r="C364" s="111"/>
      <c r="D364" s="111"/>
      <c r="E364" s="111"/>
      <c r="F364" s="225">
        <v>150000</v>
      </c>
      <c r="G364" s="43"/>
      <c r="H364" s="43"/>
      <c r="I364" s="43"/>
      <c r="J364" s="260"/>
      <c r="K364" s="302"/>
      <c r="L364" s="201" t="s">
        <v>382</v>
      </c>
    </row>
    <row r="365" spans="1:12" s="130" customFormat="1" ht="12.75">
      <c r="A365" s="185"/>
      <c r="B365" s="186"/>
      <c r="C365" s="111"/>
      <c r="D365" s="111"/>
      <c r="E365" s="111"/>
      <c r="F365" s="225">
        <v>181000</v>
      </c>
      <c r="G365" s="43"/>
      <c r="H365" s="43"/>
      <c r="I365" s="43"/>
      <c r="J365" s="260"/>
      <c r="K365" s="302"/>
      <c r="L365" s="201" t="s">
        <v>492</v>
      </c>
    </row>
    <row r="366" spans="1:12" s="130" customFormat="1" ht="25.5">
      <c r="A366" s="185"/>
      <c r="B366" s="186" t="s">
        <v>278</v>
      </c>
      <c r="C366" s="111"/>
      <c r="D366" s="111"/>
      <c r="E366" s="111"/>
      <c r="F366" s="225">
        <v>120000</v>
      </c>
      <c r="G366" s="43"/>
      <c r="H366" s="43"/>
      <c r="I366" s="43"/>
      <c r="J366" s="260"/>
      <c r="K366" s="302"/>
      <c r="L366" s="201" t="s">
        <v>386</v>
      </c>
    </row>
    <row r="367" spans="1:11" s="130" customFormat="1" ht="12.75">
      <c r="A367" s="82"/>
      <c r="B367" s="111"/>
      <c r="C367" s="111"/>
      <c r="D367" s="111"/>
      <c r="E367" s="111"/>
      <c r="F367" s="224"/>
      <c r="G367" s="43"/>
      <c r="H367" s="43"/>
      <c r="I367" s="43"/>
      <c r="J367" s="260"/>
      <c r="K367" s="302"/>
    </row>
    <row r="368" spans="1:12" s="130" customFormat="1" ht="25.5">
      <c r="A368" s="186" t="s">
        <v>384</v>
      </c>
      <c r="B368" s="186" t="s">
        <v>383</v>
      </c>
      <c r="C368" s="196"/>
      <c r="D368" s="196"/>
      <c r="E368" s="196"/>
      <c r="F368" s="225">
        <v>20000</v>
      </c>
      <c r="G368" s="43"/>
      <c r="H368" s="43"/>
      <c r="I368" s="43"/>
      <c r="J368" s="260"/>
      <c r="K368" s="302"/>
      <c r="L368" s="201" t="s">
        <v>385</v>
      </c>
    </row>
    <row r="369" spans="1:12" s="130" customFormat="1" ht="12.75">
      <c r="A369" s="32"/>
      <c r="B369" s="32"/>
      <c r="C369" s="111"/>
      <c r="D369" s="111"/>
      <c r="E369" s="111"/>
      <c r="F369" s="162"/>
      <c r="G369" s="43"/>
      <c r="H369" s="43"/>
      <c r="I369" s="43"/>
      <c r="J369" s="260"/>
      <c r="K369" s="302"/>
      <c r="L369" s="201"/>
    </row>
    <row r="370" spans="1:12" s="130" customFormat="1" ht="12.75">
      <c r="A370" s="32"/>
      <c r="B370" s="32"/>
      <c r="C370" s="111"/>
      <c r="D370" s="111"/>
      <c r="E370" s="111"/>
      <c r="F370" s="162"/>
      <c r="G370" s="43"/>
      <c r="H370" s="43"/>
      <c r="I370" s="43"/>
      <c r="J370" s="260"/>
      <c r="K370" s="302"/>
      <c r="L370" s="201"/>
    </row>
    <row r="371" spans="6:11" s="131" customFormat="1" ht="12.75">
      <c r="F371" s="287"/>
      <c r="J371" s="237"/>
      <c r="K371" s="321"/>
    </row>
    <row r="372" spans="1:13" ht="12.75">
      <c r="A372" s="217"/>
      <c r="B372" s="218" t="s">
        <v>381</v>
      </c>
      <c r="C372" s="218"/>
      <c r="D372" s="218"/>
      <c r="E372" s="218"/>
      <c r="F372" s="219">
        <v>290000</v>
      </c>
      <c r="G372" s="220"/>
      <c r="H372" s="220"/>
      <c r="I372" s="220"/>
      <c r="J372" s="259"/>
      <c r="K372" s="320"/>
      <c r="L372" s="221"/>
      <c r="M372" s="223"/>
    </row>
    <row r="373" spans="1:13" ht="12.75">
      <c r="A373" s="82"/>
      <c r="B373" s="111"/>
      <c r="C373" s="111"/>
      <c r="D373" s="111"/>
      <c r="E373" s="111"/>
      <c r="F373" s="162"/>
      <c r="G373" s="43"/>
      <c r="H373" s="43"/>
      <c r="I373" s="43"/>
      <c r="J373" s="169"/>
      <c r="K373" s="302"/>
      <c r="L373" s="34"/>
      <c r="M373" s="131"/>
    </row>
    <row r="374" spans="1:13" ht="12.75">
      <c r="A374" s="61" t="s">
        <v>97</v>
      </c>
      <c r="B374" s="112" t="s">
        <v>56</v>
      </c>
      <c r="C374" s="123">
        <v>3142</v>
      </c>
      <c r="D374" s="123"/>
      <c r="E374" s="123"/>
      <c r="F374" s="163"/>
      <c r="G374" s="116"/>
      <c r="H374" s="116"/>
      <c r="I374" s="116"/>
      <c r="J374" s="256"/>
      <c r="K374" s="315"/>
      <c r="L374" s="144"/>
      <c r="M374" s="131"/>
    </row>
    <row r="375" spans="1:13" ht="12.75">
      <c r="A375" s="61"/>
      <c r="B375" s="112"/>
      <c r="C375" s="123"/>
      <c r="D375" s="123"/>
      <c r="E375" s="123"/>
      <c r="F375" s="163"/>
      <c r="G375" s="116"/>
      <c r="H375" s="116"/>
      <c r="I375" s="116"/>
      <c r="J375" s="256"/>
      <c r="K375" s="315"/>
      <c r="L375" s="144"/>
      <c r="M375" s="131"/>
    </row>
    <row r="376" spans="1:13" ht="18" customHeight="1">
      <c r="A376" s="280" t="s">
        <v>469</v>
      </c>
      <c r="B376" s="332" t="s">
        <v>470</v>
      </c>
      <c r="C376" s="247"/>
      <c r="D376" s="247"/>
      <c r="E376" s="247"/>
      <c r="F376" s="248">
        <v>190000</v>
      </c>
      <c r="G376" s="116"/>
      <c r="H376" s="116"/>
      <c r="I376" s="116"/>
      <c r="J376" s="256">
        <v>130218</v>
      </c>
      <c r="K376" s="315"/>
      <c r="L376" s="144" t="s">
        <v>471</v>
      </c>
      <c r="M376" s="131"/>
    </row>
    <row r="377" spans="1:13" ht="18" customHeight="1">
      <c r="A377" s="280"/>
      <c r="B377" s="332"/>
      <c r="C377" s="247"/>
      <c r="D377" s="247"/>
      <c r="E377" s="247"/>
      <c r="F377" s="248">
        <v>900000</v>
      </c>
      <c r="G377" s="116"/>
      <c r="H377" s="116"/>
      <c r="I377" s="116"/>
      <c r="J377" s="256">
        <v>815843</v>
      </c>
      <c r="K377" s="315"/>
      <c r="L377" s="144" t="s">
        <v>484</v>
      </c>
      <c r="M377" s="131"/>
    </row>
    <row r="378" spans="1:13" ht="18" customHeight="1">
      <c r="A378" s="141"/>
      <c r="B378" s="230"/>
      <c r="C378" s="18"/>
      <c r="D378" s="18"/>
      <c r="E378" s="18"/>
      <c r="F378" s="161"/>
      <c r="G378" s="116"/>
      <c r="H378" s="116"/>
      <c r="I378" s="116"/>
      <c r="J378" s="256"/>
      <c r="K378" s="315"/>
      <c r="L378" s="144"/>
      <c r="M378" s="131"/>
    </row>
    <row r="379" spans="1:13" ht="12.75">
      <c r="A379" s="61"/>
      <c r="B379" s="112"/>
      <c r="C379" s="123"/>
      <c r="D379" s="123"/>
      <c r="E379" s="123"/>
      <c r="F379" s="163"/>
      <c r="G379" s="116"/>
      <c r="H379" s="116"/>
      <c r="I379" s="116"/>
      <c r="J379" s="256"/>
      <c r="K379" s="315"/>
      <c r="L379" s="23"/>
      <c r="M379" s="131"/>
    </row>
    <row r="380" spans="1:13" ht="12.75">
      <c r="A380" s="61" t="s">
        <v>201</v>
      </c>
      <c r="B380" s="112" t="s">
        <v>56</v>
      </c>
      <c r="C380" s="123"/>
      <c r="D380" s="123">
        <v>3142</v>
      </c>
      <c r="E380" s="123"/>
      <c r="F380" s="163"/>
      <c r="G380" s="116"/>
      <c r="H380" s="116"/>
      <c r="I380" s="120"/>
      <c r="J380" s="256"/>
      <c r="K380" s="311"/>
      <c r="L380" s="131"/>
      <c r="M380" s="131"/>
    </row>
    <row r="381" spans="1:13" ht="12.75">
      <c r="A381" s="61"/>
      <c r="B381" s="112"/>
      <c r="C381" s="18"/>
      <c r="D381" s="18"/>
      <c r="E381" s="18"/>
      <c r="F381" s="161"/>
      <c r="G381" s="108"/>
      <c r="H381" s="108"/>
      <c r="I381" s="121"/>
      <c r="J381" s="258"/>
      <c r="K381" s="319"/>
      <c r="L381" s="34"/>
      <c r="M381" s="131"/>
    </row>
    <row r="382" spans="1:13" ht="12.75">
      <c r="A382" s="118"/>
      <c r="B382" s="119" t="s">
        <v>67</v>
      </c>
      <c r="C382" s="119"/>
      <c r="D382" s="119"/>
      <c r="E382" s="119"/>
      <c r="F382" s="165"/>
      <c r="G382" s="29"/>
      <c r="H382" s="29"/>
      <c r="I382" s="29"/>
      <c r="J382" s="253"/>
      <c r="K382" s="312"/>
      <c r="L382" s="140"/>
      <c r="M382" s="131"/>
    </row>
    <row r="384" ht="12.75">
      <c r="A384" s="122" t="s">
        <v>387</v>
      </c>
    </row>
    <row r="386" spans="1:12" ht="12.75">
      <c r="A386" s="122" t="s">
        <v>51</v>
      </c>
      <c r="C386" s="133" t="s">
        <v>52</v>
      </c>
      <c r="F386" s="289"/>
      <c r="J386" s="261"/>
      <c r="K386" s="133"/>
      <c r="L386" s="126"/>
    </row>
    <row r="387" spans="2:12" ht="12.75">
      <c r="B387" s="133"/>
      <c r="F387" s="289"/>
      <c r="J387" s="261"/>
      <c r="K387" s="133"/>
      <c r="L387" s="126"/>
    </row>
  </sheetData>
  <sheetProtection/>
  <mergeCells count="4">
    <mergeCell ref="A1:I1"/>
    <mergeCell ref="A2:I2"/>
    <mergeCell ref="A3:I3"/>
    <mergeCell ref="A4:I4"/>
  </mergeCells>
  <printOptions/>
  <pageMargins left="0.4724409448818898" right="0.2755905511811024" top="0.3937007874015748" bottom="0.3937007874015748" header="0.31496062992125984" footer="0.31496062992125984"/>
  <pageSetup horizontalDpi="600" verticalDpi="600" orientation="landscape" paperSize="9" scale="80" r:id="rId1"/>
  <rowBreaks count="3" manualBreakCount="3">
    <brk id="72" max="11" man="1"/>
    <brk id="193" max="11" man="1"/>
    <brk id="3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SheetLayoutView="100" zoomScalePageLayoutView="0" workbookViewId="0" topLeftCell="A82">
      <selection activeCell="M53" sqref="M53"/>
    </sheetView>
  </sheetViews>
  <sheetFormatPr defaultColWidth="9.140625" defaultRowHeight="15"/>
  <cols>
    <col min="1" max="1" width="13.7109375" style="83" customWidth="1"/>
    <col min="2" max="2" width="33.28125" style="1" customWidth="1"/>
    <col min="3" max="5" width="8.28125" style="1" hidden="1" customWidth="1"/>
    <col min="6" max="6" width="14.28125" style="30" customWidth="1"/>
    <col min="7" max="7" width="11.421875" style="1" hidden="1" customWidth="1"/>
    <col min="8" max="8" width="9.28125" style="1" hidden="1" customWidth="1"/>
    <col min="9" max="9" width="22.7109375" style="1" hidden="1" customWidth="1"/>
    <col min="10" max="10" width="15.57421875" style="76" customWidth="1"/>
    <col min="11" max="11" width="24.8515625" style="50" customWidth="1"/>
    <col min="12" max="12" width="23.8515625" style="22" customWidth="1"/>
    <col min="13" max="13" width="14.28125" style="38" customWidth="1"/>
    <col min="14" max="16384" width="9.140625" style="1" customWidth="1"/>
  </cols>
  <sheetData>
    <row r="1" spans="1:9" ht="12.75">
      <c r="A1" s="356" t="s">
        <v>57</v>
      </c>
      <c r="B1" s="356"/>
      <c r="C1" s="356"/>
      <c r="D1" s="356"/>
      <c r="E1" s="356"/>
      <c r="F1" s="356"/>
      <c r="G1" s="356"/>
      <c r="H1" s="356"/>
      <c r="I1" s="356"/>
    </row>
    <row r="2" spans="1:9" ht="12.75">
      <c r="A2" s="356" t="s">
        <v>16</v>
      </c>
      <c r="B2" s="356"/>
      <c r="C2" s="356"/>
      <c r="D2" s="356"/>
      <c r="E2" s="356"/>
      <c r="F2" s="356"/>
      <c r="G2" s="356"/>
      <c r="H2" s="356"/>
      <c r="I2" s="356"/>
    </row>
    <row r="3" spans="1:9" ht="28.5" customHeight="1">
      <c r="A3" s="357" t="s">
        <v>17</v>
      </c>
      <c r="B3" s="356"/>
      <c r="C3" s="356"/>
      <c r="D3" s="356"/>
      <c r="E3" s="356"/>
      <c r="F3" s="356"/>
      <c r="G3" s="356"/>
      <c r="H3" s="356"/>
      <c r="I3" s="356"/>
    </row>
    <row r="4" spans="1:10" ht="15">
      <c r="A4" s="356" t="s">
        <v>18</v>
      </c>
      <c r="B4" s="356"/>
      <c r="C4" s="356"/>
      <c r="D4" s="356"/>
      <c r="E4" s="356"/>
      <c r="F4" s="356"/>
      <c r="G4" s="356"/>
      <c r="H4" s="356"/>
      <c r="I4" s="356"/>
      <c r="J4" s="109" t="s">
        <v>141</v>
      </c>
    </row>
    <row r="5" spans="1:9" ht="9" customHeight="1">
      <c r="A5" s="79"/>
      <c r="B5" s="2"/>
      <c r="C5" s="2"/>
      <c r="D5" s="2"/>
      <c r="E5" s="2"/>
      <c r="F5" s="25"/>
      <c r="G5" s="2"/>
      <c r="H5" s="2"/>
      <c r="I5" s="2"/>
    </row>
    <row r="6" spans="1:13" ht="73.5">
      <c r="A6" s="80" t="s">
        <v>0</v>
      </c>
      <c r="B6" s="8" t="s">
        <v>1</v>
      </c>
      <c r="C6" s="8" t="s">
        <v>2</v>
      </c>
      <c r="D6" s="8" t="s">
        <v>2</v>
      </c>
      <c r="E6" s="8" t="s">
        <v>2</v>
      </c>
      <c r="F6" s="35" t="s">
        <v>3</v>
      </c>
      <c r="G6" s="8" t="s">
        <v>4</v>
      </c>
      <c r="H6" s="8" t="s">
        <v>5</v>
      </c>
      <c r="I6" s="8" t="s">
        <v>6</v>
      </c>
      <c r="J6" s="24" t="s">
        <v>86</v>
      </c>
      <c r="K6" s="13" t="s">
        <v>85</v>
      </c>
      <c r="L6" s="23" t="s">
        <v>84</v>
      </c>
      <c r="M6" s="32" t="s">
        <v>83</v>
      </c>
    </row>
    <row r="7" spans="1:13" ht="12.75">
      <c r="A7" s="6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27" t="s">
        <v>12</v>
      </c>
      <c r="G7" s="89" t="s">
        <v>13</v>
      </c>
      <c r="H7" s="89" t="s">
        <v>14</v>
      </c>
      <c r="I7" s="89" t="s">
        <v>15</v>
      </c>
      <c r="J7" s="24"/>
      <c r="K7" s="13"/>
      <c r="L7" s="23"/>
      <c r="M7" s="47"/>
    </row>
    <row r="8" spans="1:13" ht="22.5">
      <c r="A8" s="61" t="s">
        <v>123</v>
      </c>
      <c r="B8" s="11" t="s">
        <v>124</v>
      </c>
      <c r="C8" s="12">
        <v>2210</v>
      </c>
      <c r="D8" s="12"/>
      <c r="E8" s="12"/>
      <c r="F8" s="28">
        <f>18500-1981</f>
        <v>16519</v>
      </c>
      <c r="G8" s="45" t="s">
        <v>29</v>
      </c>
      <c r="H8" s="45" t="s">
        <v>19</v>
      </c>
      <c r="I8" s="104"/>
      <c r="J8" s="33"/>
      <c r="K8" s="13"/>
      <c r="L8" s="23"/>
      <c r="M8" s="66">
        <f>F8-K11</f>
        <v>16519</v>
      </c>
    </row>
    <row r="9" spans="1:13" ht="15">
      <c r="A9" s="61"/>
      <c r="B9" s="11"/>
      <c r="C9" s="12"/>
      <c r="D9" s="12"/>
      <c r="E9" s="12"/>
      <c r="F9" s="28"/>
      <c r="G9" s="45"/>
      <c r="H9" s="45"/>
      <c r="I9" s="104"/>
      <c r="J9" s="33"/>
      <c r="K9" s="13"/>
      <c r="L9" s="23"/>
      <c r="M9" s="69"/>
    </row>
    <row r="10" spans="1:13" ht="15">
      <c r="A10" s="61"/>
      <c r="B10" s="11"/>
      <c r="C10" s="12"/>
      <c r="D10" s="12"/>
      <c r="E10" s="12"/>
      <c r="F10" s="28"/>
      <c r="G10" s="45"/>
      <c r="H10" s="45"/>
      <c r="I10" s="104"/>
      <c r="J10" s="33"/>
      <c r="K10" s="13"/>
      <c r="L10" s="23"/>
      <c r="M10" s="69"/>
    </row>
    <row r="11" spans="1:13" ht="15">
      <c r="A11" s="61"/>
      <c r="B11" s="11"/>
      <c r="C11" s="12"/>
      <c r="D11" s="12"/>
      <c r="E11" s="12"/>
      <c r="F11" s="28"/>
      <c r="G11" s="45"/>
      <c r="H11" s="45"/>
      <c r="I11" s="104"/>
      <c r="J11" s="24"/>
      <c r="K11" s="67"/>
      <c r="L11" s="23"/>
      <c r="M11" s="69"/>
    </row>
    <row r="12" spans="1:13" ht="15">
      <c r="A12" s="61" t="s">
        <v>121</v>
      </c>
      <c r="B12" s="11" t="s">
        <v>122</v>
      </c>
      <c r="C12" s="12"/>
      <c r="D12" s="12"/>
      <c r="E12" s="12"/>
      <c r="F12" s="28">
        <v>5000</v>
      </c>
      <c r="G12" s="45"/>
      <c r="H12" s="45"/>
      <c r="I12" s="104"/>
      <c r="J12" s="33"/>
      <c r="K12" s="13"/>
      <c r="L12" s="23"/>
      <c r="M12" s="66">
        <f>F12-J12</f>
        <v>5000</v>
      </c>
    </row>
    <row r="13" spans="1:13" ht="15">
      <c r="A13" s="61"/>
      <c r="B13" s="11"/>
      <c r="C13" s="12"/>
      <c r="D13" s="12"/>
      <c r="E13" s="12"/>
      <c r="F13" s="28"/>
      <c r="G13" s="45"/>
      <c r="H13" s="45"/>
      <c r="I13" s="104"/>
      <c r="J13" s="24"/>
      <c r="K13" s="13"/>
      <c r="L13" s="23"/>
      <c r="M13" s="69"/>
    </row>
    <row r="14" spans="1:13" ht="15">
      <c r="A14" s="61" t="s">
        <v>109</v>
      </c>
      <c r="B14" s="11" t="s">
        <v>110</v>
      </c>
      <c r="C14" s="12"/>
      <c r="D14" s="12"/>
      <c r="E14" s="12"/>
      <c r="F14" s="28">
        <v>3000</v>
      </c>
      <c r="G14" s="45"/>
      <c r="H14" s="45"/>
      <c r="I14" s="104"/>
      <c r="J14" s="33"/>
      <c r="K14" s="13"/>
      <c r="L14" s="23"/>
      <c r="M14" s="66">
        <f>F14-J14-J15</f>
        <v>3000</v>
      </c>
    </row>
    <row r="15" spans="1:13" ht="15">
      <c r="A15" s="61"/>
      <c r="B15" s="11"/>
      <c r="C15" s="12"/>
      <c r="D15" s="12"/>
      <c r="E15" s="12"/>
      <c r="F15" s="28"/>
      <c r="G15" s="45"/>
      <c r="H15" s="45"/>
      <c r="I15" s="104"/>
      <c r="J15" s="24"/>
      <c r="K15" s="13"/>
      <c r="L15" s="23"/>
      <c r="M15" s="69"/>
    </row>
    <row r="16" spans="1:13" ht="15">
      <c r="A16" s="61"/>
      <c r="B16" s="11"/>
      <c r="C16" s="12"/>
      <c r="D16" s="12"/>
      <c r="E16" s="12"/>
      <c r="F16" s="28"/>
      <c r="G16" s="45"/>
      <c r="H16" s="45"/>
      <c r="I16" s="104"/>
      <c r="J16" s="24"/>
      <c r="K16" s="13"/>
      <c r="L16" s="23"/>
      <c r="M16" s="69"/>
    </row>
    <row r="17" spans="1:13" ht="15">
      <c r="A17" s="61" t="s">
        <v>111</v>
      </c>
      <c r="B17" s="11" t="s">
        <v>112</v>
      </c>
      <c r="C17" s="12"/>
      <c r="D17" s="12"/>
      <c r="E17" s="12"/>
      <c r="F17" s="28">
        <v>10000</v>
      </c>
      <c r="G17" s="45"/>
      <c r="H17" s="45"/>
      <c r="I17" s="104"/>
      <c r="J17" s="33"/>
      <c r="K17" s="13"/>
      <c r="L17" s="23"/>
      <c r="M17" s="66">
        <f>F17-J17-J18-J19-J20-J21</f>
        <v>10000</v>
      </c>
    </row>
    <row r="18" spans="1:13" ht="15">
      <c r="A18" s="61"/>
      <c r="B18" s="11"/>
      <c r="C18" s="12"/>
      <c r="D18" s="12"/>
      <c r="E18" s="12"/>
      <c r="F18" s="28"/>
      <c r="G18" s="45"/>
      <c r="H18" s="45"/>
      <c r="I18" s="104"/>
      <c r="J18" s="33"/>
      <c r="K18" s="51"/>
      <c r="L18" s="23"/>
      <c r="M18" s="66"/>
    </row>
    <row r="19" spans="1:13" ht="15">
      <c r="A19" s="61"/>
      <c r="B19" s="11"/>
      <c r="C19" s="12"/>
      <c r="D19" s="12"/>
      <c r="E19" s="12"/>
      <c r="F19" s="28"/>
      <c r="G19" s="45"/>
      <c r="H19" s="45"/>
      <c r="I19" s="104"/>
      <c r="J19" s="33"/>
      <c r="K19" s="13"/>
      <c r="L19" s="23"/>
      <c r="M19" s="66"/>
    </row>
    <row r="20" spans="1:13" ht="15">
      <c r="A20" s="61"/>
      <c r="B20" s="11"/>
      <c r="C20" s="12"/>
      <c r="D20" s="12"/>
      <c r="E20" s="12"/>
      <c r="F20" s="28"/>
      <c r="G20" s="45"/>
      <c r="H20" s="45"/>
      <c r="I20" s="104"/>
      <c r="J20" s="33"/>
      <c r="K20" s="13"/>
      <c r="L20" s="23"/>
      <c r="M20" s="66"/>
    </row>
    <row r="21" spans="1:13" ht="15">
      <c r="A21" s="61"/>
      <c r="B21" s="11"/>
      <c r="C21" s="12"/>
      <c r="D21" s="12"/>
      <c r="E21" s="12"/>
      <c r="F21" s="28"/>
      <c r="G21" s="45"/>
      <c r="H21" s="45"/>
      <c r="I21" s="104"/>
      <c r="J21" s="33"/>
      <c r="K21" s="13"/>
      <c r="L21" s="23"/>
      <c r="M21" s="66"/>
    </row>
    <row r="22" spans="1:13" ht="15">
      <c r="A22" s="61"/>
      <c r="B22" s="11"/>
      <c r="C22" s="12"/>
      <c r="D22" s="12"/>
      <c r="E22" s="12"/>
      <c r="F22" s="28"/>
      <c r="G22" s="45"/>
      <c r="H22" s="45"/>
      <c r="I22" s="104"/>
      <c r="J22" s="24"/>
      <c r="K22" s="13"/>
      <c r="L22" s="23"/>
      <c r="M22" s="66"/>
    </row>
    <row r="23" spans="1:13" ht="25.5">
      <c r="A23" s="61" t="s">
        <v>133</v>
      </c>
      <c r="B23" s="11" t="s">
        <v>134</v>
      </c>
      <c r="C23" s="12"/>
      <c r="D23" s="12"/>
      <c r="E23" s="12"/>
      <c r="F23" s="28">
        <v>3000</v>
      </c>
      <c r="G23" s="45"/>
      <c r="H23" s="45"/>
      <c r="I23" s="104"/>
      <c r="J23" s="33"/>
      <c r="K23" s="51"/>
      <c r="L23" s="23"/>
      <c r="M23" s="66">
        <f>F23-J23</f>
        <v>3000</v>
      </c>
    </row>
    <row r="24" spans="1:13" ht="15">
      <c r="A24" s="61"/>
      <c r="B24" s="11"/>
      <c r="C24" s="12"/>
      <c r="D24" s="12"/>
      <c r="E24" s="12"/>
      <c r="F24" s="28"/>
      <c r="G24" s="45"/>
      <c r="H24" s="45"/>
      <c r="I24" s="104"/>
      <c r="J24" s="24"/>
      <c r="K24" s="65"/>
      <c r="L24" s="23"/>
      <c r="M24" s="66"/>
    </row>
    <row r="25" spans="1:13" ht="15">
      <c r="A25" s="61" t="s">
        <v>113</v>
      </c>
      <c r="B25" s="11" t="s">
        <v>114</v>
      </c>
      <c r="C25" s="12"/>
      <c r="D25" s="12"/>
      <c r="E25" s="12"/>
      <c r="F25" s="28">
        <v>2600</v>
      </c>
      <c r="G25" s="45"/>
      <c r="H25" s="45"/>
      <c r="I25" s="104"/>
      <c r="J25" s="33"/>
      <c r="K25" s="13"/>
      <c r="L25" s="23"/>
      <c r="M25" s="66">
        <f>F25-J25</f>
        <v>2600</v>
      </c>
    </row>
    <row r="26" spans="1:13" ht="15">
      <c r="A26" s="61"/>
      <c r="B26" s="11"/>
      <c r="C26" s="12"/>
      <c r="D26" s="12"/>
      <c r="E26" s="12"/>
      <c r="F26" s="28"/>
      <c r="G26" s="45"/>
      <c r="H26" s="45"/>
      <c r="I26" s="104"/>
      <c r="J26" s="24"/>
      <c r="K26" s="51"/>
      <c r="L26" s="23"/>
      <c r="M26" s="69"/>
    </row>
    <row r="27" spans="1:13" ht="22.5">
      <c r="A27" s="61" t="s">
        <v>131</v>
      </c>
      <c r="B27" s="14" t="s">
        <v>132</v>
      </c>
      <c r="C27" s="12">
        <v>2210</v>
      </c>
      <c r="D27" s="12"/>
      <c r="E27" s="12"/>
      <c r="F27" s="28">
        <v>5000</v>
      </c>
      <c r="G27" s="45" t="s">
        <v>29</v>
      </c>
      <c r="H27" s="45" t="s">
        <v>19</v>
      </c>
      <c r="I27" s="46"/>
      <c r="J27" s="33"/>
      <c r="K27" s="13"/>
      <c r="L27" s="23"/>
      <c r="M27" s="66">
        <f>F27-J27</f>
        <v>5000</v>
      </c>
    </row>
    <row r="28" spans="1:13" ht="15">
      <c r="A28" s="61"/>
      <c r="B28" s="11"/>
      <c r="C28" s="12"/>
      <c r="D28" s="12"/>
      <c r="E28" s="12"/>
      <c r="F28" s="28"/>
      <c r="G28" s="45"/>
      <c r="H28" s="45"/>
      <c r="I28" s="46"/>
      <c r="J28" s="24"/>
      <c r="K28" s="13"/>
      <c r="L28" s="23"/>
      <c r="M28" s="69"/>
    </row>
    <row r="29" spans="1:13" ht="22.5">
      <c r="A29" s="58" t="s">
        <v>125</v>
      </c>
      <c r="B29" s="11" t="s">
        <v>126</v>
      </c>
      <c r="C29" s="12">
        <v>2210</v>
      </c>
      <c r="D29" s="12"/>
      <c r="E29" s="12"/>
      <c r="F29" s="28">
        <v>250</v>
      </c>
      <c r="G29" s="45" t="s">
        <v>29</v>
      </c>
      <c r="H29" s="45" t="s">
        <v>19</v>
      </c>
      <c r="I29" s="41"/>
      <c r="J29" s="33"/>
      <c r="K29" s="13"/>
      <c r="L29" s="23"/>
      <c r="M29" s="66">
        <f>F29-J29</f>
        <v>250</v>
      </c>
    </row>
    <row r="30" spans="1:13" ht="15">
      <c r="A30" s="58"/>
      <c r="B30" s="11"/>
      <c r="C30" s="12"/>
      <c r="D30" s="12"/>
      <c r="E30" s="12"/>
      <c r="F30" s="28"/>
      <c r="G30" s="45"/>
      <c r="H30" s="45"/>
      <c r="I30" s="41"/>
      <c r="J30" s="24"/>
      <c r="K30" s="67"/>
      <c r="L30" s="23"/>
      <c r="M30" s="66"/>
    </row>
    <row r="31" spans="1:13" ht="15">
      <c r="A31" s="58" t="s">
        <v>135</v>
      </c>
      <c r="B31" s="11" t="s">
        <v>136</v>
      </c>
      <c r="C31" s="12"/>
      <c r="D31" s="12"/>
      <c r="E31" s="12"/>
      <c r="F31" s="28">
        <v>3000</v>
      </c>
      <c r="G31" s="45"/>
      <c r="H31" s="45"/>
      <c r="I31" s="41"/>
      <c r="J31" s="33"/>
      <c r="K31" s="13"/>
      <c r="L31" s="23"/>
      <c r="M31" s="66">
        <f>F31-J31</f>
        <v>3000</v>
      </c>
    </row>
    <row r="32" spans="1:13" ht="15">
      <c r="A32" s="58"/>
      <c r="B32" s="11"/>
      <c r="C32" s="12"/>
      <c r="D32" s="12"/>
      <c r="E32" s="12"/>
      <c r="F32" s="28"/>
      <c r="G32" s="45"/>
      <c r="H32" s="45"/>
      <c r="I32" s="46"/>
      <c r="J32" s="24"/>
      <c r="K32" s="13"/>
      <c r="L32" s="23"/>
      <c r="M32" s="69"/>
    </row>
    <row r="33" spans="1:13" ht="25.5">
      <c r="A33" s="58" t="s">
        <v>103</v>
      </c>
      <c r="B33" s="11" t="s">
        <v>104</v>
      </c>
      <c r="C33" s="12"/>
      <c r="D33" s="12"/>
      <c r="E33" s="12"/>
      <c r="F33" s="28">
        <f>123.36+3400+3000</f>
        <v>6523.360000000001</v>
      </c>
      <c r="G33" s="45"/>
      <c r="H33" s="45"/>
      <c r="I33" s="41"/>
      <c r="J33" s="33"/>
      <c r="K33" s="19"/>
      <c r="L33" s="23"/>
      <c r="M33" s="66">
        <f>F33-K36</f>
        <v>6523.360000000001</v>
      </c>
    </row>
    <row r="34" spans="1:13" ht="15">
      <c r="A34" s="58"/>
      <c r="B34" s="11"/>
      <c r="C34" s="12"/>
      <c r="D34" s="12"/>
      <c r="E34" s="12"/>
      <c r="F34" s="28"/>
      <c r="G34" s="45"/>
      <c r="H34" s="45"/>
      <c r="I34" s="41"/>
      <c r="J34" s="33"/>
      <c r="K34" s="13"/>
      <c r="L34" s="23"/>
      <c r="M34" s="66"/>
    </row>
    <row r="35" spans="1:13" ht="15">
      <c r="A35" s="58"/>
      <c r="B35" s="11"/>
      <c r="C35" s="12"/>
      <c r="D35" s="12"/>
      <c r="E35" s="12"/>
      <c r="F35" s="28"/>
      <c r="G35" s="45"/>
      <c r="H35" s="45"/>
      <c r="I35" s="41"/>
      <c r="J35" s="33"/>
      <c r="K35" s="19"/>
      <c r="L35" s="23"/>
      <c r="M35" s="66"/>
    </row>
    <row r="36" spans="1:13" ht="15">
      <c r="A36" s="58"/>
      <c r="B36" s="11"/>
      <c r="C36" s="12"/>
      <c r="D36" s="12"/>
      <c r="E36" s="12"/>
      <c r="F36" s="28"/>
      <c r="G36" s="45"/>
      <c r="H36" s="45"/>
      <c r="I36" s="41"/>
      <c r="J36" s="24"/>
      <c r="K36" s="65"/>
      <c r="L36" s="23"/>
      <c r="M36" s="66"/>
    </row>
    <row r="37" spans="1:13" ht="22.5">
      <c r="A37" s="58" t="s">
        <v>88</v>
      </c>
      <c r="B37" s="11" t="s">
        <v>21</v>
      </c>
      <c r="C37" s="12">
        <v>2210</v>
      </c>
      <c r="D37" s="12"/>
      <c r="E37" s="12"/>
      <c r="F37" s="28">
        <f>6000-3000</f>
        <v>3000</v>
      </c>
      <c r="G37" s="45" t="s">
        <v>29</v>
      </c>
      <c r="H37" s="45" t="s">
        <v>19</v>
      </c>
      <c r="I37" s="46"/>
      <c r="J37" s="24"/>
      <c r="K37" s="13"/>
      <c r="L37" s="23"/>
      <c r="M37" s="66">
        <f>F37-J37</f>
        <v>3000</v>
      </c>
    </row>
    <row r="38" spans="1:13" ht="15">
      <c r="A38" s="58"/>
      <c r="B38" s="11"/>
      <c r="C38" s="12"/>
      <c r="D38" s="12"/>
      <c r="E38" s="12"/>
      <c r="F38" s="28"/>
      <c r="G38" s="45"/>
      <c r="H38" s="45"/>
      <c r="I38" s="46"/>
      <c r="J38" s="24"/>
      <c r="K38" s="32"/>
      <c r="L38" s="23"/>
      <c r="M38" s="87"/>
    </row>
    <row r="39" spans="1:13" ht="15">
      <c r="A39" s="58" t="s">
        <v>71</v>
      </c>
      <c r="B39" s="14" t="s">
        <v>72</v>
      </c>
      <c r="C39" s="12"/>
      <c r="D39" s="12"/>
      <c r="E39" s="12"/>
      <c r="F39" s="28">
        <v>3000</v>
      </c>
      <c r="G39" s="45"/>
      <c r="H39" s="45"/>
      <c r="I39" s="41"/>
      <c r="J39" s="33"/>
      <c r="K39" s="13"/>
      <c r="L39" s="23"/>
      <c r="M39" s="66">
        <f>F39-J39</f>
        <v>3000</v>
      </c>
    </row>
    <row r="40" spans="1:13" s="37" customFormat="1" ht="15">
      <c r="A40" s="81"/>
      <c r="B40" s="11"/>
      <c r="C40" s="12"/>
      <c r="D40" s="12"/>
      <c r="E40" s="12"/>
      <c r="F40" s="62"/>
      <c r="G40" s="105"/>
      <c r="H40" s="105"/>
      <c r="I40" s="106"/>
      <c r="J40" s="64"/>
      <c r="K40" s="52"/>
      <c r="L40" s="107"/>
      <c r="M40" s="69"/>
    </row>
    <row r="41" spans="1:13" s="37" customFormat="1" ht="15">
      <c r="A41" s="81" t="s">
        <v>78</v>
      </c>
      <c r="B41" s="11" t="s">
        <v>79</v>
      </c>
      <c r="C41" s="12"/>
      <c r="D41" s="12"/>
      <c r="E41" s="12"/>
      <c r="F41" s="62">
        <v>3000</v>
      </c>
      <c r="G41" s="105"/>
      <c r="H41" s="105"/>
      <c r="I41" s="106"/>
      <c r="J41" s="63"/>
      <c r="K41" s="52"/>
      <c r="L41" s="107"/>
      <c r="M41" s="66">
        <f>F41-J41</f>
        <v>3000</v>
      </c>
    </row>
    <row r="42" spans="1:13" s="37" customFormat="1" ht="15">
      <c r="A42" s="81"/>
      <c r="B42" s="11"/>
      <c r="C42" s="12"/>
      <c r="D42" s="12"/>
      <c r="E42" s="12"/>
      <c r="F42" s="62"/>
      <c r="G42" s="105"/>
      <c r="H42" s="105"/>
      <c r="I42" s="106"/>
      <c r="J42" s="64"/>
      <c r="K42" s="52"/>
      <c r="L42" s="107"/>
      <c r="M42" s="69"/>
    </row>
    <row r="43" spans="1:13" s="37" customFormat="1" ht="15">
      <c r="A43" s="68" t="s">
        <v>80</v>
      </c>
      <c r="B43" s="11" t="s">
        <v>81</v>
      </c>
      <c r="C43" s="12"/>
      <c r="D43" s="12"/>
      <c r="E43" s="12"/>
      <c r="F43" s="62">
        <v>300</v>
      </c>
      <c r="G43" s="105"/>
      <c r="H43" s="105"/>
      <c r="I43" s="106"/>
      <c r="J43" s="63"/>
      <c r="K43" s="52"/>
      <c r="L43" s="107"/>
      <c r="M43" s="66">
        <f>F43-J43</f>
        <v>300</v>
      </c>
    </row>
    <row r="44" spans="1:13" s="37" customFormat="1" ht="12.75">
      <c r="A44" s="68"/>
      <c r="B44" s="11"/>
      <c r="C44" s="12"/>
      <c r="D44" s="12"/>
      <c r="E44" s="12"/>
      <c r="F44" s="62"/>
      <c r="G44" s="105"/>
      <c r="H44" s="105"/>
      <c r="I44" s="106"/>
      <c r="J44" s="64"/>
      <c r="K44" s="52"/>
      <c r="L44" s="107"/>
      <c r="M44" s="47"/>
    </row>
    <row r="45" spans="1:13" s="37" customFormat="1" ht="12.75">
      <c r="A45" s="68"/>
      <c r="B45" s="11"/>
      <c r="C45" s="12"/>
      <c r="D45" s="12"/>
      <c r="E45" s="12"/>
      <c r="F45" s="28">
        <v>64192.36</v>
      </c>
      <c r="G45" s="108"/>
      <c r="H45" s="108"/>
      <c r="I45" s="32"/>
      <c r="J45" s="39">
        <f>F45-F46</f>
        <v>0</v>
      </c>
      <c r="K45" s="52"/>
      <c r="L45" s="107"/>
      <c r="M45" s="47"/>
    </row>
    <row r="46" spans="1:13" s="7" customFormat="1" ht="12.75">
      <c r="A46" s="59"/>
      <c r="B46" s="17" t="s">
        <v>58</v>
      </c>
      <c r="C46" s="17"/>
      <c r="D46" s="17"/>
      <c r="E46" s="17"/>
      <c r="F46" s="29">
        <f>SUM(F8:I44)</f>
        <v>64192.36</v>
      </c>
      <c r="G46" s="29">
        <f>SUM(G8:J44)</f>
        <v>0</v>
      </c>
      <c r="H46" s="29">
        <f>SUM(H8:K44)</f>
        <v>0</v>
      </c>
      <c r="I46" s="29">
        <f>SUM(I8:L44)</f>
        <v>0</v>
      </c>
      <c r="J46" s="29">
        <f>SUM(J8:J44)</f>
        <v>0</v>
      </c>
      <c r="K46" s="53">
        <f>F46-J46</f>
        <v>64192.36</v>
      </c>
      <c r="L46" s="101"/>
      <c r="M46" s="85">
        <f>SUM(M8:M45)</f>
        <v>64192.36</v>
      </c>
    </row>
    <row r="47" spans="1:13" s="21" customFormat="1" ht="12.75">
      <c r="A47" s="82" t="s">
        <v>105</v>
      </c>
      <c r="B47" s="74" t="s">
        <v>106</v>
      </c>
      <c r="C47" s="10"/>
      <c r="D47" s="10"/>
      <c r="E47" s="10"/>
      <c r="F47" s="27">
        <v>5000</v>
      </c>
      <c r="G47" s="89"/>
      <c r="H47" s="89"/>
      <c r="I47" s="89"/>
      <c r="J47" s="33"/>
      <c r="K47" s="75"/>
      <c r="L47" s="90"/>
      <c r="M47" s="88">
        <f>F47-J47</f>
        <v>5000</v>
      </c>
    </row>
    <row r="48" spans="1:13" s="21" customFormat="1" ht="12.75">
      <c r="A48" s="60"/>
      <c r="B48" s="10"/>
      <c r="C48" s="10"/>
      <c r="D48" s="10"/>
      <c r="E48" s="10"/>
      <c r="F48" s="27"/>
      <c r="G48" s="89"/>
      <c r="H48" s="89"/>
      <c r="I48" s="89"/>
      <c r="J48" s="24"/>
      <c r="K48" s="54"/>
      <c r="L48" s="91"/>
      <c r="M48" s="48"/>
    </row>
    <row r="49" spans="1:13" ht="15">
      <c r="A49" s="58" t="s">
        <v>107</v>
      </c>
      <c r="B49" s="11" t="s">
        <v>108</v>
      </c>
      <c r="C49" s="12"/>
      <c r="D49" s="12"/>
      <c r="E49" s="12"/>
      <c r="F49" s="26">
        <v>120</v>
      </c>
      <c r="G49" s="92"/>
      <c r="H49" s="92"/>
      <c r="I49" s="93"/>
      <c r="J49" s="33"/>
      <c r="K49" s="51"/>
      <c r="L49" s="23"/>
      <c r="M49" s="66">
        <f>F49-J49</f>
        <v>120</v>
      </c>
    </row>
    <row r="50" spans="1:13" ht="25.5">
      <c r="A50" s="58" t="s">
        <v>127</v>
      </c>
      <c r="B50" s="11" t="s">
        <v>128</v>
      </c>
      <c r="C50" s="12"/>
      <c r="D50" s="12"/>
      <c r="E50" s="12"/>
      <c r="F50" s="26">
        <v>10</v>
      </c>
      <c r="G50" s="92"/>
      <c r="H50" s="92"/>
      <c r="I50" s="93"/>
      <c r="J50" s="33"/>
      <c r="K50" s="51"/>
      <c r="L50" s="94"/>
      <c r="M50" s="66">
        <f>F50-J50</f>
        <v>10</v>
      </c>
    </row>
    <row r="51" spans="1:13" ht="15">
      <c r="A51" s="58"/>
      <c r="B51" s="11"/>
      <c r="C51" s="12"/>
      <c r="D51" s="12"/>
      <c r="E51" s="12"/>
      <c r="F51" s="26"/>
      <c r="G51" s="92"/>
      <c r="H51" s="92"/>
      <c r="I51" s="93"/>
      <c r="J51" s="24"/>
      <c r="K51" s="51"/>
      <c r="L51" s="23"/>
      <c r="M51" s="66"/>
    </row>
    <row r="52" spans="1:13" s="3" customFormat="1" ht="22.5">
      <c r="A52" s="61" t="s">
        <v>90</v>
      </c>
      <c r="B52" s="13" t="s">
        <v>53</v>
      </c>
      <c r="C52" s="12">
        <v>2240</v>
      </c>
      <c r="D52" s="12"/>
      <c r="E52" s="12"/>
      <c r="F52" s="26">
        <v>5500</v>
      </c>
      <c r="G52" s="95" t="s">
        <v>29</v>
      </c>
      <c r="H52" s="95" t="s">
        <v>54</v>
      </c>
      <c r="I52" s="96"/>
      <c r="J52" s="143">
        <v>2100</v>
      </c>
      <c r="K52" s="31" t="s">
        <v>198</v>
      </c>
      <c r="L52" s="144" t="s">
        <v>199</v>
      </c>
      <c r="M52" s="66">
        <f>F52-K54</f>
        <v>412</v>
      </c>
    </row>
    <row r="53" spans="1:13" s="3" customFormat="1" ht="15">
      <c r="A53" s="61"/>
      <c r="B53" s="13"/>
      <c r="C53" s="12"/>
      <c r="D53" s="12"/>
      <c r="E53" s="12"/>
      <c r="F53" s="26"/>
      <c r="G53" s="95"/>
      <c r="H53" s="95"/>
      <c r="I53" s="96"/>
      <c r="J53" s="143">
        <v>2988</v>
      </c>
      <c r="K53" s="31" t="s">
        <v>198</v>
      </c>
      <c r="L53" s="144" t="s">
        <v>200</v>
      </c>
      <c r="M53" s="66"/>
    </row>
    <row r="54" spans="1:13" s="3" customFormat="1" ht="15">
      <c r="A54" s="61"/>
      <c r="B54" s="13"/>
      <c r="C54" s="12"/>
      <c r="D54" s="12"/>
      <c r="E54" s="12"/>
      <c r="F54" s="26"/>
      <c r="G54" s="95"/>
      <c r="H54" s="95"/>
      <c r="I54" s="96"/>
      <c r="J54" s="143"/>
      <c r="K54" s="145">
        <f>J52+J53</f>
        <v>5088</v>
      </c>
      <c r="L54" s="144"/>
      <c r="M54" s="66"/>
    </row>
    <row r="55" spans="1:13" s="3" customFormat="1" ht="25.5">
      <c r="A55" s="61" t="s">
        <v>115</v>
      </c>
      <c r="B55" s="13" t="s">
        <v>116</v>
      </c>
      <c r="C55" s="12"/>
      <c r="D55" s="12"/>
      <c r="E55" s="12"/>
      <c r="F55" s="26">
        <v>3000</v>
      </c>
      <c r="G55" s="95"/>
      <c r="H55" s="95"/>
      <c r="I55" s="96"/>
      <c r="J55" s="33"/>
      <c r="K55" s="31"/>
      <c r="L55" s="23"/>
      <c r="M55" s="66">
        <f>F55-J55</f>
        <v>3000</v>
      </c>
    </row>
    <row r="56" spans="1:13" s="3" customFormat="1" ht="15">
      <c r="A56" s="61"/>
      <c r="B56" s="13"/>
      <c r="C56" s="12"/>
      <c r="D56" s="12"/>
      <c r="E56" s="12"/>
      <c r="F56" s="26"/>
      <c r="G56" s="95"/>
      <c r="H56" s="95"/>
      <c r="I56" s="96"/>
      <c r="J56" s="24"/>
      <c r="K56" s="31"/>
      <c r="L56" s="23"/>
      <c r="M56" s="66"/>
    </row>
    <row r="57" spans="1:13" s="3" customFormat="1" ht="26.25" customHeight="1">
      <c r="A57" s="61" t="s">
        <v>129</v>
      </c>
      <c r="B57" s="13" t="s">
        <v>130</v>
      </c>
      <c r="C57" s="12"/>
      <c r="D57" s="12"/>
      <c r="E57" s="12"/>
      <c r="F57" s="26">
        <v>5000</v>
      </c>
      <c r="G57" s="95"/>
      <c r="H57" s="95"/>
      <c r="I57" s="96"/>
      <c r="J57" s="33"/>
      <c r="K57" s="19"/>
      <c r="L57" s="97"/>
      <c r="M57" s="66">
        <f>F57-J57</f>
        <v>5000</v>
      </c>
    </row>
    <row r="58" spans="1:13" s="3" customFormat="1" ht="15">
      <c r="A58" s="61"/>
      <c r="B58" s="13"/>
      <c r="C58" s="12"/>
      <c r="D58" s="12"/>
      <c r="E58" s="12"/>
      <c r="F58" s="26"/>
      <c r="G58" s="95"/>
      <c r="H58" s="95"/>
      <c r="I58" s="96"/>
      <c r="J58" s="24"/>
      <c r="K58" s="65"/>
      <c r="L58" s="98"/>
      <c r="M58" s="66"/>
    </row>
    <row r="59" spans="1:13" s="3" customFormat="1" ht="38.25">
      <c r="A59" s="61" t="s">
        <v>137</v>
      </c>
      <c r="B59" s="13" t="s">
        <v>138</v>
      </c>
      <c r="C59" s="12"/>
      <c r="D59" s="12"/>
      <c r="E59" s="12"/>
      <c r="F59" s="26">
        <v>2800</v>
      </c>
      <c r="G59" s="95"/>
      <c r="H59" s="95"/>
      <c r="I59" s="96"/>
      <c r="J59" s="33"/>
      <c r="K59" s="51"/>
      <c r="L59" s="23"/>
      <c r="M59" s="66">
        <f>F59-J59-J60</f>
        <v>2800</v>
      </c>
    </row>
    <row r="60" spans="1:13" ht="22.5">
      <c r="A60" s="61"/>
      <c r="B60" s="77"/>
      <c r="C60" s="78"/>
      <c r="D60" s="20"/>
      <c r="E60" s="20"/>
      <c r="F60" s="28"/>
      <c r="G60" s="99" t="s">
        <v>26</v>
      </c>
      <c r="H60" s="92" t="s">
        <v>49</v>
      </c>
      <c r="I60" s="93"/>
      <c r="J60" s="33"/>
      <c r="K60" s="51"/>
      <c r="L60" s="23"/>
      <c r="M60" s="66"/>
    </row>
    <row r="61" spans="1:13" ht="12.75">
      <c r="A61" s="61"/>
      <c r="B61" s="15"/>
      <c r="C61" s="16"/>
      <c r="D61" s="12"/>
      <c r="E61" s="12"/>
      <c r="F61" s="26"/>
      <c r="G61" s="99"/>
      <c r="H61" s="92"/>
      <c r="I61" s="93"/>
      <c r="J61" s="24"/>
      <c r="K61" s="13"/>
      <c r="L61" s="23"/>
      <c r="M61" s="47"/>
    </row>
    <row r="62" spans="1:13" ht="15">
      <c r="A62" s="61" t="s">
        <v>91</v>
      </c>
      <c r="B62" s="11" t="s">
        <v>87</v>
      </c>
      <c r="C62" s="12"/>
      <c r="D62" s="12"/>
      <c r="E62" s="12"/>
      <c r="F62" s="26"/>
      <c r="G62" s="45"/>
      <c r="H62" s="45"/>
      <c r="I62" s="46"/>
      <c r="J62" s="40"/>
      <c r="K62" s="13"/>
      <c r="L62" s="23"/>
      <c r="M62" s="66">
        <f>F62-J62</f>
        <v>0</v>
      </c>
    </row>
    <row r="63" spans="1:13" ht="15">
      <c r="A63" s="61"/>
      <c r="B63" s="11"/>
      <c r="C63" s="12"/>
      <c r="D63" s="12"/>
      <c r="E63" s="12"/>
      <c r="F63" s="26"/>
      <c r="G63" s="45"/>
      <c r="H63" s="45"/>
      <c r="I63" s="46"/>
      <c r="J63" s="24"/>
      <c r="K63" s="13"/>
      <c r="L63" s="23"/>
      <c r="M63" s="66"/>
    </row>
    <row r="64" spans="1:13" ht="36">
      <c r="A64" s="61" t="s">
        <v>92</v>
      </c>
      <c r="B64" s="9" t="s">
        <v>39</v>
      </c>
      <c r="C64" s="12">
        <v>2240</v>
      </c>
      <c r="D64" s="12"/>
      <c r="E64" s="12"/>
      <c r="F64" s="26">
        <v>3000</v>
      </c>
      <c r="G64" s="45" t="s">
        <v>29</v>
      </c>
      <c r="H64" s="45" t="s">
        <v>19</v>
      </c>
      <c r="I64" s="46"/>
      <c r="J64" s="24"/>
      <c r="K64" s="13"/>
      <c r="L64" s="23"/>
      <c r="M64" s="66">
        <f>F64-J64</f>
        <v>3000</v>
      </c>
    </row>
    <row r="65" spans="1:13" ht="15">
      <c r="A65" s="61"/>
      <c r="B65" s="11"/>
      <c r="C65" s="12"/>
      <c r="D65" s="12"/>
      <c r="E65" s="12"/>
      <c r="F65" s="26"/>
      <c r="G65" s="45"/>
      <c r="H65" s="45"/>
      <c r="I65" s="46"/>
      <c r="J65" s="24"/>
      <c r="K65" s="13"/>
      <c r="L65" s="23"/>
      <c r="M65" s="66"/>
    </row>
    <row r="66" spans="1:13" s="4" customFormat="1" ht="22.5">
      <c r="A66" s="61" t="s">
        <v>96</v>
      </c>
      <c r="B66" s="11" t="s">
        <v>42</v>
      </c>
      <c r="C66" s="12">
        <v>2240</v>
      </c>
      <c r="D66" s="12"/>
      <c r="E66" s="12"/>
      <c r="F66" s="26">
        <f>10500+62514</f>
        <v>73014</v>
      </c>
      <c r="G66" s="45" t="s">
        <v>29</v>
      </c>
      <c r="H66" s="45" t="s">
        <v>19</v>
      </c>
      <c r="I66" s="46"/>
      <c r="J66" s="24"/>
      <c r="K66" s="19"/>
      <c r="L66" s="100"/>
      <c r="M66" s="66">
        <f>F66-J66</f>
        <v>73014</v>
      </c>
    </row>
    <row r="67" spans="1:13" s="4" customFormat="1" ht="15">
      <c r="A67" s="61"/>
      <c r="B67" s="11"/>
      <c r="C67" s="12"/>
      <c r="D67" s="12"/>
      <c r="E67" s="12"/>
      <c r="F67" s="26"/>
      <c r="G67" s="45"/>
      <c r="H67" s="45"/>
      <c r="I67" s="46"/>
      <c r="J67" s="24"/>
      <c r="K67" s="19"/>
      <c r="L67" s="100"/>
      <c r="M67" s="66"/>
    </row>
    <row r="68" spans="1:13" ht="25.5">
      <c r="A68" s="61" t="s">
        <v>99</v>
      </c>
      <c r="B68" s="11" t="s">
        <v>43</v>
      </c>
      <c r="C68" s="12">
        <v>2240</v>
      </c>
      <c r="D68" s="12"/>
      <c r="E68" s="12"/>
      <c r="F68" s="26">
        <v>6000</v>
      </c>
      <c r="G68" s="45" t="s">
        <v>29</v>
      </c>
      <c r="H68" s="45" t="s">
        <v>19</v>
      </c>
      <c r="I68" s="41"/>
      <c r="J68" s="24"/>
      <c r="K68" s="55"/>
      <c r="L68" s="23"/>
      <c r="M68" s="66">
        <f>F68-J68</f>
        <v>6000</v>
      </c>
    </row>
    <row r="69" spans="1:13" ht="15">
      <c r="A69" s="61"/>
      <c r="B69" s="11"/>
      <c r="C69" s="12"/>
      <c r="D69" s="12"/>
      <c r="E69" s="12"/>
      <c r="F69" s="26"/>
      <c r="G69" s="45"/>
      <c r="H69" s="45"/>
      <c r="I69" s="41"/>
      <c r="J69" s="24"/>
      <c r="K69" s="55"/>
      <c r="L69" s="23"/>
      <c r="M69" s="66"/>
    </row>
    <row r="70" spans="1:13" ht="38.25">
      <c r="A70" s="61" t="s">
        <v>100</v>
      </c>
      <c r="B70" s="11" t="s">
        <v>44</v>
      </c>
      <c r="C70" s="12">
        <v>2240</v>
      </c>
      <c r="D70" s="12"/>
      <c r="E70" s="12"/>
      <c r="F70" s="26"/>
      <c r="G70" s="45" t="s">
        <v>29</v>
      </c>
      <c r="H70" s="45" t="s">
        <v>19</v>
      </c>
      <c r="I70" s="46"/>
      <c r="J70" s="24"/>
      <c r="K70" s="13"/>
      <c r="L70" s="23"/>
      <c r="M70" s="66">
        <f>F70-J70</f>
        <v>0</v>
      </c>
    </row>
    <row r="71" spans="1:13" ht="15">
      <c r="A71" s="61"/>
      <c r="B71" s="11"/>
      <c r="C71" s="12"/>
      <c r="D71" s="12"/>
      <c r="E71" s="12"/>
      <c r="F71" s="26"/>
      <c r="G71" s="45"/>
      <c r="H71" s="45"/>
      <c r="I71" s="46"/>
      <c r="J71" s="24"/>
      <c r="K71" s="13"/>
      <c r="L71" s="23"/>
      <c r="M71" s="66"/>
    </row>
    <row r="72" spans="1:13" ht="25.5">
      <c r="A72" s="61" t="s">
        <v>101</v>
      </c>
      <c r="B72" s="11" t="s">
        <v>45</v>
      </c>
      <c r="C72" s="12">
        <v>2240</v>
      </c>
      <c r="D72" s="12"/>
      <c r="E72" s="12"/>
      <c r="F72" s="26">
        <v>3000</v>
      </c>
      <c r="G72" s="45" t="s">
        <v>29</v>
      </c>
      <c r="H72" s="45" t="s">
        <v>19</v>
      </c>
      <c r="I72" s="46"/>
      <c r="J72" s="33"/>
      <c r="K72" s="13"/>
      <c r="L72" s="23"/>
      <c r="M72" s="66">
        <f>F72-J72</f>
        <v>3000</v>
      </c>
    </row>
    <row r="73" spans="1:13" ht="15">
      <c r="A73" s="61"/>
      <c r="B73" s="11"/>
      <c r="C73" s="12"/>
      <c r="D73" s="12"/>
      <c r="E73" s="12"/>
      <c r="F73" s="26"/>
      <c r="G73" s="45"/>
      <c r="H73" s="45"/>
      <c r="I73" s="46"/>
      <c r="J73" s="24"/>
      <c r="K73" s="13"/>
      <c r="L73" s="23"/>
      <c r="M73" s="66"/>
    </row>
    <row r="74" spans="1:13" ht="22.5">
      <c r="A74" s="61" t="s">
        <v>102</v>
      </c>
      <c r="B74" s="11" t="s">
        <v>47</v>
      </c>
      <c r="C74" s="12">
        <v>2240</v>
      </c>
      <c r="D74" s="12"/>
      <c r="E74" s="12"/>
      <c r="F74" s="26">
        <v>10</v>
      </c>
      <c r="G74" s="45" t="s">
        <v>29</v>
      </c>
      <c r="H74" s="45" t="s">
        <v>19</v>
      </c>
      <c r="I74" s="46"/>
      <c r="J74" s="24"/>
      <c r="K74" s="13"/>
      <c r="L74" s="94"/>
      <c r="M74" s="66">
        <f>F74-J74</f>
        <v>10</v>
      </c>
    </row>
    <row r="75" spans="1:13" ht="15">
      <c r="A75" s="61"/>
      <c r="B75" s="11"/>
      <c r="C75" s="12"/>
      <c r="D75" s="12"/>
      <c r="E75" s="12"/>
      <c r="F75" s="26"/>
      <c r="G75" s="45"/>
      <c r="H75" s="45"/>
      <c r="I75" s="46"/>
      <c r="J75" s="24"/>
      <c r="K75" s="13"/>
      <c r="L75" s="23"/>
      <c r="M75" s="66"/>
    </row>
    <row r="76" spans="1:13" ht="38.25">
      <c r="A76" s="61" t="s">
        <v>93</v>
      </c>
      <c r="B76" s="11" t="s">
        <v>77</v>
      </c>
      <c r="C76" s="12"/>
      <c r="D76" s="12"/>
      <c r="E76" s="12"/>
      <c r="F76" s="26"/>
      <c r="G76" s="45"/>
      <c r="H76" s="45"/>
      <c r="I76" s="41"/>
      <c r="J76" s="24"/>
      <c r="K76" s="13"/>
      <c r="L76" s="23"/>
      <c r="M76" s="66">
        <f>F76-J76</f>
        <v>0</v>
      </c>
    </row>
    <row r="77" spans="1:13" ht="15">
      <c r="A77" s="61"/>
      <c r="B77" s="11"/>
      <c r="C77" s="12"/>
      <c r="D77" s="12"/>
      <c r="E77" s="12"/>
      <c r="F77" s="26"/>
      <c r="G77" s="45"/>
      <c r="H77" s="45"/>
      <c r="I77" s="41"/>
      <c r="J77" s="24"/>
      <c r="K77" s="13"/>
      <c r="L77" s="23"/>
      <c r="M77" s="66"/>
    </row>
    <row r="78" spans="1:13" ht="15">
      <c r="A78" s="61" t="s">
        <v>94</v>
      </c>
      <c r="B78" s="14" t="s">
        <v>76</v>
      </c>
      <c r="C78" s="12"/>
      <c r="D78" s="12"/>
      <c r="E78" s="12"/>
      <c r="F78" s="26">
        <v>3000</v>
      </c>
      <c r="G78" s="45"/>
      <c r="H78" s="45"/>
      <c r="I78" s="41"/>
      <c r="J78" s="24"/>
      <c r="K78" s="13"/>
      <c r="L78" s="23"/>
      <c r="M78" s="66">
        <f>F78-J78</f>
        <v>3000</v>
      </c>
    </row>
    <row r="79" spans="1:13" ht="15">
      <c r="A79" s="61"/>
      <c r="B79" s="14"/>
      <c r="C79" s="12"/>
      <c r="D79" s="12"/>
      <c r="E79" s="12"/>
      <c r="F79" s="26"/>
      <c r="G79" s="45"/>
      <c r="H79" s="45"/>
      <c r="I79" s="41"/>
      <c r="J79" s="24"/>
      <c r="K79" s="13"/>
      <c r="L79" s="23"/>
      <c r="M79" s="66"/>
    </row>
    <row r="80" spans="1:13" ht="15">
      <c r="A80" s="61" t="s">
        <v>117</v>
      </c>
      <c r="B80" s="11" t="s">
        <v>118</v>
      </c>
      <c r="C80" s="12"/>
      <c r="D80" s="12"/>
      <c r="E80" s="12"/>
      <c r="F80" s="26">
        <v>4700</v>
      </c>
      <c r="G80" s="45"/>
      <c r="H80" s="45"/>
      <c r="I80" s="41"/>
      <c r="J80" s="33"/>
      <c r="K80" s="13"/>
      <c r="L80" s="23"/>
      <c r="M80" s="66">
        <f>F80-J80-J81</f>
        <v>4700</v>
      </c>
    </row>
    <row r="81" spans="1:13" ht="15">
      <c r="A81" s="61"/>
      <c r="B81" s="11"/>
      <c r="C81" s="12"/>
      <c r="D81" s="12"/>
      <c r="E81" s="12"/>
      <c r="F81" s="26"/>
      <c r="G81" s="45"/>
      <c r="H81" s="45"/>
      <c r="I81" s="41"/>
      <c r="J81" s="33"/>
      <c r="K81" s="13"/>
      <c r="L81" s="23"/>
      <c r="M81" s="66"/>
    </row>
    <row r="82" spans="1:13" ht="15">
      <c r="A82" s="61"/>
      <c r="B82" s="11"/>
      <c r="C82" s="12"/>
      <c r="D82" s="12"/>
      <c r="E82" s="12"/>
      <c r="F82" s="26"/>
      <c r="G82" s="45"/>
      <c r="H82" s="45"/>
      <c r="I82" s="41"/>
      <c r="J82" s="24"/>
      <c r="K82" s="13"/>
      <c r="L82" s="23"/>
      <c r="M82" s="66"/>
    </row>
    <row r="83" spans="1:13" ht="15">
      <c r="A83" s="61"/>
      <c r="B83" s="11"/>
      <c r="C83" s="12"/>
      <c r="D83" s="12"/>
      <c r="E83" s="12"/>
      <c r="F83" s="26"/>
      <c r="G83" s="45"/>
      <c r="H83" s="45"/>
      <c r="I83" s="41"/>
      <c r="J83" s="24"/>
      <c r="K83" s="13"/>
      <c r="L83" s="23"/>
      <c r="M83" s="66"/>
    </row>
    <row r="84" spans="1:13" ht="15">
      <c r="A84" s="61" t="s">
        <v>119</v>
      </c>
      <c r="B84" s="11" t="s">
        <v>120</v>
      </c>
      <c r="C84" s="12"/>
      <c r="D84" s="12"/>
      <c r="E84" s="12"/>
      <c r="F84" s="26">
        <v>3000</v>
      </c>
      <c r="G84" s="45"/>
      <c r="H84" s="45"/>
      <c r="I84" s="41"/>
      <c r="J84" s="33"/>
      <c r="K84" s="51"/>
      <c r="L84" s="23"/>
      <c r="M84" s="66">
        <f>F84-J84</f>
        <v>3000</v>
      </c>
    </row>
    <row r="85" spans="1:13" ht="12.75">
      <c r="A85" s="61"/>
      <c r="B85" s="11"/>
      <c r="C85" s="12"/>
      <c r="D85" s="12"/>
      <c r="E85" s="12"/>
      <c r="F85" s="26"/>
      <c r="G85" s="45"/>
      <c r="H85" s="45"/>
      <c r="I85" s="41"/>
      <c r="J85" s="24"/>
      <c r="K85" s="13"/>
      <c r="L85" s="23"/>
      <c r="M85" s="47"/>
    </row>
    <row r="86" spans="1:13" ht="12.75">
      <c r="A86" s="61"/>
      <c r="B86" s="11"/>
      <c r="C86" s="12"/>
      <c r="D86" s="12"/>
      <c r="E86" s="12"/>
      <c r="F86" s="26">
        <v>109654</v>
      </c>
      <c r="G86" s="45"/>
      <c r="H86" s="45"/>
      <c r="I86" s="41"/>
      <c r="J86" s="24">
        <f>F87-F86</f>
        <v>2500</v>
      </c>
      <c r="K86" s="13"/>
      <c r="L86" s="23"/>
      <c r="M86" s="47"/>
    </row>
    <row r="87" spans="1:13" s="7" customFormat="1" ht="15">
      <c r="A87" s="59"/>
      <c r="B87" s="17" t="s">
        <v>61</v>
      </c>
      <c r="C87" s="17"/>
      <c r="D87" s="17"/>
      <c r="E87" s="17"/>
      <c r="F87" s="36">
        <f>SUM(F49:F84)</f>
        <v>112154</v>
      </c>
      <c r="G87" s="36">
        <f>SUM(G49:J77)</f>
        <v>5088</v>
      </c>
      <c r="H87" s="36">
        <f>SUM(H49:K77)</f>
        <v>10176</v>
      </c>
      <c r="I87" s="36">
        <f>SUM(I49:L77)</f>
        <v>10176</v>
      </c>
      <c r="J87" s="36">
        <f>SUM(J47:J84)</f>
        <v>5088</v>
      </c>
      <c r="K87" s="53">
        <f>F87-L87-J87</f>
        <v>107066</v>
      </c>
      <c r="L87" s="101"/>
      <c r="M87" s="84">
        <f>SUM(M47:M86)</f>
        <v>112066</v>
      </c>
    </row>
    <row r="88" spans="1:13" ht="22.5">
      <c r="A88" s="61"/>
      <c r="B88" s="11" t="s">
        <v>140</v>
      </c>
      <c r="C88" s="12">
        <v>2282</v>
      </c>
      <c r="D88" s="12"/>
      <c r="E88" s="12"/>
      <c r="F88" s="26">
        <v>9000</v>
      </c>
      <c r="G88" s="45" t="s">
        <v>29</v>
      </c>
      <c r="H88" s="45" t="s">
        <v>19</v>
      </c>
      <c r="I88" s="41"/>
      <c r="J88" s="24"/>
      <c r="K88" s="13"/>
      <c r="L88" s="23"/>
      <c r="M88" s="47"/>
    </row>
    <row r="89" spans="1:13" ht="12.75">
      <c r="A89" s="61"/>
      <c r="B89" s="11"/>
      <c r="C89" s="12"/>
      <c r="D89" s="12"/>
      <c r="E89" s="12"/>
      <c r="F89" s="26"/>
      <c r="G89" s="45"/>
      <c r="H89" s="45"/>
      <c r="I89" s="46"/>
      <c r="J89" s="24"/>
      <c r="K89" s="13"/>
      <c r="L89" s="23"/>
      <c r="M89" s="47"/>
    </row>
    <row r="90" spans="1:13" s="7" customFormat="1" ht="15">
      <c r="A90" s="59"/>
      <c r="B90" s="17" t="s">
        <v>139</v>
      </c>
      <c r="C90" s="17"/>
      <c r="D90" s="17"/>
      <c r="E90" s="17"/>
      <c r="F90" s="36">
        <f>SUM(F88:F88)</f>
        <v>9000</v>
      </c>
      <c r="G90" s="36">
        <f>SUM(G88:G88)</f>
        <v>0</v>
      </c>
      <c r="H90" s="36">
        <f>SUM(H88:H88)</f>
        <v>0</v>
      </c>
      <c r="I90" s="36">
        <f>SUM(I88:I88)</f>
        <v>0</v>
      </c>
      <c r="J90" s="36">
        <f>SUM(J88:J88)</f>
        <v>0</v>
      </c>
      <c r="K90" s="53">
        <f>F90-J90</f>
        <v>9000</v>
      </c>
      <c r="L90" s="101"/>
      <c r="M90" s="84"/>
    </row>
    <row r="91" spans="1:13" s="44" customFormat="1" ht="15">
      <c r="A91" s="60"/>
      <c r="B91" s="42"/>
      <c r="C91" s="42"/>
      <c r="D91" s="42"/>
      <c r="E91" s="42"/>
      <c r="F91" s="110"/>
      <c r="G91" s="110"/>
      <c r="H91" s="110"/>
      <c r="I91" s="110"/>
      <c r="J91" s="110"/>
      <c r="K91" s="73"/>
      <c r="L91" s="103"/>
      <c r="M91" s="72"/>
    </row>
    <row r="92" spans="1:13" s="44" customFormat="1" ht="12.75">
      <c r="A92" s="82" t="s">
        <v>146</v>
      </c>
      <c r="B92" s="111" t="s">
        <v>147</v>
      </c>
      <c r="C92" s="42"/>
      <c r="D92" s="42"/>
      <c r="E92" s="42"/>
      <c r="F92" s="43">
        <v>12000</v>
      </c>
      <c r="G92" s="43"/>
      <c r="H92" s="43"/>
      <c r="I92" s="43"/>
      <c r="J92" s="113"/>
      <c r="K92" s="70"/>
      <c r="L92" s="100"/>
      <c r="M92" s="71"/>
    </row>
    <row r="93" spans="1:13" s="44" customFormat="1" ht="15">
      <c r="A93" s="60"/>
      <c r="B93" s="42"/>
      <c r="C93" s="42"/>
      <c r="D93" s="42"/>
      <c r="E93" s="42"/>
      <c r="F93" s="110"/>
      <c r="G93" s="110"/>
      <c r="H93" s="110"/>
      <c r="I93" s="110"/>
      <c r="J93" s="110"/>
      <c r="K93" s="73"/>
      <c r="L93" s="103"/>
      <c r="M93" s="72"/>
    </row>
    <row r="94" spans="1:13" s="44" customFormat="1" ht="12.75">
      <c r="A94" s="60"/>
      <c r="B94" s="42"/>
      <c r="C94" s="42"/>
      <c r="D94" s="42"/>
      <c r="E94" s="42"/>
      <c r="F94" s="43"/>
      <c r="G94" s="102"/>
      <c r="H94" s="102"/>
      <c r="I94" s="102"/>
      <c r="J94" s="24"/>
      <c r="K94" s="56"/>
      <c r="L94" s="103"/>
      <c r="M94" s="49"/>
    </row>
    <row r="95" spans="1:13" ht="12.75">
      <c r="A95" s="59"/>
      <c r="B95" s="17" t="s">
        <v>66</v>
      </c>
      <c r="C95" s="17"/>
      <c r="D95" s="17"/>
      <c r="E95" s="17"/>
      <c r="F95" s="29">
        <f>F46+F87++F90</f>
        <v>185346.36</v>
      </c>
      <c r="G95" s="29" t="e">
        <f>G46+#REF!+#REF!+G87+#REF!+#REF!+G90+#REF!</f>
        <v>#REF!</v>
      </c>
      <c r="H95" s="29" t="e">
        <f>H46+#REF!+#REF!+H87+#REF!+#REF!+H90+#REF!</f>
        <v>#REF!</v>
      </c>
      <c r="I95" s="29" t="e">
        <f>I46+#REF!+#REF!+I87+#REF!+#REF!+I90+#REF!</f>
        <v>#REF!</v>
      </c>
      <c r="J95" s="29">
        <f>J46++J87+J90</f>
        <v>5088</v>
      </c>
      <c r="K95" s="57">
        <f>K46+K87+K90</f>
        <v>180258.36</v>
      </c>
      <c r="L95" s="29"/>
      <c r="M95" s="86"/>
    </row>
    <row r="96" ht="12.75">
      <c r="J96" s="76">
        <f>F95-J95</f>
        <v>180258.36</v>
      </c>
    </row>
    <row r="97" ht="12.75">
      <c r="A97" s="83" t="s">
        <v>69</v>
      </c>
    </row>
    <row r="99" spans="1:3" ht="12.75">
      <c r="A99" s="83" t="s">
        <v>51</v>
      </c>
      <c r="B99" s="5" t="s">
        <v>52</v>
      </c>
      <c r="C99" s="6"/>
    </row>
    <row r="100" ht="12.75">
      <c r="B100" s="5"/>
    </row>
    <row r="101" spans="2:3" ht="12.75">
      <c r="B101" s="5"/>
      <c r="C101" s="6"/>
    </row>
    <row r="105" spans="1:13" s="7" customFormat="1" ht="12.75">
      <c r="A105" s="83"/>
      <c r="B105" s="1"/>
      <c r="C105" s="1"/>
      <c r="D105" s="1"/>
      <c r="E105" s="1"/>
      <c r="F105" s="30"/>
      <c r="G105" s="1"/>
      <c r="H105" s="1"/>
      <c r="I105" s="1"/>
      <c r="J105" s="76"/>
      <c r="K105" s="50"/>
      <c r="L105" s="22"/>
      <c r="M105" s="38"/>
    </row>
    <row r="106" spans="1:13" s="7" customFormat="1" ht="12.75" hidden="1">
      <c r="A106" s="83"/>
      <c r="B106" s="1"/>
      <c r="C106" s="1"/>
      <c r="D106" s="1"/>
      <c r="E106" s="1"/>
      <c r="F106" s="30"/>
      <c r="G106" s="1"/>
      <c r="H106" s="1"/>
      <c r="I106" s="1"/>
      <c r="J106" s="76"/>
      <c r="K106" s="50"/>
      <c r="L106" s="22"/>
      <c r="M106" s="38"/>
    </row>
    <row r="107" spans="1:13" s="3" customFormat="1" ht="12.75">
      <c r="A107" s="83"/>
      <c r="B107" s="1"/>
      <c r="C107" s="1"/>
      <c r="D107" s="1"/>
      <c r="E107" s="1"/>
      <c r="F107" s="30"/>
      <c r="G107" s="1"/>
      <c r="H107" s="1"/>
      <c r="I107" s="1"/>
      <c r="J107" s="76"/>
      <c r="K107" s="50"/>
      <c r="L107" s="22"/>
      <c r="M107" s="38"/>
    </row>
    <row r="108" spans="1:13" s="7" customFormat="1" ht="13.5" customHeight="1">
      <c r="A108" s="83"/>
      <c r="B108" s="1"/>
      <c r="C108" s="1"/>
      <c r="D108" s="1"/>
      <c r="E108" s="1"/>
      <c r="F108" s="30"/>
      <c r="G108" s="1"/>
      <c r="H108" s="1"/>
      <c r="I108" s="1"/>
      <c r="J108" s="76"/>
      <c r="K108" s="50"/>
      <c r="L108" s="22"/>
      <c r="M108" s="38"/>
    </row>
    <row r="109" spans="1:13" s="7" customFormat="1" ht="13.5" customHeight="1">
      <c r="A109" s="83"/>
      <c r="B109" s="1"/>
      <c r="C109" s="1"/>
      <c r="D109" s="1"/>
      <c r="E109" s="1"/>
      <c r="F109" s="30"/>
      <c r="G109" s="1"/>
      <c r="H109" s="1"/>
      <c r="I109" s="1"/>
      <c r="J109" s="76"/>
      <c r="K109" s="50"/>
      <c r="L109" s="22"/>
      <c r="M109" s="38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Пользователь Windows</cp:lastModifiedBy>
  <cp:lastPrinted>2018-04-19T09:37:16Z</cp:lastPrinted>
  <dcterms:created xsi:type="dcterms:W3CDTF">2017-05-26T12:35:50Z</dcterms:created>
  <dcterms:modified xsi:type="dcterms:W3CDTF">2020-12-16T13:57:50Z</dcterms:modified>
  <cp:category/>
  <cp:version/>
  <cp:contentType/>
  <cp:contentStatus/>
</cp:coreProperties>
</file>