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80" windowWidth="18840" windowHeight="11175" activeTab="0"/>
  </bookViews>
  <sheets>
    <sheet name="Sheet" sheetId="1" r:id="rId1"/>
  </sheets>
  <definedNames>
    <definedName name="_xlnm._FilterDatabase" localSheetId="0" hidden="1">'Sheet'!$A$3:$V$13</definedName>
  </definedNames>
  <calcPr fullCalcOnLoad="1"/>
</workbook>
</file>

<file path=xl/sharedStrings.xml><?xml version="1.0" encoding="utf-8"?>
<sst xmlns="http://schemas.openxmlformats.org/spreadsheetml/2006/main" count="149" uniqueCount="58">
  <si>
    <t xml:space="preserve">
Реабілітаційна бігова доріжка – 1 комплект
</t>
  </si>
  <si>
    <t>108</t>
  </si>
  <si>
    <t>109</t>
  </si>
  <si>
    <t>133</t>
  </si>
  <si>
    <t>144</t>
  </si>
  <si>
    <t>151</t>
  </si>
  <si>
    <t>156</t>
  </si>
  <si>
    <t>157</t>
  </si>
  <si>
    <t>244</t>
  </si>
  <si>
    <t>30230000-0 Комп’ютерне обладнання</t>
  </si>
  <si>
    <t>33110000-4 Візуалізаційне обладнання для потреб медицини, стоматології та ветеринарної медицини</t>
  </si>
  <si>
    <t>33120000-7 Системи реєстрації медичної інформації та дослідне обладнання</t>
  </si>
  <si>
    <t>33150000-6 Апаратура для радіотерапії, механотерапії, електротерапії та фізичної терапії</t>
  </si>
  <si>
    <t>33600000-6 Фармацевтична продукція</t>
  </si>
  <si>
    <t>58</t>
  </si>
  <si>
    <t>72710000-0 Послуги у сфері локальних мереж</t>
  </si>
  <si>
    <t>90</t>
  </si>
  <si>
    <t>Ідентифікатор закупівлі</t>
  </si>
  <si>
    <t>Відкриті торги</t>
  </si>
  <si>
    <t>Дата аукціону</t>
  </si>
  <si>
    <t>Дата закінчення процедури</t>
  </si>
  <si>
    <t>Договір діє до:</t>
  </si>
  <si>
    <t>Класифікатор</t>
  </si>
  <si>
    <t xml:space="preserve">Комп'ютерне обладнання </t>
  </si>
  <si>
    <t>Комплекс електроенцефалографічний комп’ютерний з режимом довготривалого відеомоніторингу</t>
  </si>
  <si>
    <t>Кількість учасників аукціону</t>
  </si>
  <si>
    <t>Немає лотів</t>
  </si>
  <si>
    <t>Номер договору</t>
  </si>
  <si>
    <t>Очікувана вартість закупівлі</t>
  </si>
  <si>
    <t>Очікувана вартість лота</t>
  </si>
  <si>
    <t>ПП Вівон</t>
  </si>
  <si>
    <t>Послуги у сфері локальних мереж (Послуга з монтажу та налаштування локальної мережі з використанням обладнання та комплектуючих виконавця)</t>
  </si>
  <si>
    <t>Предмет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</si>
  <si>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</si>
  <si>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</si>
  <si>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СПІЛЬНЕ УКРАЇНСЬКО-ЕСТОНСЬКЕ ПІДПРИЄМСТВО У ФОРМІ ТОВАРИСТВА З ОБМЕЖЕНОЮ ВІДПОВІДАЛЬНІСТЮ "ОПТІМА-ФАРМ, ЛТД"</t>
  </si>
  <si>
    <t xml:space="preserve">Система ультразвукова діагностична
 у комплекті з конвексним, лінійним, секторним та мікроконвексним датчиками
</t>
  </si>
  <si>
    <t>Статус</t>
  </si>
  <si>
    <t>Статус договору</t>
  </si>
  <si>
    <t>Строк поставки до:</t>
  </si>
  <si>
    <t>Строк поставки з:</t>
  </si>
  <si>
    <t>Сума укладеного договору</t>
  </si>
  <si>
    <t>ТОВ "БАДМ-Б"</t>
  </si>
  <si>
    <t>ТОВ ВИРОБНИЧА ФІРМА "СЕРВІС"</t>
  </si>
  <si>
    <t>ТОВАРИСТВО З ОБМЕЖЕНОЮ ВІДПОВІДАЛЬНІСТЮ ВИРОБНИЧА ФІРМА "СЕРВІС"</t>
  </si>
  <si>
    <t>Тип процедури</t>
  </si>
  <si>
    <t>Товариство з обмеженною відповідальністю "Євромедпроект"</t>
  </si>
  <si>
    <t>Укладення договору до:</t>
  </si>
  <si>
    <t>Укладення договору з:</t>
  </si>
  <si>
    <t>ФІЗИЧНА ОСОБА-ПІДПРИЄМЕЦЬ ВАСІН ДЕНИС АНАТОЛІЙОВИЧ</t>
  </si>
  <si>
    <t>Фактичний переможець</t>
  </si>
  <si>
    <t>Фармацевтична продукція</t>
  </si>
  <si>
    <t>аукціон не проводився</t>
  </si>
  <si>
    <t>завершено</t>
  </si>
  <si>
    <t>закупівля не відбулась</t>
  </si>
  <si>
    <t>підписано</t>
  </si>
  <si>
    <t>№</t>
  </si>
  <si>
    <t>Список державних закупівель (відкриті торги) КНП "МДКЛ № 5" ДМР за 2019 рік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</si>
</sst>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yyyy\-mm\-dd"/>
    <numFmt numFmtId="165" formatCode="dd\.mm\.yyyy"/>
    <numFmt numFmtId="166" formatCode="dd\.mm\.yyyy\ hh: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1" fontId="40" fillId="0" borderId="0" xfId="0" applyNumberFormat="1" applyFont="1" applyAlignment="1">
      <alignment/>
    </xf>
    <xf numFmtId="165" fontId="40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zakupki.prom.ua/remote/dispatcher/state_purchase_view/10752938" TargetMode="External" /><Relationship Id="rId2" Type="http://schemas.openxmlformats.org/officeDocument/2006/relationships/hyperlink" Target="https://my.zakupki.prom.ua/remote/dispatcher/state_purchase_view/10752938" TargetMode="External" /><Relationship Id="rId3" Type="http://schemas.openxmlformats.org/officeDocument/2006/relationships/hyperlink" Target="https://my.zakupki.prom.ua/remote/dispatcher/state_purchase_view/10752938" TargetMode="External" /><Relationship Id="rId4" Type="http://schemas.openxmlformats.org/officeDocument/2006/relationships/hyperlink" Target="https://my.zakupki.prom.ua/remote/dispatcher/state_purchase_view/10752938" TargetMode="External" /><Relationship Id="rId5" Type="http://schemas.openxmlformats.org/officeDocument/2006/relationships/hyperlink" Target="https://my.zakupki.prom.ua/remote/dispatcher/state_purchase_view/10752938" TargetMode="External" /><Relationship Id="rId6" Type="http://schemas.openxmlformats.org/officeDocument/2006/relationships/hyperlink" Target="https://my.zakupki.prom.ua/remote/dispatcher/state_purchase_view/11178726" TargetMode="External" /><Relationship Id="rId7" Type="http://schemas.openxmlformats.org/officeDocument/2006/relationships/hyperlink" Target="https://my.zakupki.prom.ua/remote/dispatcher/state_purchase_view/10259983" TargetMode="External" /><Relationship Id="rId8" Type="http://schemas.openxmlformats.org/officeDocument/2006/relationships/hyperlink" Target="https://my.zakupki.prom.ua/remote/dispatcher/state_purchase_view/10752938" TargetMode="External" /><Relationship Id="rId9" Type="http://schemas.openxmlformats.org/officeDocument/2006/relationships/hyperlink" Target="https://my.zakupki.prom.ua/remote/dispatcher/state_purchase_view/13563220" TargetMode="External" /><Relationship Id="rId10" Type="http://schemas.openxmlformats.org/officeDocument/2006/relationships/hyperlink" Target="https://my.zakupki.prom.ua/remote/dispatcher/state_purchase_view/12291675" TargetMode="External" /><Relationship Id="rId11" Type="http://schemas.openxmlformats.org/officeDocument/2006/relationships/hyperlink" Target="https://my.zakupki.prom.ua/remote/dispatcher/state_purchase_view/12248167" TargetMode="External" /><Relationship Id="rId12" Type="http://schemas.openxmlformats.org/officeDocument/2006/relationships/hyperlink" Target="https://my.zakupki.prom.ua/remote/dispatcher/state_purchase_view/12082709" TargetMode="External" /><Relationship Id="rId13" Type="http://schemas.openxmlformats.org/officeDocument/2006/relationships/hyperlink" Target="https://my.zakupki.prom.ua/remote/dispatcher/state_purchase_view/11178726" TargetMode="External" /><Relationship Id="rId14" Type="http://schemas.openxmlformats.org/officeDocument/2006/relationships/hyperlink" Target="https://my.zakupki.prom.ua/remote/dispatcher/state_purchase_view/11178726" TargetMode="External" /><Relationship Id="rId15" Type="http://schemas.openxmlformats.org/officeDocument/2006/relationships/hyperlink" Target="https://my.zakupki.prom.ua/remote/dispatcher/state_purchase_view/11178726" TargetMode="External" /><Relationship Id="rId16" Type="http://schemas.openxmlformats.org/officeDocument/2006/relationships/hyperlink" Target="https://my.zakupki.prom.ua/remote/dispatcher/state_purchase_view/11178726" TargetMode="External" /><Relationship Id="rId17" Type="http://schemas.openxmlformats.org/officeDocument/2006/relationships/hyperlink" Target="https://my.zakupki.prom.ua/remote/dispatcher/state_purchase_view/11178726" TargetMode="External" /><Relationship Id="rId18" Type="http://schemas.openxmlformats.org/officeDocument/2006/relationships/hyperlink" Target="https://my.zakupki.prom.ua/remote/dispatcher/state_purchase_view/11983299" TargetMode="External" /><Relationship Id="rId19" Type="http://schemas.openxmlformats.org/officeDocument/2006/relationships/hyperlink" Target="https://my.zakupki.prom.ua/remote/dispatcher/state_purchase_view/11599493" TargetMode="External" /><Relationship Id="rId20" Type="http://schemas.openxmlformats.org/officeDocument/2006/relationships/hyperlink" Target="https://my.zakupki.prom.ua/remote/dispatcher/state_purchase_view/107529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28" sqref="N28"/>
    </sheetView>
  </sheetViews>
  <sheetFormatPr defaultColWidth="11.421875" defaultRowHeight="15"/>
  <cols>
    <col min="1" max="1" width="5.00390625" style="0" customWidth="1"/>
    <col min="2" max="2" width="25.00390625" style="0" customWidth="1"/>
    <col min="3" max="4" width="35.00390625" style="0" customWidth="1"/>
    <col min="5" max="5" width="30.00390625" style="0" customWidth="1"/>
    <col min="6" max="6" width="25.00390625" style="0" customWidth="1"/>
    <col min="7" max="7" width="10.00390625" style="0" customWidth="1"/>
    <col min="8" max="11" width="15.00390625" style="0" customWidth="1"/>
    <col min="12" max="12" width="20.00390625" style="0" customWidth="1"/>
    <col min="13" max="14" width="10.00390625" style="0" customWidth="1"/>
    <col min="15" max="15" width="20.00390625" style="0" customWidth="1"/>
    <col min="16" max="18" width="15.00390625" style="0" customWidth="1"/>
    <col min="19" max="20" width="10.00390625" style="0" customWidth="1"/>
    <col min="21" max="21" width="15.00390625" style="0" customWidth="1"/>
    <col min="22" max="22" width="10.00390625" style="0" customWidth="1"/>
  </cols>
  <sheetData>
    <row r="2" ht="15.75" thickBot="1">
      <c r="A2" s="1" t="s">
        <v>57</v>
      </c>
    </row>
    <row r="3" spans="1:22" ht="78" thickBot="1">
      <c r="A3" s="3" t="s">
        <v>56</v>
      </c>
      <c r="B3" s="3" t="s">
        <v>17</v>
      </c>
      <c r="C3" s="3" t="s">
        <v>32</v>
      </c>
      <c r="D3" s="3" t="s">
        <v>22</v>
      </c>
      <c r="E3" s="3" t="s">
        <v>45</v>
      </c>
      <c r="F3" s="3" t="s">
        <v>19</v>
      </c>
      <c r="G3" s="3" t="s">
        <v>25</v>
      </c>
      <c r="H3" s="3" t="s">
        <v>28</v>
      </c>
      <c r="I3" s="3" t="s">
        <v>29</v>
      </c>
      <c r="J3" s="3" t="s">
        <v>33</v>
      </c>
      <c r="K3" s="3" t="s">
        <v>34</v>
      </c>
      <c r="L3" s="3" t="s">
        <v>50</v>
      </c>
      <c r="M3" s="3" t="s">
        <v>48</v>
      </c>
      <c r="N3" s="3" t="s">
        <v>47</v>
      </c>
      <c r="O3" s="3" t="s">
        <v>37</v>
      </c>
      <c r="P3" s="3" t="s">
        <v>20</v>
      </c>
      <c r="Q3" s="3" t="s">
        <v>27</v>
      </c>
      <c r="R3" s="3" t="s">
        <v>41</v>
      </c>
      <c r="S3" s="3" t="s">
        <v>40</v>
      </c>
      <c r="T3" s="3" t="s">
        <v>39</v>
      </c>
      <c r="U3" s="3" t="s">
        <v>21</v>
      </c>
      <c r="V3" s="3" t="s">
        <v>38</v>
      </c>
    </row>
    <row r="4" spans="1:22" ht="15">
      <c r="A4" s="4">
        <v>1</v>
      </c>
      <c r="B4" s="2" t="str">
        <f>HYPERLINK("https://my.zakupki.prom.ua/remote/dispatcher/state_purchase_view/13563220","UA-2019-11-14-001017-b")</f>
        <v>UA-2019-11-14-001017-b</v>
      </c>
      <c r="C4" s="1" t="s">
        <v>23</v>
      </c>
      <c r="D4" s="1" t="s">
        <v>9</v>
      </c>
      <c r="E4" s="1" t="s">
        <v>18</v>
      </c>
      <c r="F4" s="6">
        <v>43801.527337962965</v>
      </c>
      <c r="G4" s="4">
        <v>2</v>
      </c>
      <c r="H4" s="7">
        <v>281123</v>
      </c>
      <c r="I4" s="1" t="s">
        <v>26</v>
      </c>
      <c r="J4" s="7">
        <v>279240</v>
      </c>
      <c r="K4" s="7">
        <v>69810</v>
      </c>
      <c r="L4" s="1" t="s">
        <v>43</v>
      </c>
      <c r="M4" s="5">
        <v>43815</v>
      </c>
      <c r="N4" s="5">
        <v>43825</v>
      </c>
      <c r="O4" s="1" t="s">
        <v>53</v>
      </c>
      <c r="P4" s="6">
        <v>43817.44125163949</v>
      </c>
      <c r="Q4" s="1" t="s">
        <v>8</v>
      </c>
      <c r="R4" s="7">
        <v>279240</v>
      </c>
      <c r="S4" s="1"/>
      <c r="T4" s="5">
        <v>43830</v>
      </c>
      <c r="U4" s="6">
        <v>43830</v>
      </c>
      <c r="V4" s="1" t="s">
        <v>55</v>
      </c>
    </row>
    <row r="5" spans="1:22" ht="15">
      <c r="A5" s="4">
        <v>2</v>
      </c>
      <c r="B5" s="2" t="str">
        <f>HYPERLINK("https://my.zakupki.prom.ua/remote/dispatcher/state_purchase_view/12291675","UA-2019-07-19-002362-b")</f>
        <v>UA-2019-07-19-002362-b</v>
      </c>
      <c r="C5" s="1" t="s">
        <v>0</v>
      </c>
      <c r="D5" s="1" t="s">
        <v>12</v>
      </c>
      <c r="E5" s="1" t="s">
        <v>18</v>
      </c>
      <c r="F5" s="6">
        <v>43683.46716435185</v>
      </c>
      <c r="G5" s="4">
        <v>3</v>
      </c>
      <c r="H5" s="7">
        <v>900000</v>
      </c>
      <c r="I5" s="1" t="s">
        <v>26</v>
      </c>
      <c r="J5" s="7">
        <v>895500</v>
      </c>
      <c r="K5" s="7">
        <v>895500</v>
      </c>
      <c r="L5" s="1" t="s">
        <v>46</v>
      </c>
      <c r="M5" s="5">
        <v>43700</v>
      </c>
      <c r="N5" s="5">
        <v>43710</v>
      </c>
      <c r="O5" s="1" t="s">
        <v>53</v>
      </c>
      <c r="P5" s="6">
        <v>43700.429316910464</v>
      </c>
      <c r="Q5" s="1" t="s">
        <v>6</v>
      </c>
      <c r="R5" s="7">
        <v>895500</v>
      </c>
      <c r="S5" s="1"/>
      <c r="T5" s="5">
        <v>43830</v>
      </c>
      <c r="U5" s="6">
        <v>43830</v>
      </c>
      <c r="V5" s="1" t="s">
        <v>55</v>
      </c>
    </row>
    <row r="6" spans="1:22" ht="15">
      <c r="A6" s="4">
        <v>3</v>
      </c>
      <c r="B6" s="2" t="str">
        <f>HYPERLINK("https://my.zakupki.prom.ua/remote/dispatcher/state_purchase_view/12248167","UA-2019-07-16-001964-b")</f>
        <v>UA-2019-07-16-001964-b</v>
      </c>
      <c r="C6" s="1" t="s">
        <v>36</v>
      </c>
      <c r="D6" s="1" t="s">
        <v>10</v>
      </c>
      <c r="E6" s="1" t="s">
        <v>18</v>
      </c>
      <c r="F6" s="6">
        <v>43679.57388888889</v>
      </c>
      <c r="G6" s="4">
        <v>3</v>
      </c>
      <c r="H6" s="7">
        <v>1300000</v>
      </c>
      <c r="I6" s="1" t="s">
        <v>26</v>
      </c>
      <c r="J6" s="7">
        <v>1270000.12</v>
      </c>
      <c r="K6" s="7">
        <v>1270000.12</v>
      </c>
      <c r="L6" s="1" t="s">
        <v>46</v>
      </c>
      <c r="M6" s="5">
        <v>43700</v>
      </c>
      <c r="N6" s="5">
        <v>43710</v>
      </c>
      <c r="O6" s="1" t="s">
        <v>53</v>
      </c>
      <c r="P6" s="6">
        <v>43700.42724255798</v>
      </c>
      <c r="Q6" s="1" t="s">
        <v>7</v>
      </c>
      <c r="R6" s="7">
        <v>1298000</v>
      </c>
      <c r="S6" s="1"/>
      <c r="T6" s="5">
        <v>43830</v>
      </c>
      <c r="U6" s="6">
        <v>43830</v>
      </c>
      <c r="V6" s="1" t="s">
        <v>55</v>
      </c>
    </row>
    <row r="7" spans="1:22" ht="15">
      <c r="A7" s="4">
        <v>4</v>
      </c>
      <c r="B7" s="2" t="str">
        <f>HYPERLINK("https://my.zakupki.prom.ua/remote/dispatcher/state_purchase_view/12082709","UA-2019-07-01-000945-b")</f>
        <v>UA-2019-07-01-000945-b</v>
      </c>
      <c r="C7" s="1" t="s">
        <v>23</v>
      </c>
      <c r="D7" s="1" t="s">
        <v>9</v>
      </c>
      <c r="E7" s="1" t="s">
        <v>18</v>
      </c>
      <c r="F7" s="6">
        <v>43663.483773148146</v>
      </c>
      <c r="G7" s="4">
        <v>2</v>
      </c>
      <c r="H7" s="7">
        <v>434304</v>
      </c>
      <c r="I7" s="1" t="s">
        <v>26</v>
      </c>
      <c r="J7" s="7">
        <v>434130</v>
      </c>
      <c r="K7" s="7">
        <v>14970</v>
      </c>
      <c r="L7" s="1" t="s">
        <v>43</v>
      </c>
      <c r="M7" s="5">
        <v>43675</v>
      </c>
      <c r="N7" s="5">
        <v>43685</v>
      </c>
      <c r="O7" s="1" t="s">
        <v>53</v>
      </c>
      <c r="P7" s="6">
        <v>43675.38737070044</v>
      </c>
      <c r="Q7" s="1" t="s">
        <v>5</v>
      </c>
      <c r="R7" s="7">
        <v>434130</v>
      </c>
      <c r="S7" s="1"/>
      <c r="T7" s="5">
        <v>43708</v>
      </c>
      <c r="U7" s="6">
        <v>43830</v>
      </c>
      <c r="V7" s="1" t="s">
        <v>55</v>
      </c>
    </row>
    <row r="8" spans="1:22" ht="15">
      <c r="A8" s="4">
        <v>5</v>
      </c>
      <c r="B8" s="2" t="str">
        <f>HYPERLINK("https://my.zakupki.prom.ua/remote/dispatcher/state_purchase_view/11983299","UA-2019-06-20-000192-c")</f>
        <v>UA-2019-06-20-000192-c</v>
      </c>
      <c r="C8" s="1" t="s">
        <v>24</v>
      </c>
      <c r="D8" s="1" t="s">
        <v>11</v>
      </c>
      <c r="E8" s="1" t="s">
        <v>18</v>
      </c>
      <c r="F8" s="6">
        <v>43654.54875</v>
      </c>
      <c r="G8" s="4">
        <v>2</v>
      </c>
      <c r="H8" s="7">
        <v>580000</v>
      </c>
      <c r="I8" s="1" t="s">
        <v>26</v>
      </c>
      <c r="J8" s="7">
        <v>578000</v>
      </c>
      <c r="K8" s="7">
        <v>578000</v>
      </c>
      <c r="L8" s="1" t="s">
        <v>30</v>
      </c>
      <c r="M8" s="5">
        <v>43668</v>
      </c>
      <c r="N8" s="5">
        <v>43678</v>
      </c>
      <c r="O8" s="1" t="s">
        <v>53</v>
      </c>
      <c r="P8" s="6">
        <v>43668.46664114234</v>
      </c>
      <c r="Q8" s="1" t="s">
        <v>4</v>
      </c>
      <c r="R8" s="7">
        <v>578000</v>
      </c>
      <c r="S8" s="1"/>
      <c r="T8" s="5">
        <v>43708</v>
      </c>
      <c r="U8" s="6">
        <v>43830</v>
      </c>
      <c r="V8" s="1" t="s">
        <v>55</v>
      </c>
    </row>
    <row r="9" spans="1:22" ht="15">
      <c r="A9" s="4">
        <v>6</v>
      </c>
      <c r="B9" s="2" t="str">
        <f>HYPERLINK("https://my.zakupki.prom.ua/remote/dispatcher/state_purchase_view/11599493","UA-2019-05-15-003821-a")</f>
        <v>UA-2019-05-15-003821-a</v>
      </c>
      <c r="C9" s="1" t="s">
        <v>31</v>
      </c>
      <c r="D9" s="1" t="s">
        <v>15</v>
      </c>
      <c r="E9" s="1" t="s">
        <v>18</v>
      </c>
      <c r="F9" s="6">
        <v>43619.594189814816</v>
      </c>
      <c r="G9" s="4">
        <v>2</v>
      </c>
      <c r="H9" s="7">
        <v>832000</v>
      </c>
      <c r="I9" s="1" t="s">
        <v>26</v>
      </c>
      <c r="J9" s="7">
        <v>830000</v>
      </c>
      <c r="K9" s="7">
        <v>830000</v>
      </c>
      <c r="L9" s="1" t="s">
        <v>49</v>
      </c>
      <c r="M9" s="5">
        <v>43640</v>
      </c>
      <c r="N9" s="5">
        <v>43650</v>
      </c>
      <c r="O9" s="1" t="s">
        <v>53</v>
      </c>
      <c r="P9" s="6">
        <v>43648.70095791068</v>
      </c>
      <c r="Q9" s="1" t="s">
        <v>3</v>
      </c>
      <c r="R9" s="7">
        <v>830000</v>
      </c>
      <c r="S9" s="5">
        <v>43619</v>
      </c>
      <c r="T9" s="5">
        <v>43830</v>
      </c>
      <c r="U9" s="6">
        <v>43830</v>
      </c>
      <c r="V9" s="1" t="s">
        <v>55</v>
      </c>
    </row>
    <row r="10" spans="1:22" ht="15">
      <c r="A10" s="4">
        <v>7</v>
      </c>
      <c r="B10" s="2" t="str">
        <f aca="true" t="shared" si="0" ref="B10:B15">HYPERLINK("https://my.zakupki.prom.ua/remote/dispatcher/state_purchase_view/11178726","UA-2019-04-04-000809-a")</f>
        <v>UA-2019-04-04-000809-a</v>
      </c>
      <c r="C10" s="1" t="s">
        <v>51</v>
      </c>
      <c r="D10" s="1" t="s">
        <v>13</v>
      </c>
      <c r="E10" s="1" t="s">
        <v>18</v>
      </c>
      <c r="F10" s="1" t="s">
        <v>52</v>
      </c>
      <c r="G10" s="4">
        <v>0</v>
      </c>
      <c r="H10" s="7">
        <v>251010</v>
      </c>
      <c r="I10" s="7">
        <v>8710</v>
      </c>
      <c r="J10" s="1"/>
      <c r="K10" s="1"/>
      <c r="L10" s="1"/>
      <c r="M10" s="1"/>
      <c r="N10" s="1"/>
      <c r="O10" s="1" t="s">
        <v>54</v>
      </c>
      <c r="P10" s="6">
        <v>43574.4816425116</v>
      </c>
      <c r="Q10" s="1"/>
      <c r="R10" s="1"/>
      <c r="S10" s="1"/>
      <c r="T10" s="5">
        <v>43830</v>
      </c>
      <c r="U10" s="1"/>
      <c r="V10" s="1"/>
    </row>
    <row r="11" spans="1:22" ht="15">
      <c r="A11" s="4">
        <v>8</v>
      </c>
      <c r="B11" s="2" t="str">
        <f t="shared" si="0"/>
        <v>UA-2019-04-04-000809-a</v>
      </c>
      <c r="C11" s="1" t="s">
        <v>51</v>
      </c>
      <c r="D11" s="1" t="s">
        <v>13</v>
      </c>
      <c r="E11" s="1" t="s">
        <v>18</v>
      </c>
      <c r="F11" s="1" t="s">
        <v>52</v>
      </c>
      <c r="G11" s="4">
        <v>1</v>
      </c>
      <c r="H11" s="7">
        <v>251010</v>
      </c>
      <c r="I11" s="7">
        <v>5000</v>
      </c>
      <c r="J11" s="1"/>
      <c r="K11" s="1"/>
      <c r="L11" s="1"/>
      <c r="M11" s="1"/>
      <c r="N11" s="1"/>
      <c r="O11" s="1" t="s">
        <v>54</v>
      </c>
      <c r="P11" s="6">
        <v>43574.4816425116</v>
      </c>
      <c r="Q11" s="1"/>
      <c r="R11" s="1"/>
      <c r="S11" s="1"/>
      <c r="T11" s="5">
        <v>43830</v>
      </c>
      <c r="U11" s="1"/>
      <c r="V11" s="1"/>
    </row>
    <row r="12" spans="1:22" ht="15">
      <c r="A12" s="4">
        <v>9</v>
      </c>
      <c r="B12" s="2" t="str">
        <f t="shared" si="0"/>
        <v>UA-2019-04-04-000809-a</v>
      </c>
      <c r="C12" s="1" t="s">
        <v>51</v>
      </c>
      <c r="D12" s="1" t="s">
        <v>13</v>
      </c>
      <c r="E12" s="1" t="s">
        <v>18</v>
      </c>
      <c r="F12" s="6">
        <v>43577.52569444444</v>
      </c>
      <c r="G12" s="4">
        <v>2</v>
      </c>
      <c r="H12" s="7">
        <v>251010</v>
      </c>
      <c r="I12" s="7">
        <v>19600</v>
      </c>
      <c r="J12" s="7">
        <v>14039.24</v>
      </c>
      <c r="K12" s="7">
        <v>14039.24</v>
      </c>
      <c r="L12" s="1"/>
      <c r="M12" s="1"/>
      <c r="N12" s="1"/>
      <c r="O12" s="1" t="s">
        <v>54</v>
      </c>
      <c r="P12" s="6">
        <v>43592.002271130405</v>
      </c>
      <c r="Q12" s="1"/>
      <c r="R12" s="1"/>
      <c r="S12" s="1"/>
      <c r="T12" s="5">
        <v>43830</v>
      </c>
      <c r="U12" s="1"/>
      <c r="V12" s="1"/>
    </row>
    <row r="13" spans="1:22" ht="15">
      <c r="A13" s="4">
        <v>10</v>
      </c>
      <c r="B13" s="2" t="str">
        <f t="shared" si="0"/>
        <v>UA-2019-04-04-000809-a</v>
      </c>
      <c r="C13" s="1" t="s">
        <v>51</v>
      </c>
      <c r="D13" s="1" t="s">
        <v>13</v>
      </c>
      <c r="E13" s="1" t="s">
        <v>18</v>
      </c>
      <c r="F13" s="6">
        <v>43577.55438657408</v>
      </c>
      <c r="G13" s="4">
        <v>3</v>
      </c>
      <c r="H13" s="7">
        <v>251010</v>
      </c>
      <c r="I13" s="7">
        <v>200000</v>
      </c>
      <c r="J13" s="7">
        <v>171871.96</v>
      </c>
      <c r="K13" s="7">
        <v>171871.96</v>
      </c>
      <c r="L13" s="1" t="s">
        <v>35</v>
      </c>
      <c r="M13" s="5">
        <v>43592</v>
      </c>
      <c r="N13" s="5">
        <v>43602</v>
      </c>
      <c r="O13" s="1" t="s">
        <v>53</v>
      </c>
      <c r="P13" s="6">
        <v>43600.3621372027</v>
      </c>
      <c r="Q13" s="1" t="s">
        <v>1</v>
      </c>
      <c r="R13" s="7">
        <v>171871.96</v>
      </c>
      <c r="S13" s="1"/>
      <c r="T13" s="5">
        <v>43830</v>
      </c>
      <c r="U13" s="6">
        <v>43830</v>
      </c>
      <c r="V13" s="1" t="s">
        <v>55</v>
      </c>
    </row>
    <row r="14" spans="1:22" ht="15">
      <c r="A14" s="4">
        <v>11</v>
      </c>
      <c r="B14" s="2" t="str">
        <f t="shared" si="0"/>
        <v>UA-2019-04-04-000809-a</v>
      </c>
      <c r="C14" s="1" t="s">
        <v>51</v>
      </c>
      <c r="D14" s="1" t="s">
        <v>13</v>
      </c>
      <c r="E14" s="1" t="s">
        <v>18</v>
      </c>
      <c r="F14" s="6">
        <v>43577.56537037037</v>
      </c>
      <c r="G14" s="4">
        <v>3</v>
      </c>
      <c r="H14" s="7">
        <v>251010</v>
      </c>
      <c r="I14" s="7">
        <v>11550</v>
      </c>
      <c r="J14" s="7">
        <v>7768.2</v>
      </c>
      <c r="K14" s="7">
        <v>7768.2</v>
      </c>
      <c r="L14" s="1" t="s">
        <v>35</v>
      </c>
      <c r="M14" s="5">
        <v>43592</v>
      </c>
      <c r="N14" s="5">
        <v>43602</v>
      </c>
      <c r="O14" s="1" t="s">
        <v>53</v>
      </c>
      <c r="P14" s="6">
        <v>43600.362520224895</v>
      </c>
      <c r="Q14" s="1" t="s">
        <v>2</v>
      </c>
      <c r="R14" s="7">
        <v>7768.2</v>
      </c>
      <c r="S14" s="1"/>
      <c r="T14" s="5">
        <v>43830</v>
      </c>
      <c r="U14" s="6">
        <v>43830</v>
      </c>
      <c r="V14" s="1" t="s">
        <v>55</v>
      </c>
    </row>
    <row r="15" spans="1:22" ht="15">
      <c r="A15" s="4">
        <v>12</v>
      </c>
      <c r="B15" s="2" t="str">
        <f t="shared" si="0"/>
        <v>UA-2019-04-04-000809-a</v>
      </c>
      <c r="C15" s="1" t="s">
        <v>51</v>
      </c>
      <c r="D15" s="1" t="s">
        <v>13</v>
      </c>
      <c r="E15" s="1" t="s">
        <v>18</v>
      </c>
      <c r="F15" s="1" t="s">
        <v>52</v>
      </c>
      <c r="G15" s="4">
        <v>0</v>
      </c>
      <c r="H15" s="7">
        <v>251010</v>
      </c>
      <c r="I15" s="7">
        <v>6150</v>
      </c>
      <c r="J15" s="1"/>
      <c r="K15" s="1"/>
      <c r="L15" s="1"/>
      <c r="M15" s="1"/>
      <c r="N15" s="1"/>
      <c r="O15" s="1" t="s">
        <v>54</v>
      </c>
      <c r="P15" s="6">
        <v>43574.4816425116</v>
      </c>
      <c r="Q15" s="1"/>
      <c r="R15" s="1"/>
      <c r="S15" s="1"/>
      <c r="T15" s="5">
        <v>43830</v>
      </c>
      <c r="U15" s="1"/>
      <c r="V15" s="1"/>
    </row>
    <row r="16" spans="1:22" ht="15">
      <c r="A16" s="4">
        <v>13</v>
      </c>
      <c r="B16" s="2" t="str">
        <f aca="true" t="shared" si="1" ref="B16:B22">HYPERLINK("https://my.zakupki.prom.ua/remote/dispatcher/state_purchase_view/10752938","UA-2019-02-28-000631-a")</f>
        <v>UA-2019-02-28-000631-a</v>
      </c>
      <c r="C16" s="1" t="s">
        <v>51</v>
      </c>
      <c r="D16" s="1" t="s">
        <v>13</v>
      </c>
      <c r="E16" s="1" t="s">
        <v>18</v>
      </c>
      <c r="F16" s="1" t="s">
        <v>52</v>
      </c>
      <c r="G16" s="4">
        <v>0</v>
      </c>
      <c r="H16" s="7">
        <v>355908</v>
      </c>
      <c r="I16" s="7">
        <v>8710</v>
      </c>
      <c r="J16" s="1"/>
      <c r="K16" s="1"/>
      <c r="L16" s="1"/>
      <c r="M16" s="1"/>
      <c r="N16" s="1"/>
      <c r="O16" s="1" t="s">
        <v>54</v>
      </c>
      <c r="P16" s="6">
        <v>43539.7098467289</v>
      </c>
      <c r="Q16" s="1"/>
      <c r="R16" s="1"/>
      <c r="S16" s="5">
        <v>43549</v>
      </c>
      <c r="T16" s="5">
        <v>43804</v>
      </c>
      <c r="U16" s="1"/>
      <c r="V16" s="1"/>
    </row>
    <row r="17" spans="1:22" ht="15">
      <c r="A17" s="4">
        <v>14</v>
      </c>
      <c r="B17" s="2" t="str">
        <f t="shared" si="1"/>
        <v>UA-2019-02-28-000631-a</v>
      </c>
      <c r="C17" s="1" t="s">
        <v>51</v>
      </c>
      <c r="D17" s="1" t="s">
        <v>13</v>
      </c>
      <c r="E17" s="1" t="s">
        <v>18</v>
      </c>
      <c r="F17" s="6">
        <v>43542.53732638889</v>
      </c>
      <c r="G17" s="4">
        <v>2</v>
      </c>
      <c r="H17" s="7">
        <v>355908</v>
      </c>
      <c r="I17" s="7">
        <v>104898</v>
      </c>
      <c r="J17" s="7">
        <v>85514.97</v>
      </c>
      <c r="K17" s="7">
        <v>85514.97</v>
      </c>
      <c r="L17" s="1" t="s">
        <v>42</v>
      </c>
      <c r="M17" s="5">
        <v>43555</v>
      </c>
      <c r="N17" s="5">
        <v>43565</v>
      </c>
      <c r="O17" s="1" t="s">
        <v>53</v>
      </c>
      <c r="P17" s="6">
        <v>43557.63499609738</v>
      </c>
      <c r="Q17" s="1" t="s">
        <v>16</v>
      </c>
      <c r="R17" s="7">
        <v>89279.39</v>
      </c>
      <c r="S17" s="5">
        <v>43549</v>
      </c>
      <c r="T17" s="5">
        <v>43804</v>
      </c>
      <c r="U17" s="6">
        <v>43830</v>
      </c>
      <c r="V17" s="1" t="s">
        <v>55</v>
      </c>
    </row>
    <row r="18" spans="1:22" ht="15">
      <c r="A18" s="4">
        <v>15</v>
      </c>
      <c r="B18" s="2" t="str">
        <f t="shared" si="1"/>
        <v>UA-2019-02-28-000631-a</v>
      </c>
      <c r="C18" s="1" t="s">
        <v>51</v>
      </c>
      <c r="D18" s="1" t="s">
        <v>13</v>
      </c>
      <c r="E18" s="1" t="s">
        <v>18</v>
      </c>
      <c r="F18" s="1" t="s">
        <v>52</v>
      </c>
      <c r="G18" s="4">
        <v>1</v>
      </c>
      <c r="H18" s="7">
        <v>355908</v>
      </c>
      <c r="I18" s="7">
        <v>19600</v>
      </c>
      <c r="J18" s="1"/>
      <c r="K18" s="1"/>
      <c r="L18" s="1"/>
      <c r="M18" s="1"/>
      <c r="N18" s="1"/>
      <c r="O18" s="1" t="s">
        <v>54</v>
      </c>
      <c r="P18" s="6">
        <v>43539.7098467289</v>
      </c>
      <c r="Q18" s="1"/>
      <c r="R18" s="1"/>
      <c r="S18" s="5">
        <v>43549</v>
      </c>
      <c r="T18" s="5">
        <v>43804</v>
      </c>
      <c r="U18" s="1"/>
      <c r="V18" s="1"/>
    </row>
    <row r="19" spans="1:22" ht="15">
      <c r="A19" s="4">
        <v>16</v>
      </c>
      <c r="B19" s="2" t="str">
        <f t="shared" si="1"/>
        <v>UA-2019-02-28-000631-a</v>
      </c>
      <c r="C19" s="1" t="s">
        <v>51</v>
      </c>
      <c r="D19" s="1" t="s">
        <v>13</v>
      </c>
      <c r="E19" s="1" t="s">
        <v>18</v>
      </c>
      <c r="F19" s="1" t="s">
        <v>52</v>
      </c>
      <c r="G19" s="4">
        <v>1</v>
      </c>
      <c r="H19" s="7">
        <v>355908</v>
      </c>
      <c r="I19" s="7">
        <v>200000</v>
      </c>
      <c r="J19" s="1"/>
      <c r="K19" s="1"/>
      <c r="L19" s="1"/>
      <c r="M19" s="1"/>
      <c r="N19" s="1"/>
      <c r="O19" s="1" t="s">
        <v>54</v>
      </c>
      <c r="P19" s="6">
        <v>43539.7098467289</v>
      </c>
      <c r="Q19" s="1"/>
      <c r="R19" s="1"/>
      <c r="S19" s="5">
        <v>43549</v>
      </c>
      <c r="T19" s="5">
        <v>43804</v>
      </c>
      <c r="U19" s="1"/>
      <c r="V19" s="1"/>
    </row>
    <row r="20" spans="1:22" ht="15">
      <c r="A20" s="4">
        <v>17</v>
      </c>
      <c r="B20" s="2" t="str">
        <f t="shared" si="1"/>
        <v>UA-2019-02-28-000631-a</v>
      </c>
      <c r="C20" s="1" t="s">
        <v>51</v>
      </c>
      <c r="D20" s="1" t="s">
        <v>13</v>
      </c>
      <c r="E20" s="1" t="s">
        <v>18</v>
      </c>
      <c r="F20" s="1" t="s">
        <v>52</v>
      </c>
      <c r="G20" s="4">
        <v>1</v>
      </c>
      <c r="H20" s="7">
        <v>355908</v>
      </c>
      <c r="I20" s="7">
        <v>11550</v>
      </c>
      <c r="J20" s="1"/>
      <c r="K20" s="1"/>
      <c r="L20" s="1"/>
      <c r="M20" s="1"/>
      <c r="N20" s="1"/>
      <c r="O20" s="1" t="s">
        <v>54</v>
      </c>
      <c r="P20" s="6">
        <v>43539.7098467289</v>
      </c>
      <c r="Q20" s="1"/>
      <c r="R20" s="1"/>
      <c r="S20" s="5">
        <v>43549</v>
      </c>
      <c r="T20" s="5">
        <v>43804</v>
      </c>
      <c r="U20" s="1"/>
      <c r="V20" s="1"/>
    </row>
    <row r="21" spans="1:22" ht="15">
      <c r="A21" s="4">
        <v>18</v>
      </c>
      <c r="B21" s="2" t="str">
        <f t="shared" si="1"/>
        <v>UA-2019-02-28-000631-a</v>
      </c>
      <c r="C21" s="1" t="s">
        <v>51</v>
      </c>
      <c r="D21" s="1" t="s">
        <v>13</v>
      </c>
      <c r="E21" s="1" t="s">
        <v>18</v>
      </c>
      <c r="F21" s="1" t="s">
        <v>52</v>
      </c>
      <c r="G21" s="4">
        <v>0</v>
      </c>
      <c r="H21" s="7">
        <v>355908</v>
      </c>
      <c r="I21" s="7">
        <v>6150</v>
      </c>
      <c r="J21" s="1"/>
      <c r="K21" s="1"/>
      <c r="L21" s="1"/>
      <c r="M21" s="1"/>
      <c r="N21" s="1"/>
      <c r="O21" s="1" t="s">
        <v>54</v>
      </c>
      <c r="P21" s="6">
        <v>43539.7098467289</v>
      </c>
      <c r="Q21" s="1"/>
      <c r="R21" s="1"/>
      <c r="S21" s="5">
        <v>43549</v>
      </c>
      <c r="T21" s="5">
        <v>43804</v>
      </c>
      <c r="U21" s="1"/>
      <c r="V21" s="1"/>
    </row>
    <row r="22" spans="1:22" ht="15">
      <c r="A22" s="4">
        <v>19</v>
      </c>
      <c r="B22" s="2" t="str">
        <f t="shared" si="1"/>
        <v>UA-2019-02-28-000631-a</v>
      </c>
      <c r="C22" s="1" t="s">
        <v>51</v>
      </c>
      <c r="D22" s="1" t="s">
        <v>13</v>
      </c>
      <c r="E22" s="1" t="s">
        <v>18</v>
      </c>
      <c r="F22" s="1" t="s">
        <v>52</v>
      </c>
      <c r="G22" s="4">
        <v>0</v>
      </c>
      <c r="H22" s="7">
        <v>355908</v>
      </c>
      <c r="I22" s="7">
        <v>5000</v>
      </c>
      <c r="J22" s="1"/>
      <c r="K22" s="1"/>
      <c r="L22" s="1"/>
      <c r="M22" s="1"/>
      <c r="N22" s="1"/>
      <c r="O22" s="1" t="s">
        <v>54</v>
      </c>
      <c r="P22" s="6">
        <v>43539.7098467289</v>
      </c>
      <c r="Q22" s="1"/>
      <c r="R22" s="1"/>
      <c r="S22" s="5">
        <v>43549</v>
      </c>
      <c r="T22" s="5">
        <v>43804</v>
      </c>
      <c r="U22" s="1"/>
      <c r="V22" s="1"/>
    </row>
    <row r="23" spans="1:22" ht="15">
      <c r="A23" s="4">
        <v>20</v>
      </c>
      <c r="B23" s="2" t="str">
        <f>HYPERLINK("https://my.zakupki.prom.ua/remote/dispatcher/state_purchase_view/10259983","UA-2019-01-30-002573-b")</f>
        <v>UA-2019-01-30-002573-b</v>
      </c>
      <c r="C23" s="1" t="s">
        <v>23</v>
      </c>
      <c r="D23" s="1" t="s">
        <v>9</v>
      </c>
      <c r="E23" s="1" t="s">
        <v>18</v>
      </c>
      <c r="F23" s="6">
        <v>43511.46880787037</v>
      </c>
      <c r="G23" s="4">
        <v>2</v>
      </c>
      <c r="H23" s="7">
        <v>270000</v>
      </c>
      <c r="I23" s="1" t="s">
        <v>26</v>
      </c>
      <c r="J23" s="7">
        <v>269604</v>
      </c>
      <c r="K23" s="7">
        <v>14189.684210526315</v>
      </c>
      <c r="L23" s="1" t="s">
        <v>44</v>
      </c>
      <c r="M23" s="5">
        <v>43526</v>
      </c>
      <c r="N23" s="5">
        <v>43536</v>
      </c>
      <c r="O23" s="1" t="s">
        <v>53</v>
      </c>
      <c r="P23" s="6">
        <v>43531.483581769586</v>
      </c>
      <c r="Q23" s="1" t="s">
        <v>14</v>
      </c>
      <c r="R23" s="7">
        <v>269604</v>
      </c>
      <c r="S23" s="5">
        <v>43525</v>
      </c>
      <c r="T23" s="5">
        <v>43585</v>
      </c>
      <c r="U23" s="6">
        <v>43830</v>
      </c>
      <c r="V23" s="1" t="s">
        <v>55</v>
      </c>
    </row>
  </sheetData>
  <sheetProtection/>
  <autoFilter ref="A3:V13"/>
  <hyperlinks>
    <hyperlink ref="B21" r:id="rId1" display="https://my.zakupki.prom.ua/remote/dispatcher/state_purchase_view/10752938"/>
    <hyperlink ref="B20" r:id="rId2" display="https://my.zakupki.prom.ua/remote/dispatcher/state_purchase_view/10752938"/>
    <hyperlink ref="B19" r:id="rId3" display="https://my.zakupki.prom.ua/remote/dispatcher/state_purchase_view/10752938"/>
    <hyperlink ref="B18" r:id="rId4" display="https://my.zakupki.prom.ua/remote/dispatcher/state_purchase_view/10752938"/>
    <hyperlink ref="B17" r:id="rId5" display="https://my.zakupki.prom.ua/remote/dispatcher/state_purchase_view/10752938"/>
    <hyperlink ref="B13" r:id="rId6" display="https://my.zakupki.prom.ua/remote/dispatcher/state_purchase_view/11178726"/>
    <hyperlink ref="B23" r:id="rId7" display="https://my.zakupki.prom.ua/remote/dispatcher/state_purchase_view/10259983"/>
    <hyperlink ref="B22" r:id="rId8" display="https://my.zakupki.prom.ua/remote/dispatcher/state_purchase_view/10752938"/>
    <hyperlink ref="B4" r:id="rId9" display="https://my.zakupki.prom.ua/remote/dispatcher/state_purchase_view/13563220"/>
    <hyperlink ref="B5" r:id="rId10" display="https://my.zakupki.prom.ua/remote/dispatcher/state_purchase_view/12291675"/>
    <hyperlink ref="B6" r:id="rId11" display="https://my.zakupki.prom.ua/remote/dispatcher/state_purchase_view/12248167"/>
    <hyperlink ref="B7" r:id="rId12" display="https://my.zakupki.prom.ua/remote/dispatcher/state_purchase_view/12082709"/>
    <hyperlink ref="B14" r:id="rId13" display="https://my.zakupki.prom.ua/remote/dispatcher/state_purchase_view/11178726"/>
    <hyperlink ref="B15" r:id="rId14" display="https://my.zakupki.prom.ua/remote/dispatcher/state_purchase_view/11178726"/>
    <hyperlink ref="B12" r:id="rId15" display="https://my.zakupki.prom.ua/remote/dispatcher/state_purchase_view/11178726"/>
    <hyperlink ref="B10" r:id="rId16" display="https://my.zakupki.prom.ua/remote/dispatcher/state_purchase_view/11178726"/>
    <hyperlink ref="B11" r:id="rId17" display="https://my.zakupki.prom.ua/remote/dispatcher/state_purchase_view/11178726"/>
    <hyperlink ref="B8" r:id="rId18" display="https://my.zakupki.prom.ua/remote/dispatcher/state_purchase_view/11983299"/>
    <hyperlink ref="B9" r:id="rId19" display="https://my.zakupki.prom.ua/remote/dispatcher/state_purchase_view/11599493"/>
    <hyperlink ref="B16" r:id="rId20" display="https://my.zakupki.prom.ua/remote/dispatcher/state_purchase_view/107529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2020-04-21T14:42:41Z</dcterms:created>
  <dcterms:modified xsi:type="dcterms:W3CDTF">2020-04-21T11:50:00Z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