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50" yWindow="645" windowWidth="28455" windowHeight="11700"/>
  </bookViews>
  <sheets>
    <sheet name="Sheet" sheetId="1" r:id="rId1"/>
  </sheets>
  <definedNames>
    <definedName name="_xlnm._FilterDatabase" localSheetId="0" hidden="1">Sheet!$A$4:$AD$28</definedName>
  </definedNames>
  <calcPr calcId="125725"/>
</workbook>
</file>

<file path=xl/calcChain.xml><?xml version="1.0" encoding="utf-8"?>
<calcChain xmlns="http://schemas.openxmlformats.org/spreadsheetml/2006/main">
  <c r="T28" i="1"/>
  <c r="T27"/>
  <c r="T26"/>
  <c r="T25"/>
  <c r="T24"/>
  <c r="T23"/>
  <c r="T22"/>
  <c r="T21"/>
  <c r="T20"/>
  <c r="T19"/>
  <c r="T18"/>
  <c r="T17"/>
  <c r="T16"/>
  <c r="T15"/>
  <c r="T14"/>
  <c r="T13"/>
  <c r="T12"/>
  <c r="T11"/>
  <c r="T10"/>
  <c r="T9"/>
  <c r="T8"/>
  <c r="T7"/>
  <c r="T6"/>
  <c r="T5"/>
</calcChain>
</file>

<file path=xl/sharedStrings.xml><?xml version="1.0" encoding="utf-8"?>
<sst xmlns="http://schemas.openxmlformats.org/spreadsheetml/2006/main" count="321" uniqueCount="144">
  <si>
    <t xml:space="preserve"> Послуги з ремонту і технічного обслуговування вимірювальних, випробувальних і контрольних приладів</t>
  </si>
  <si>
    <t>% зниження</t>
  </si>
  <si>
    <t>,,</t>
  </si>
  <si>
    <t>07/11</t>
  </si>
  <si>
    <t>09310000-5 Електрична енергія</t>
  </si>
  <si>
    <t>1048</t>
  </si>
  <si>
    <t>1050</t>
  </si>
  <si>
    <t>11/24</t>
  </si>
  <si>
    <t>12/24</t>
  </si>
  <si>
    <t>13</t>
  </si>
  <si>
    <t>15</t>
  </si>
  <si>
    <t>17/24</t>
  </si>
  <si>
    <t>18420000-9 Аксесуари для одягу</t>
  </si>
  <si>
    <t>19143995</t>
  </si>
  <si>
    <t>19520000-7 Пластмасові вироби</t>
  </si>
  <si>
    <t>19640000-4 Поліетиленові мішки та пакети для сміття</t>
  </si>
  <si>
    <t>21/24</t>
  </si>
  <si>
    <t>22/24</t>
  </si>
  <si>
    <t>22810000-1 Паперові чи картонні реєстраційні журнали</t>
  </si>
  <si>
    <t>2294300775</t>
  </si>
  <si>
    <t>23/24</t>
  </si>
  <si>
    <t>24910000-6 Клеї</t>
  </si>
  <si>
    <t>2602902652</t>
  </si>
  <si>
    <t>27324/2024</t>
  </si>
  <si>
    <t>2970</t>
  </si>
  <si>
    <t>30100000-0 Офісні техніка, устаткування та приладдя, крім комп’ютерів, принтерів та меблів</t>
  </si>
  <si>
    <t>31000000-6 Електротехнічне устаткування, апаратура, обладнання та матеріали; освітлювальне устаткування</t>
  </si>
  <si>
    <t>3208603621</t>
  </si>
  <si>
    <t>38431598</t>
  </si>
  <si>
    <t>39220000-0 Кухонне приладдя, товари для дому та господарства і приладдя для закладів громадського харчування</t>
  </si>
  <si>
    <t>39224210-3 Пензлі для фарбування</t>
  </si>
  <si>
    <t>39583130</t>
  </si>
  <si>
    <t>39942877</t>
  </si>
  <si>
    <t>40594397</t>
  </si>
  <si>
    <t>42082379</t>
  </si>
  <si>
    <t>43261044</t>
  </si>
  <si>
    <t>43830000-0 Електричні інструменти</t>
  </si>
  <si>
    <t>44110000-4 Конструкційні матеріали</t>
  </si>
  <si>
    <t>44810000-1 Фарби</t>
  </si>
  <si>
    <t>45330000-9 Водопровідні та санітарно-технічні роботи</t>
  </si>
  <si>
    <t>50000000-5 Послуги з ремонту і технічного обслуговування</t>
  </si>
  <si>
    <t>50310000-1 Технічне обслуговування і ремонт офісної техніки</t>
  </si>
  <si>
    <t>50410000-2 Послуги з ремонту і технічного обслуговування вимірювальних, випробувальних і контрольних приладів</t>
  </si>
  <si>
    <t>71520000-9 Послуги з нагляду за виконанням будівельних робіт</t>
  </si>
  <si>
    <t>8/11</t>
  </si>
  <si>
    <t>80511000-9 Послуги з навчання персоналу</t>
  </si>
  <si>
    <t>85140000-2 Послуги у сфері охорони здоров’я різні</t>
  </si>
  <si>
    <t>9</t>
  </si>
  <si>
    <t>9/24</t>
  </si>
  <si>
    <t>90920000-2 Послуги із санітарно-гігієнічної обробки приміщень</t>
  </si>
  <si>
    <t>92-ПР/2024</t>
  </si>
  <si>
    <t>UA-2024-01-12-007419-a</t>
  </si>
  <si>
    <t>UA-2024-09-17-006958-a</t>
  </si>
  <si>
    <t>UA-2024-09-17-007100-a</t>
  </si>
  <si>
    <t>UA-2024-09-17-007290-a</t>
  </si>
  <si>
    <t>UA-2024-09-17-010009-a</t>
  </si>
  <si>
    <t>UA-2024-10-07-012653-a</t>
  </si>
  <si>
    <t>UA-2024-10-28-005646-a</t>
  </si>
  <si>
    <t>UA-2024-10-28-005831-a</t>
  </si>
  <si>
    <t>UA-2024-10-28-005924-a</t>
  </si>
  <si>
    <t>UA-2024-10-28-006107-a</t>
  </si>
  <si>
    <t>UA-2024-10-28-006207-a</t>
  </si>
  <si>
    <t>UA-2024-10-28-006284-a</t>
  </si>
  <si>
    <t>UA-2024-10-28-006398-a</t>
  </si>
  <si>
    <t>UA-2024-10-28-006517-a</t>
  </si>
  <si>
    <t>UA-2024-10-28-006629-a</t>
  </si>
  <si>
    <t>UA-2024-10-28-006715-a</t>
  </si>
  <si>
    <t>UA-2024-10-28-006768-a</t>
  </si>
  <si>
    <t>UA-2024-12-11-021841-a</t>
  </si>
  <si>
    <t>UA-2024-12-11-021900-a</t>
  </si>
  <si>
    <t>UA-2024-12-11-021952-a</t>
  </si>
  <si>
    <t>UA-2024-12-11-021968-a</t>
  </si>
  <si>
    <t>UA-2024-12-11-021989-a</t>
  </si>
  <si>
    <t>UA-2024-12-30-005971-a</t>
  </si>
  <si>
    <t>UA-2024-12-30-006312-a</t>
  </si>
  <si>
    <t>UAH</t>
  </si>
  <si>
    <t>report-feedback@zakupivli.pro</t>
  </si>
  <si>
    <t>ЄДРПОУ переможця</t>
  </si>
  <si>
    <t>Ідентифікатор закупівлі</t>
  </si>
  <si>
    <t>Аксесуари для одягу</t>
  </si>
  <si>
    <t>Валюта</t>
  </si>
  <si>
    <t>Всі учасники закупки</t>
  </si>
  <si>
    <t>ДЕРЖАВНА УСТАНОВА "ДНІПРОПЕТРОВСЬКИЙ ОБЛАСНИЙ ЦЕНТР КОНТРОЛЮ ТА ПРОФІЛАКТИКИ ХВОРОБ МІНІСТЕРСТВА ОХОРОНИ ЗДОРОВ'Я УКРАЇНИ"</t>
  </si>
  <si>
    <t>ДЯТЛЕНКО ОЛЬГА СЕРГІЇВНА</t>
  </si>
  <si>
    <t>Дата закінчення процедури</t>
  </si>
  <si>
    <t>Дата проведення аукціону або розгляду</t>
  </si>
  <si>
    <t>Дата публікації закупівлі</t>
  </si>
  <si>
    <t>Електрична енергія</t>
  </si>
  <si>
    <t>Електричні інструменти</t>
  </si>
  <si>
    <t>Закупівля без використання електронної системи</t>
  </si>
  <si>
    <t>Звіт створено 18 лютого в 15:18 з використанням http://zakupivli.pro</t>
  </si>
  <si>
    <t>Класифікатор</t>
  </si>
  <si>
    <t>Клеї</t>
  </si>
  <si>
    <t>Конструкційні матеріали</t>
  </si>
  <si>
    <t>Кухонне приладдя, товари для дому та господарства і приладдя для закладів громадського харчування</t>
  </si>
  <si>
    <t>Кількість запрошених постачальників</t>
  </si>
  <si>
    <t>Кількість одиниць</t>
  </si>
  <si>
    <t>Кількість учасників аукціону</t>
  </si>
  <si>
    <t xml:space="preserve">Матеріали для ремонту електромереж. Частини до світильників та освітлювального обладнання. </t>
  </si>
  <si>
    <t>Назва потенційного переможця (з найменшою ціною)</t>
  </si>
  <si>
    <t>Назва товару</t>
  </si>
  <si>
    <t>Номер договору</t>
  </si>
  <si>
    <t>Офісне устаткування та приладдя різне (Канцелярські товари )</t>
  </si>
  <si>
    <t>Очікувана вартість, грн</t>
  </si>
  <si>
    <t>Очікувана вартість, одиниця.</t>
  </si>
  <si>
    <t>ПРОТАСЄНЯ АНДРІЙ ІГОРОВИЧ</t>
  </si>
  <si>
    <t>Паперові чи картонні реєстраційні журнали (Журнали групових уроків)</t>
  </si>
  <si>
    <t>Пензлі для фарбування (Щітки)</t>
  </si>
  <si>
    <t>Пластмасові вироби</t>
  </si>
  <si>
    <t>Поліетиленові мішки та пакети для сміття</t>
  </si>
  <si>
    <t>Посилання на тендер</t>
  </si>
  <si>
    <t>Послуги з навчання персоналу (Послуги з начання за курсом "Правила технічної експлуатації теплових установ і мереж")</t>
  </si>
  <si>
    <t>Послуги з нагляду за виконанням будівельних робіт</t>
  </si>
  <si>
    <t>Послуги з ремонту і технічного обслуговування вимірювальних, випробувальних і контрольних приладів</t>
  </si>
  <si>
    <t>Послуги у сфері охорони здоров'я</t>
  </si>
  <si>
    <t>Послуги із санітарно-гігієнічної обробки приміщень</t>
  </si>
  <si>
    <t>Поточний ремонт внутрішньої мережі каналізації</t>
  </si>
  <si>
    <t>Причина скасування закупівлі</t>
  </si>
  <si>
    <t>Пропозиція потенційного переможця (з найменшою ціною) грн</t>
  </si>
  <si>
    <t>Пропозиція потенційного переможця (з найменшою ціною) за одиницю грн</t>
  </si>
  <si>
    <t>Статус</t>
  </si>
  <si>
    <t>Статус договору</t>
  </si>
  <si>
    <t>Сума зниження грн</t>
  </si>
  <si>
    <t>ТОВАРИСТВО З ОБМЕЖЕНОЮ ВІДПОВІДАЛЬНІСТЮ "ДНІПРО - БУДСЕРВІС"</t>
  </si>
  <si>
    <t>ТОВАРИСТВО З ОБМЕЖЕНОЮ ВІДПОВІДАЛЬНІСТЮ "ДНІПРОВСЬКІ ЕНЕРГЕТИЧНІ ПОСЛУГИ"</t>
  </si>
  <si>
    <t>ТОВАРИСТВО З ОБМЕЖЕНОЮ ВІДПОВІДАЛЬНІСТЮ "НАДІЯ СТРОЙ"</t>
  </si>
  <si>
    <t>ТОВАРИСТВО З ОБМЕЖЕНОЮ ВІДПОВІДАЛЬНІСТЮ "СПЕЦЗАХИСТ."</t>
  </si>
  <si>
    <t>ТОВАРИСТВО З ОБМЕЖЕНОЮ ВІДПОВІДАЛЬНІСТЮ "УЧБОВИЙ КОМБІНАТ "СЕФЕТІ"</t>
  </si>
  <si>
    <t>ТОВАРИСТВО З ОБМЕЖЕНОЮ ВІДПОВІДАЛЬНІСТЮ ТОРГОВЕЛЬНО-ВИРОБНИЧА ГРУПА "КУНІЦА"</t>
  </si>
  <si>
    <t>Технічне обслуговування і ремонт офісної техніки</t>
  </si>
  <si>
    <t>Технічне обслуговування і ремонт офісної техніки (заправка картриджів)</t>
  </si>
  <si>
    <t>Технічне обслуговування і ремонт офісної техніки (поточний ремонт та технічне обслуговування принтерів та комп'ютерів)</t>
  </si>
  <si>
    <t>Тип процедури</t>
  </si>
  <si>
    <t>Укладення договору до</t>
  </si>
  <si>
    <t>Укладення договору з</t>
  </si>
  <si>
    <t>ФЕДОРЕНКО ОЛЕКСАНДР ЮРІЙОВИЧ</t>
  </si>
  <si>
    <t>Фактична сума договору</t>
  </si>
  <si>
    <t>Фактичний переможець</t>
  </si>
  <si>
    <t xml:space="preserve">Фарби </t>
  </si>
  <si>
    <t>Якщо ви маєте пропозицію чи побажання щодо покращення цього звіту, напишіть нам, будь ласка:</t>
  </si>
  <si>
    <t>активний</t>
  </si>
  <si>
    <t>завершено</t>
  </si>
  <si>
    <t>закритий</t>
  </si>
  <si>
    <t>№</t>
  </si>
</sst>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FF"/>
      <name val="Arial"/>
      <family val="2"/>
    </font>
    <font>
      <b/>
      <sz val="10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1" fontId="1" fillId="0" borderId="0" xfId="0" applyNumberFormat="1" applyFont="1"/>
    <xf numFmtId="0" fontId="1" fillId="0" borderId="0" xfId="0" applyFont="1" applyAlignment="1">
      <alignment wrapText="1"/>
    </xf>
    <xf numFmtId="164" fontId="1" fillId="0" borderId="0" xfId="0" applyNumberFormat="1" applyFont="1"/>
    <xf numFmtId="4" fontId="1" fillId="0" borderId="0" xfId="0" applyNumberFormat="1" applyFont="1"/>
    <xf numFmtId="0" fontId="2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y.zakupivli.pro/remote/dispatcher/state_purchase_view/54335656" TargetMode="External"/><Relationship Id="rId13" Type="http://schemas.openxmlformats.org/officeDocument/2006/relationships/hyperlink" Target="https://my.zakupivli.pro/remote/dispatcher/state_purchase_view/54336962" TargetMode="External"/><Relationship Id="rId18" Type="http://schemas.openxmlformats.org/officeDocument/2006/relationships/hyperlink" Target="https://my.zakupivli.pro/remote/dispatcher/state_purchase_view/54337848" TargetMode="External"/><Relationship Id="rId3" Type="http://schemas.openxmlformats.org/officeDocument/2006/relationships/hyperlink" Target="https://my.zakupivli.pro/remote/dispatcher/state_purchase_view/53369028" TargetMode="External"/><Relationship Id="rId21" Type="http://schemas.openxmlformats.org/officeDocument/2006/relationships/hyperlink" Target="https://my.zakupivli.pro/remote/dispatcher/state_purchase_view/55663635" TargetMode="External"/><Relationship Id="rId7" Type="http://schemas.openxmlformats.org/officeDocument/2006/relationships/hyperlink" Target="https://my.zakupivli.pro/remote/dispatcher/state_purchase_view/53825433" TargetMode="External"/><Relationship Id="rId12" Type="http://schemas.openxmlformats.org/officeDocument/2006/relationships/hyperlink" Target="https://my.zakupivli.pro/remote/dispatcher/state_purchase_view/54336720" TargetMode="External"/><Relationship Id="rId17" Type="http://schemas.openxmlformats.org/officeDocument/2006/relationships/hyperlink" Target="https://my.zakupivli.pro/remote/dispatcher/state_purchase_view/54337763" TargetMode="External"/><Relationship Id="rId25" Type="http://schemas.openxmlformats.org/officeDocument/2006/relationships/hyperlink" Target="https://my.zakupivli.pro/remote/dispatcher/state_purchase_view/56281981" TargetMode="External"/><Relationship Id="rId2" Type="http://schemas.openxmlformats.org/officeDocument/2006/relationships/hyperlink" Target="https://my.zakupivli.pro/remote/dispatcher/state_purchase_view/48318405" TargetMode="External"/><Relationship Id="rId16" Type="http://schemas.openxmlformats.org/officeDocument/2006/relationships/hyperlink" Target="https://my.zakupivli.pro/remote/dispatcher/state_purchase_view/54337638" TargetMode="External"/><Relationship Id="rId20" Type="http://schemas.openxmlformats.org/officeDocument/2006/relationships/hyperlink" Target="https://my.zakupivli.pro/remote/dispatcher/state_purchase_view/55663519" TargetMode="External"/><Relationship Id="rId1" Type="http://schemas.openxmlformats.org/officeDocument/2006/relationships/hyperlink" Target="mailto:report-feedback@zakupivli.pro" TargetMode="External"/><Relationship Id="rId6" Type="http://schemas.openxmlformats.org/officeDocument/2006/relationships/hyperlink" Target="https://my.zakupivli.pro/remote/dispatcher/state_purchase_view/53375871" TargetMode="External"/><Relationship Id="rId11" Type="http://schemas.openxmlformats.org/officeDocument/2006/relationships/hyperlink" Target="https://my.zakupivli.pro/remote/dispatcher/state_purchase_view/54336552" TargetMode="External"/><Relationship Id="rId24" Type="http://schemas.openxmlformats.org/officeDocument/2006/relationships/hyperlink" Target="https://my.zakupivli.pro/remote/dispatcher/state_purchase_view/56281301" TargetMode="External"/><Relationship Id="rId5" Type="http://schemas.openxmlformats.org/officeDocument/2006/relationships/hyperlink" Target="https://my.zakupivli.pro/remote/dispatcher/state_purchase_view/53369765" TargetMode="External"/><Relationship Id="rId15" Type="http://schemas.openxmlformats.org/officeDocument/2006/relationships/hyperlink" Target="https://my.zakupivli.pro/remote/dispatcher/state_purchase_view/54337439" TargetMode="External"/><Relationship Id="rId23" Type="http://schemas.openxmlformats.org/officeDocument/2006/relationships/hyperlink" Target="https://my.zakupivli.pro/remote/dispatcher/state_purchase_view/55663710" TargetMode="External"/><Relationship Id="rId10" Type="http://schemas.openxmlformats.org/officeDocument/2006/relationships/hyperlink" Target="https://my.zakupivli.pro/remote/dispatcher/state_purchase_view/54336230" TargetMode="External"/><Relationship Id="rId19" Type="http://schemas.openxmlformats.org/officeDocument/2006/relationships/hyperlink" Target="https://my.zakupivli.pro/remote/dispatcher/state_purchase_view/55663384" TargetMode="External"/><Relationship Id="rId4" Type="http://schemas.openxmlformats.org/officeDocument/2006/relationships/hyperlink" Target="https://my.zakupivli.pro/remote/dispatcher/state_purchase_view/53369328" TargetMode="External"/><Relationship Id="rId9" Type="http://schemas.openxmlformats.org/officeDocument/2006/relationships/hyperlink" Target="https://my.zakupivli.pro/remote/dispatcher/state_purchase_view/54335931" TargetMode="External"/><Relationship Id="rId14" Type="http://schemas.openxmlformats.org/officeDocument/2006/relationships/hyperlink" Target="https://my.zakupivli.pro/remote/dispatcher/state_purchase_view/54337183" TargetMode="External"/><Relationship Id="rId22" Type="http://schemas.openxmlformats.org/officeDocument/2006/relationships/hyperlink" Target="https://my.zakupivli.pro/remote/dispatcher/state_purchase_view/556636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9"/>
  <sheetViews>
    <sheetView tabSelected="1" topLeftCell="D1" workbookViewId="0">
      <pane ySplit="4" topLeftCell="A5" activePane="bottomLeft" state="frozen"/>
      <selection pane="bottomLeft" activeCell="D6" sqref="D6:M6"/>
    </sheetView>
  </sheetViews>
  <sheetFormatPr defaultColWidth="11.42578125" defaultRowHeight="15"/>
  <cols>
    <col min="1" max="1" width="10"/>
    <col min="2" max="2" width="25"/>
    <col min="3" max="5" width="45"/>
    <col min="6" max="8" width="20"/>
    <col min="9" max="10" width="10"/>
    <col min="11" max="14" width="25"/>
    <col min="15" max="15" width="45"/>
    <col min="16" max="16" width="25"/>
    <col min="17" max="17" width="15"/>
    <col min="18" max="18" width="45"/>
    <col min="19" max="19" width="20"/>
    <col min="20" max="20" width="30"/>
    <col min="21" max="24" width="20"/>
    <col min="25" max="25" width="25"/>
    <col min="26" max="26" width="10"/>
    <col min="27" max="29" width="20"/>
    <col min="30" max="30" width="50"/>
  </cols>
  <sheetData>
    <row r="1" spans="1:30">
      <c r="A1" s="1" t="s">
        <v>139</v>
      </c>
    </row>
    <row r="2" spans="1:30">
      <c r="A2" s="2" t="s">
        <v>76</v>
      </c>
    </row>
    <row r="4" spans="1:30" ht="64.5">
      <c r="A4" s="3" t="s">
        <v>143</v>
      </c>
      <c r="B4" s="3" t="s">
        <v>78</v>
      </c>
      <c r="C4" s="3" t="s">
        <v>100</v>
      </c>
      <c r="D4" s="3" t="s">
        <v>91</v>
      </c>
      <c r="E4" s="3" t="s">
        <v>132</v>
      </c>
      <c r="F4" s="3" t="s">
        <v>86</v>
      </c>
      <c r="G4" s="3" t="s">
        <v>85</v>
      </c>
      <c r="H4" s="3" t="s">
        <v>84</v>
      </c>
      <c r="I4" s="3" t="s">
        <v>97</v>
      </c>
      <c r="J4" s="3" t="s">
        <v>96</v>
      </c>
      <c r="K4" s="3" t="s">
        <v>103</v>
      </c>
      <c r="L4" s="3" t="s">
        <v>104</v>
      </c>
      <c r="M4" s="3" t="s">
        <v>118</v>
      </c>
      <c r="N4" s="3" t="s">
        <v>119</v>
      </c>
      <c r="O4" s="3" t="s">
        <v>99</v>
      </c>
      <c r="P4" s="3" t="s">
        <v>122</v>
      </c>
      <c r="Q4" s="3" t="s">
        <v>1</v>
      </c>
      <c r="R4" s="3" t="s">
        <v>137</v>
      </c>
      <c r="S4" s="3" t="s">
        <v>77</v>
      </c>
      <c r="T4" s="3" t="s">
        <v>110</v>
      </c>
      <c r="U4" s="3" t="s">
        <v>120</v>
      </c>
      <c r="V4" s="3" t="s">
        <v>95</v>
      </c>
      <c r="W4" s="3" t="s">
        <v>117</v>
      </c>
      <c r="X4" s="3" t="s">
        <v>101</v>
      </c>
      <c r="Y4" s="3" t="s">
        <v>136</v>
      </c>
      <c r="Z4" s="3" t="s">
        <v>80</v>
      </c>
      <c r="AA4" s="3" t="s">
        <v>121</v>
      </c>
      <c r="AB4" s="3" t="s">
        <v>134</v>
      </c>
      <c r="AC4" s="3" t="s">
        <v>133</v>
      </c>
      <c r="AD4" s="3" t="s">
        <v>81</v>
      </c>
    </row>
    <row r="5" spans="1:30" ht="39">
      <c r="A5" s="4">
        <v>2</v>
      </c>
      <c r="B5" s="1" t="s">
        <v>51</v>
      </c>
      <c r="C5" s="5" t="s">
        <v>87</v>
      </c>
      <c r="D5" s="1" t="s">
        <v>4</v>
      </c>
      <c r="E5" s="1" t="s">
        <v>89</v>
      </c>
      <c r="F5" s="6">
        <v>45303</v>
      </c>
      <c r="G5" s="1"/>
      <c r="H5" s="6">
        <v>45303</v>
      </c>
      <c r="I5" s="4">
        <v>1</v>
      </c>
      <c r="J5" s="7">
        <v>5874</v>
      </c>
      <c r="K5" s="7">
        <v>43691.99</v>
      </c>
      <c r="L5" s="7">
        <v>7.4382005447735784</v>
      </c>
      <c r="M5" s="7">
        <v>43691.99</v>
      </c>
      <c r="N5" s="7">
        <v>7.4382005447735784</v>
      </c>
      <c r="O5" s="5" t="s">
        <v>124</v>
      </c>
      <c r="P5" s="7">
        <v>0</v>
      </c>
      <c r="Q5" s="7">
        <v>0</v>
      </c>
      <c r="R5" s="1" t="s">
        <v>124</v>
      </c>
      <c r="S5" s="1" t="s">
        <v>34</v>
      </c>
      <c r="T5" s="8" t="str">
        <f>HYPERLINK("https://my.zakupivli.pro/remote/dispatcher/state_purchase_view/48318405")</f>
        <v>https://my.zakupivli.pro/remote/dispatcher/state_purchase_view/48318405</v>
      </c>
      <c r="U5" s="1" t="s">
        <v>141</v>
      </c>
      <c r="V5" s="4">
        <v>0</v>
      </c>
      <c r="W5" s="1"/>
      <c r="X5" s="1" t="s">
        <v>23</v>
      </c>
      <c r="Y5" s="7">
        <v>43691.99</v>
      </c>
      <c r="Z5" s="1" t="s">
        <v>75</v>
      </c>
      <c r="AA5" s="1" t="s">
        <v>142</v>
      </c>
      <c r="AB5" s="1"/>
      <c r="AC5" s="1"/>
      <c r="AD5" s="1" t="s">
        <v>2</v>
      </c>
    </row>
    <row r="6" spans="1:30" ht="51.75">
      <c r="A6" s="4">
        <v>5</v>
      </c>
      <c r="B6" s="1" t="s">
        <v>52</v>
      </c>
      <c r="C6" s="5" t="s">
        <v>114</v>
      </c>
      <c r="D6" s="1" t="s">
        <v>46</v>
      </c>
      <c r="E6" s="1" t="s">
        <v>89</v>
      </c>
      <c r="F6" s="6">
        <v>45552</v>
      </c>
      <c r="G6" s="1"/>
      <c r="H6" s="6">
        <v>45552</v>
      </c>
      <c r="I6" s="4">
        <v>1</v>
      </c>
      <c r="J6" s="7">
        <v>16</v>
      </c>
      <c r="K6" s="7">
        <v>3619.2</v>
      </c>
      <c r="L6" s="7">
        <v>226.2</v>
      </c>
      <c r="M6" s="7">
        <v>3619.2</v>
      </c>
      <c r="N6" s="7">
        <v>226.2</v>
      </c>
      <c r="O6" s="5" t="s">
        <v>82</v>
      </c>
      <c r="P6" s="7">
        <v>0</v>
      </c>
      <c r="Q6" s="7">
        <v>0</v>
      </c>
      <c r="R6" s="1" t="s">
        <v>82</v>
      </c>
      <c r="S6" s="1" t="s">
        <v>28</v>
      </c>
      <c r="T6" s="8" t="str">
        <f>HYPERLINK("https://my.zakupivli.pro/remote/dispatcher/state_purchase_view/53369028")</f>
        <v>https://my.zakupivli.pro/remote/dispatcher/state_purchase_view/53369028</v>
      </c>
      <c r="U6" s="1" t="s">
        <v>141</v>
      </c>
      <c r="V6" s="4">
        <v>0</v>
      </c>
      <c r="W6" s="1"/>
      <c r="X6" s="1" t="s">
        <v>5</v>
      </c>
      <c r="Y6" s="7">
        <v>3619.2</v>
      </c>
      <c r="Z6" s="1" t="s">
        <v>75</v>
      </c>
      <c r="AA6" s="1" t="s">
        <v>142</v>
      </c>
      <c r="AB6" s="1"/>
      <c r="AC6" s="1"/>
      <c r="AD6" s="1" t="s">
        <v>2</v>
      </c>
    </row>
    <row r="7" spans="1:30" ht="51.75">
      <c r="A7" s="4">
        <v>6</v>
      </c>
      <c r="B7" s="1" t="s">
        <v>53</v>
      </c>
      <c r="C7" s="5" t="s">
        <v>115</v>
      </c>
      <c r="D7" s="1" t="s">
        <v>49</v>
      </c>
      <c r="E7" s="1" t="s">
        <v>89</v>
      </c>
      <c r="F7" s="6">
        <v>45552</v>
      </c>
      <c r="G7" s="1"/>
      <c r="H7" s="6">
        <v>45552</v>
      </c>
      <c r="I7" s="4">
        <v>1</v>
      </c>
      <c r="J7" s="7">
        <v>500</v>
      </c>
      <c r="K7" s="7">
        <v>2400</v>
      </c>
      <c r="L7" s="7">
        <v>4.8</v>
      </c>
      <c r="M7" s="7">
        <v>2400</v>
      </c>
      <c r="N7" s="7">
        <v>4.8</v>
      </c>
      <c r="O7" s="5" t="s">
        <v>82</v>
      </c>
      <c r="P7" s="7">
        <v>0</v>
      </c>
      <c r="Q7" s="7">
        <v>0</v>
      </c>
      <c r="R7" s="1" t="s">
        <v>82</v>
      </c>
      <c r="S7" s="1" t="s">
        <v>28</v>
      </c>
      <c r="T7" s="8" t="str">
        <f>HYPERLINK("https://my.zakupivli.pro/remote/dispatcher/state_purchase_view/53369328")</f>
        <v>https://my.zakupivli.pro/remote/dispatcher/state_purchase_view/53369328</v>
      </c>
      <c r="U7" s="1" t="s">
        <v>141</v>
      </c>
      <c r="V7" s="4">
        <v>0</v>
      </c>
      <c r="W7" s="1"/>
      <c r="X7" s="1" t="s">
        <v>6</v>
      </c>
      <c r="Y7" s="7">
        <v>2400</v>
      </c>
      <c r="Z7" s="1" t="s">
        <v>75</v>
      </c>
      <c r="AA7" s="1" t="s">
        <v>142</v>
      </c>
      <c r="AB7" s="1"/>
      <c r="AC7" s="1"/>
      <c r="AD7" s="1" t="s">
        <v>2</v>
      </c>
    </row>
    <row r="8" spans="1:30" ht="39">
      <c r="A8" s="4">
        <v>7</v>
      </c>
      <c r="B8" s="1" t="s">
        <v>54</v>
      </c>
      <c r="C8" s="5" t="s">
        <v>113</v>
      </c>
      <c r="D8" s="1" t="s">
        <v>42</v>
      </c>
      <c r="E8" s="1" t="s">
        <v>89</v>
      </c>
      <c r="F8" s="6">
        <v>45552</v>
      </c>
      <c r="G8" s="1"/>
      <c r="H8" s="6">
        <v>45552</v>
      </c>
      <c r="I8" s="4">
        <v>1</v>
      </c>
      <c r="J8" s="7">
        <v>326</v>
      </c>
      <c r="K8" s="7">
        <v>5999.86</v>
      </c>
      <c r="L8" s="7">
        <v>18.40447852760736</v>
      </c>
      <c r="M8" s="7">
        <v>5999.86</v>
      </c>
      <c r="N8" s="7">
        <v>18.40447852760736</v>
      </c>
      <c r="O8" s="5" t="s">
        <v>125</v>
      </c>
      <c r="P8" s="7">
        <v>0</v>
      </c>
      <c r="Q8" s="7">
        <v>0</v>
      </c>
      <c r="R8" s="1" t="s">
        <v>125</v>
      </c>
      <c r="S8" s="1" t="s">
        <v>32</v>
      </c>
      <c r="T8" s="8" t="str">
        <f>HYPERLINK("https://my.zakupivli.pro/remote/dispatcher/state_purchase_view/53369765")</f>
        <v>https://my.zakupivli.pro/remote/dispatcher/state_purchase_view/53369765</v>
      </c>
      <c r="U8" s="1" t="s">
        <v>141</v>
      </c>
      <c r="V8" s="4">
        <v>0</v>
      </c>
      <c r="W8" s="1"/>
      <c r="X8" s="1" t="s">
        <v>50</v>
      </c>
      <c r="Y8" s="7">
        <v>5999.86</v>
      </c>
      <c r="Z8" s="1" t="s">
        <v>75</v>
      </c>
      <c r="AA8" s="1" t="s">
        <v>142</v>
      </c>
      <c r="AB8" s="1"/>
      <c r="AC8" s="1"/>
      <c r="AD8" s="1" t="s">
        <v>2</v>
      </c>
    </row>
    <row r="9" spans="1:30" ht="39">
      <c r="A9" s="4">
        <v>8</v>
      </c>
      <c r="B9" s="1" t="s">
        <v>55</v>
      </c>
      <c r="C9" s="5" t="s">
        <v>98</v>
      </c>
      <c r="D9" s="1" t="s">
        <v>26</v>
      </c>
      <c r="E9" s="1" t="s">
        <v>89</v>
      </c>
      <c r="F9" s="6">
        <v>45552</v>
      </c>
      <c r="G9" s="1"/>
      <c r="H9" s="6">
        <v>45664</v>
      </c>
      <c r="I9" s="4">
        <v>1</v>
      </c>
      <c r="J9" s="7">
        <v>30</v>
      </c>
      <c r="K9" s="7">
        <v>2401.1999999999998</v>
      </c>
      <c r="L9" s="7">
        <v>80.039999999999992</v>
      </c>
      <c r="M9" s="7">
        <v>2401.1999999999998</v>
      </c>
      <c r="N9" s="7">
        <v>80.039999999999992</v>
      </c>
      <c r="O9" s="5" t="s">
        <v>135</v>
      </c>
      <c r="P9" s="7">
        <v>0</v>
      </c>
      <c r="Q9" s="7">
        <v>0</v>
      </c>
      <c r="R9" s="1" t="s">
        <v>135</v>
      </c>
      <c r="S9" s="1" t="s">
        <v>22</v>
      </c>
      <c r="T9" s="8" t="str">
        <f>HYPERLINK("https://my.zakupivli.pro/remote/dispatcher/state_purchase_view/53375871")</f>
        <v>https://my.zakupivli.pro/remote/dispatcher/state_purchase_view/53375871</v>
      </c>
      <c r="U9" s="1" t="s">
        <v>141</v>
      </c>
      <c r="V9" s="4">
        <v>0</v>
      </c>
      <c r="W9" s="1"/>
      <c r="X9" s="1" t="s">
        <v>47</v>
      </c>
      <c r="Y9" s="7">
        <v>2401.1999999999998</v>
      </c>
      <c r="Z9" s="1" t="s">
        <v>75</v>
      </c>
      <c r="AA9" s="1" t="s">
        <v>142</v>
      </c>
      <c r="AB9" s="1"/>
      <c r="AC9" s="1"/>
      <c r="AD9" s="1" t="s">
        <v>2</v>
      </c>
    </row>
    <row r="10" spans="1:30" ht="39">
      <c r="A10" s="4">
        <v>9</v>
      </c>
      <c r="B10" s="1" t="s">
        <v>56</v>
      </c>
      <c r="C10" s="5" t="s">
        <v>129</v>
      </c>
      <c r="D10" s="1" t="s">
        <v>40</v>
      </c>
      <c r="E10" s="1" t="s">
        <v>89</v>
      </c>
      <c r="F10" s="6">
        <v>45572</v>
      </c>
      <c r="G10" s="1"/>
      <c r="H10" s="6">
        <v>45656</v>
      </c>
      <c r="I10" s="4">
        <v>1</v>
      </c>
      <c r="J10" s="7">
        <v>3</v>
      </c>
      <c r="K10" s="7">
        <v>600</v>
      </c>
      <c r="L10" s="7">
        <v>200</v>
      </c>
      <c r="M10" s="7">
        <v>600</v>
      </c>
      <c r="N10" s="7">
        <v>200</v>
      </c>
      <c r="O10" s="5" t="s">
        <v>83</v>
      </c>
      <c r="P10" s="7">
        <v>0</v>
      </c>
      <c r="Q10" s="7">
        <v>0</v>
      </c>
      <c r="R10" s="1" t="s">
        <v>83</v>
      </c>
      <c r="S10" s="1" t="s">
        <v>27</v>
      </c>
      <c r="T10" s="8" t="str">
        <f>HYPERLINK("https://my.zakupivli.pro/remote/dispatcher/state_purchase_view/53825433")</f>
        <v>https://my.zakupivli.pro/remote/dispatcher/state_purchase_view/53825433</v>
      </c>
      <c r="U10" s="1" t="s">
        <v>141</v>
      </c>
      <c r="V10" s="4">
        <v>0</v>
      </c>
      <c r="W10" s="1"/>
      <c r="X10" s="1" t="s">
        <v>48</v>
      </c>
      <c r="Y10" s="7">
        <v>600</v>
      </c>
      <c r="Z10" s="1" t="s">
        <v>75</v>
      </c>
      <c r="AA10" s="1" t="s">
        <v>142</v>
      </c>
      <c r="AB10" s="1"/>
      <c r="AC10" s="1"/>
      <c r="AD10" s="1" t="s">
        <v>2</v>
      </c>
    </row>
    <row r="11" spans="1:30" ht="39">
      <c r="A11" s="4">
        <v>10</v>
      </c>
      <c r="B11" s="1" t="s">
        <v>57</v>
      </c>
      <c r="C11" s="5" t="s">
        <v>106</v>
      </c>
      <c r="D11" s="1" t="s">
        <v>18</v>
      </c>
      <c r="E11" s="1" t="s">
        <v>89</v>
      </c>
      <c r="F11" s="6">
        <v>45593</v>
      </c>
      <c r="G11" s="1"/>
      <c r="H11" s="6">
        <v>45593</v>
      </c>
      <c r="I11" s="4">
        <v>1</v>
      </c>
      <c r="J11" s="7">
        <v>100</v>
      </c>
      <c r="K11" s="7">
        <v>4500</v>
      </c>
      <c r="L11" s="7">
        <v>45</v>
      </c>
      <c r="M11" s="7">
        <v>4500</v>
      </c>
      <c r="N11" s="7">
        <v>45</v>
      </c>
      <c r="O11" s="5" t="s">
        <v>128</v>
      </c>
      <c r="P11" s="7">
        <v>0</v>
      </c>
      <c r="Q11" s="7">
        <v>0</v>
      </c>
      <c r="R11" s="1" t="s">
        <v>128</v>
      </c>
      <c r="S11" s="1" t="s">
        <v>13</v>
      </c>
      <c r="T11" s="8" t="str">
        <f>HYPERLINK("https://my.zakupivli.pro/remote/dispatcher/state_purchase_view/54335656")</f>
        <v>https://my.zakupivli.pro/remote/dispatcher/state_purchase_view/54335656</v>
      </c>
      <c r="U11" s="1" t="s">
        <v>141</v>
      </c>
      <c r="V11" s="4">
        <v>0</v>
      </c>
      <c r="W11" s="1"/>
      <c r="X11" s="1" t="s">
        <v>11</v>
      </c>
      <c r="Y11" s="7">
        <v>4500</v>
      </c>
      <c r="Z11" s="1" t="s">
        <v>75</v>
      </c>
      <c r="AA11" s="1" t="s">
        <v>142</v>
      </c>
      <c r="AB11" s="1"/>
      <c r="AC11" s="1"/>
      <c r="AD11" s="1" t="s">
        <v>2</v>
      </c>
    </row>
    <row r="12" spans="1:30" ht="39">
      <c r="A12" s="4">
        <v>11</v>
      </c>
      <c r="B12" s="1" t="s">
        <v>58</v>
      </c>
      <c r="C12" s="5" t="s">
        <v>108</v>
      </c>
      <c r="D12" s="1" t="s">
        <v>14</v>
      </c>
      <c r="E12" s="1" t="s">
        <v>89</v>
      </c>
      <c r="F12" s="6">
        <v>45593</v>
      </c>
      <c r="G12" s="1"/>
      <c r="H12" s="6">
        <v>45593</v>
      </c>
      <c r="I12" s="4">
        <v>1</v>
      </c>
      <c r="J12" s="7">
        <v>20</v>
      </c>
      <c r="K12" s="7">
        <v>19410</v>
      </c>
      <c r="L12" s="7">
        <v>970.5</v>
      </c>
      <c r="M12" s="7">
        <v>19410</v>
      </c>
      <c r="N12" s="7">
        <v>970.5</v>
      </c>
      <c r="O12" s="5" t="s">
        <v>128</v>
      </c>
      <c r="P12" s="7">
        <v>0</v>
      </c>
      <c r="Q12" s="7">
        <v>0</v>
      </c>
      <c r="R12" s="1" t="s">
        <v>128</v>
      </c>
      <c r="S12" s="1" t="s">
        <v>13</v>
      </c>
      <c r="T12" s="8" t="str">
        <f>HYPERLINK("https://my.zakupivli.pro/remote/dispatcher/state_purchase_view/54335931")</f>
        <v>https://my.zakupivli.pro/remote/dispatcher/state_purchase_view/54335931</v>
      </c>
      <c r="U12" s="1" t="s">
        <v>141</v>
      </c>
      <c r="V12" s="4">
        <v>0</v>
      </c>
      <c r="W12" s="1"/>
      <c r="X12" s="1" t="s">
        <v>16</v>
      </c>
      <c r="Y12" s="7">
        <v>19410</v>
      </c>
      <c r="Z12" s="1" t="s">
        <v>75</v>
      </c>
      <c r="AA12" s="1" t="s">
        <v>142</v>
      </c>
      <c r="AB12" s="1"/>
      <c r="AC12" s="1"/>
      <c r="AD12" s="1" t="s">
        <v>2</v>
      </c>
    </row>
    <row r="13" spans="1:30" ht="39">
      <c r="A13" s="4">
        <v>12</v>
      </c>
      <c r="B13" s="1" t="s">
        <v>59</v>
      </c>
      <c r="C13" s="5" t="s">
        <v>102</v>
      </c>
      <c r="D13" s="1" t="s">
        <v>25</v>
      </c>
      <c r="E13" s="1" t="s">
        <v>89</v>
      </c>
      <c r="F13" s="6">
        <v>45593</v>
      </c>
      <c r="G13" s="1"/>
      <c r="H13" s="6">
        <v>45593</v>
      </c>
      <c r="I13" s="4">
        <v>1</v>
      </c>
      <c r="J13" s="7">
        <v>514</v>
      </c>
      <c r="K13" s="7">
        <v>9318.1200000000008</v>
      </c>
      <c r="L13" s="7">
        <v>18.12863813229572</v>
      </c>
      <c r="M13" s="7">
        <v>9318.1200000000008</v>
      </c>
      <c r="N13" s="7">
        <v>18.12863813229572</v>
      </c>
      <c r="O13" s="5" t="s">
        <v>128</v>
      </c>
      <c r="P13" s="7">
        <v>0</v>
      </c>
      <c r="Q13" s="7">
        <v>0</v>
      </c>
      <c r="R13" s="1" t="s">
        <v>128</v>
      </c>
      <c r="S13" s="1" t="s">
        <v>13</v>
      </c>
      <c r="T13" s="8" t="str">
        <f>HYPERLINK("https://my.zakupivli.pro/remote/dispatcher/state_purchase_view/54336230")</f>
        <v>https://my.zakupivli.pro/remote/dispatcher/state_purchase_view/54336230</v>
      </c>
      <c r="U13" s="1" t="s">
        <v>141</v>
      </c>
      <c r="V13" s="4">
        <v>0</v>
      </c>
      <c r="W13" s="1"/>
      <c r="X13" s="1" t="s">
        <v>17</v>
      </c>
      <c r="Y13" s="7">
        <v>9318.1200000000008</v>
      </c>
      <c r="Z13" s="1" t="s">
        <v>75</v>
      </c>
      <c r="AA13" s="1" t="s">
        <v>142</v>
      </c>
      <c r="AB13" s="1"/>
      <c r="AC13" s="1"/>
      <c r="AD13" s="1" t="s">
        <v>2</v>
      </c>
    </row>
    <row r="14" spans="1:30" ht="39">
      <c r="A14" s="4">
        <v>13</v>
      </c>
      <c r="B14" s="1" t="s">
        <v>60</v>
      </c>
      <c r="C14" s="5" t="s">
        <v>138</v>
      </c>
      <c r="D14" s="1" t="s">
        <v>38</v>
      </c>
      <c r="E14" s="1" t="s">
        <v>89</v>
      </c>
      <c r="F14" s="6">
        <v>45593</v>
      </c>
      <c r="G14" s="1"/>
      <c r="H14" s="6">
        <v>45593</v>
      </c>
      <c r="I14" s="4">
        <v>1</v>
      </c>
      <c r="J14" s="7">
        <v>19</v>
      </c>
      <c r="K14" s="7">
        <v>7925.28</v>
      </c>
      <c r="L14" s="7">
        <v>417.12</v>
      </c>
      <c r="M14" s="7">
        <v>7925.28</v>
      </c>
      <c r="N14" s="7">
        <v>417.12</v>
      </c>
      <c r="O14" s="5" t="s">
        <v>128</v>
      </c>
      <c r="P14" s="7">
        <v>0</v>
      </c>
      <c r="Q14" s="7">
        <v>0</v>
      </c>
      <c r="R14" s="1" t="s">
        <v>128</v>
      </c>
      <c r="S14" s="1" t="s">
        <v>13</v>
      </c>
      <c r="T14" s="8" t="str">
        <f>HYPERLINK("https://my.zakupivli.pro/remote/dispatcher/state_purchase_view/54336552")</f>
        <v>https://my.zakupivli.pro/remote/dispatcher/state_purchase_view/54336552</v>
      </c>
      <c r="U14" s="1" t="s">
        <v>141</v>
      </c>
      <c r="V14" s="4">
        <v>0</v>
      </c>
      <c r="W14" s="1"/>
      <c r="X14" s="1" t="s">
        <v>20</v>
      </c>
      <c r="Y14" s="7">
        <v>7925.28</v>
      </c>
      <c r="Z14" s="1" t="s">
        <v>75</v>
      </c>
      <c r="AA14" s="1" t="s">
        <v>142</v>
      </c>
      <c r="AB14" s="1"/>
      <c r="AC14" s="1"/>
      <c r="AD14" s="1" t="s">
        <v>2</v>
      </c>
    </row>
    <row r="15" spans="1:30" ht="39">
      <c r="A15" s="4">
        <v>14</v>
      </c>
      <c r="B15" s="1" t="s">
        <v>61</v>
      </c>
      <c r="C15" s="5" t="s">
        <v>93</v>
      </c>
      <c r="D15" s="1" t="s">
        <v>37</v>
      </c>
      <c r="E15" s="1" t="s">
        <v>89</v>
      </c>
      <c r="F15" s="6">
        <v>45593</v>
      </c>
      <c r="G15" s="1"/>
      <c r="H15" s="6">
        <v>45593</v>
      </c>
      <c r="I15" s="4">
        <v>1</v>
      </c>
      <c r="J15" s="7">
        <v>3</v>
      </c>
      <c r="K15" s="7">
        <v>688.5</v>
      </c>
      <c r="L15" s="7">
        <v>229.5</v>
      </c>
      <c r="M15" s="7">
        <v>688.5</v>
      </c>
      <c r="N15" s="7">
        <v>229.5</v>
      </c>
      <c r="O15" s="5" t="s">
        <v>128</v>
      </c>
      <c r="P15" s="7">
        <v>0</v>
      </c>
      <c r="Q15" s="7">
        <v>0</v>
      </c>
      <c r="R15" s="1" t="s">
        <v>128</v>
      </c>
      <c r="S15" s="1" t="s">
        <v>13</v>
      </c>
      <c r="T15" s="8" t="str">
        <f>HYPERLINK("https://my.zakupivli.pro/remote/dispatcher/state_purchase_view/54336720")</f>
        <v>https://my.zakupivli.pro/remote/dispatcher/state_purchase_view/54336720</v>
      </c>
      <c r="U15" s="1" t="s">
        <v>141</v>
      </c>
      <c r="V15" s="4">
        <v>0</v>
      </c>
      <c r="W15" s="1"/>
      <c r="X15" s="1" t="s">
        <v>20</v>
      </c>
      <c r="Y15" s="7">
        <v>688.5</v>
      </c>
      <c r="Z15" s="1" t="s">
        <v>75</v>
      </c>
      <c r="AA15" s="1" t="s">
        <v>142</v>
      </c>
      <c r="AB15" s="1"/>
      <c r="AC15" s="1"/>
      <c r="AD15" s="1" t="s">
        <v>2</v>
      </c>
    </row>
    <row r="16" spans="1:30" ht="39">
      <c r="A16" s="4">
        <v>15</v>
      </c>
      <c r="B16" s="1" t="s">
        <v>62</v>
      </c>
      <c r="C16" s="5" t="s">
        <v>92</v>
      </c>
      <c r="D16" s="1" t="s">
        <v>21</v>
      </c>
      <c r="E16" s="1" t="s">
        <v>89</v>
      </c>
      <c r="F16" s="6">
        <v>45593</v>
      </c>
      <c r="G16" s="1"/>
      <c r="H16" s="6">
        <v>45593</v>
      </c>
      <c r="I16" s="4">
        <v>1</v>
      </c>
      <c r="J16" s="7">
        <v>5</v>
      </c>
      <c r="K16" s="7">
        <v>640.44000000000005</v>
      </c>
      <c r="L16" s="7">
        <v>128.08800000000002</v>
      </c>
      <c r="M16" s="7">
        <v>640.44000000000005</v>
      </c>
      <c r="N16" s="7">
        <v>128.08800000000002</v>
      </c>
      <c r="O16" s="5" t="s">
        <v>128</v>
      </c>
      <c r="P16" s="7">
        <v>0</v>
      </c>
      <c r="Q16" s="7">
        <v>0</v>
      </c>
      <c r="R16" s="1" t="s">
        <v>128</v>
      </c>
      <c r="S16" s="1" t="s">
        <v>13</v>
      </c>
      <c r="T16" s="8" t="str">
        <f>HYPERLINK("https://my.zakupivli.pro/remote/dispatcher/state_purchase_view/54336962")</f>
        <v>https://my.zakupivli.pro/remote/dispatcher/state_purchase_view/54336962</v>
      </c>
      <c r="U16" s="1" t="s">
        <v>141</v>
      </c>
      <c r="V16" s="4">
        <v>0</v>
      </c>
      <c r="W16" s="1"/>
      <c r="X16" s="1" t="s">
        <v>20</v>
      </c>
      <c r="Y16" s="7">
        <v>640.44000000000005</v>
      </c>
      <c r="Z16" s="1" t="s">
        <v>75</v>
      </c>
      <c r="AA16" s="1" t="s">
        <v>142</v>
      </c>
      <c r="AB16" s="1"/>
      <c r="AC16" s="1"/>
      <c r="AD16" s="1" t="s">
        <v>2</v>
      </c>
    </row>
    <row r="17" spans="1:30" ht="39">
      <c r="A17" s="4">
        <v>16</v>
      </c>
      <c r="B17" s="1" t="s">
        <v>63</v>
      </c>
      <c r="C17" s="5" t="s">
        <v>79</v>
      </c>
      <c r="D17" s="1" t="s">
        <v>12</v>
      </c>
      <c r="E17" s="1" t="s">
        <v>89</v>
      </c>
      <c r="F17" s="6">
        <v>45593</v>
      </c>
      <c r="G17" s="1"/>
      <c r="H17" s="6">
        <v>45593</v>
      </c>
      <c r="I17" s="4">
        <v>1</v>
      </c>
      <c r="J17" s="7">
        <v>20</v>
      </c>
      <c r="K17" s="7">
        <v>887.4</v>
      </c>
      <c r="L17" s="7">
        <v>44.37</v>
      </c>
      <c r="M17" s="7">
        <v>887.4</v>
      </c>
      <c r="N17" s="7">
        <v>44.37</v>
      </c>
      <c r="O17" s="5" t="s">
        <v>128</v>
      </c>
      <c r="P17" s="7">
        <v>0</v>
      </c>
      <c r="Q17" s="7">
        <v>0</v>
      </c>
      <c r="R17" s="1" t="s">
        <v>128</v>
      </c>
      <c r="S17" s="1" t="s">
        <v>13</v>
      </c>
      <c r="T17" s="8" t="str">
        <f>HYPERLINK("https://my.zakupivli.pro/remote/dispatcher/state_purchase_view/54337183")</f>
        <v>https://my.zakupivli.pro/remote/dispatcher/state_purchase_view/54337183</v>
      </c>
      <c r="U17" s="1" t="s">
        <v>141</v>
      </c>
      <c r="V17" s="4">
        <v>0</v>
      </c>
      <c r="W17" s="1"/>
      <c r="X17" s="1" t="s">
        <v>20</v>
      </c>
      <c r="Y17" s="7">
        <v>887.4</v>
      </c>
      <c r="Z17" s="1" t="s">
        <v>75</v>
      </c>
      <c r="AA17" s="1" t="s">
        <v>142</v>
      </c>
      <c r="AB17" s="1"/>
      <c r="AC17" s="1"/>
      <c r="AD17" s="1" t="s">
        <v>2</v>
      </c>
    </row>
    <row r="18" spans="1:30" ht="39">
      <c r="A18" s="4">
        <v>17</v>
      </c>
      <c r="B18" s="1" t="s">
        <v>64</v>
      </c>
      <c r="C18" s="5" t="s">
        <v>109</v>
      </c>
      <c r="D18" s="1" t="s">
        <v>15</v>
      </c>
      <c r="E18" s="1" t="s">
        <v>89</v>
      </c>
      <c r="F18" s="6">
        <v>45593</v>
      </c>
      <c r="G18" s="1"/>
      <c r="H18" s="6">
        <v>45593</v>
      </c>
      <c r="I18" s="4">
        <v>1</v>
      </c>
      <c r="J18" s="7">
        <v>10</v>
      </c>
      <c r="K18" s="7">
        <v>552</v>
      </c>
      <c r="L18" s="7">
        <v>55.2</v>
      </c>
      <c r="M18" s="7">
        <v>552</v>
      </c>
      <c r="N18" s="7">
        <v>55.2</v>
      </c>
      <c r="O18" s="5" t="s">
        <v>128</v>
      </c>
      <c r="P18" s="7">
        <v>0</v>
      </c>
      <c r="Q18" s="7">
        <v>0</v>
      </c>
      <c r="R18" s="1" t="s">
        <v>128</v>
      </c>
      <c r="S18" s="1" t="s">
        <v>13</v>
      </c>
      <c r="T18" s="8" t="str">
        <f>HYPERLINK("https://my.zakupivli.pro/remote/dispatcher/state_purchase_view/54337439")</f>
        <v>https://my.zakupivli.pro/remote/dispatcher/state_purchase_view/54337439</v>
      </c>
      <c r="U18" s="1" t="s">
        <v>141</v>
      </c>
      <c r="V18" s="4">
        <v>0</v>
      </c>
      <c r="W18" s="1"/>
      <c r="X18" s="1" t="s">
        <v>20</v>
      </c>
      <c r="Y18" s="7">
        <v>552</v>
      </c>
      <c r="Z18" s="1" t="s">
        <v>75</v>
      </c>
      <c r="AA18" s="1" t="s">
        <v>142</v>
      </c>
      <c r="AB18" s="1"/>
      <c r="AC18" s="1"/>
      <c r="AD18" s="1" t="s">
        <v>2</v>
      </c>
    </row>
    <row r="19" spans="1:30" ht="39">
      <c r="A19" s="4">
        <v>18</v>
      </c>
      <c r="B19" s="1" t="s">
        <v>65</v>
      </c>
      <c r="C19" s="5" t="s">
        <v>94</v>
      </c>
      <c r="D19" s="1" t="s">
        <v>29</v>
      </c>
      <c r="E19" s="1" t="s">
        <v>89</v>
      </c>
      <c r="F19" s="6">
        <v>45593</v>
      </c>
      <c r="G19" s="1"/>
      <c r="H19" s="6">
        <v>45593</v>
      </c>
      <c r="I19" s="4">
        <v>1</v>
      </c>
      <c r="J19" s="7">
        <v>4</v>
      </c>
      <c r="K19" s="7">
        <v>1636.8</v>
      </c>
      <c r="L19" s="7">
        <v>409.2</v>
      </c>
      <c r="M19" s="7">
        <v>1636.8</v>
      </c>
      <c r="N19" s="7">
        <v>409.2</v>
      </c>
      <c r="O19" s="5" t="s">
        <v>128</v>
      </c>
      <c r="P19" s="7">
        <v>0</v>
      </c>
      <c r="Q19" s="7">
        <v>0</v>
      </c>
      <c r="R19" s="1" t="s">
        <v>128</v>
      </c>
      <c r="S19" s="1" t="s">
        <v>13</v>
      </c>
      <c r="T19" s="8" t="str">
        <f>HYPERLINK("https://my.zakupivli.pro/remote/dispatcher/state_purchase_view/54337638")</f>
        <v>https://my.zakupivli.pro/remote/dispatcher/state_purchase_view/54337638</v>
      </c>
      <c r="U19" s="1" t="s">
        <v>141</v>
      </c>
      <c r="V19" s="4">
        <v>0</v>
      </c>
      <c r="W19" s="1"/>
      <c r="X19" s="1" t="s">
        <v>20</v>
      </c>
      <c r="Y19" s="7">
        <v>1636.8</v>
      </c>
      <c r="Z19" s="1" t="s">
        <v>75</v>
      </c>
      <c r="AA19" s="1" t="s">
        <v>142</v>
      </c>
      <c r="AB19" s="1"/>
      <c r="AC19" s="1"/>
      <c r="AD19" s="1" t="s">
        <v>2</v>
      </c>
    </row>
    <row r="20" spans="1:30" ht="39">
      <c r="A20" s="4">
        <v>19</v>
      </c>
      <c r="B20" s="1" t="s">
        <v>66</v>
      </c>
      <c r="C20" s="5" t="s">
        <v>107</v>
      </c>
      <c r="D20" s="1" t="s">
        <v>30</v>
      </c>
      <c r="E20" s="1" t="s">
        <v>89</v>
      </c>
      <c r="F20" s="6">
        <v>45593</v>
      </c>
      <c r="G20" s="1"/>
      <c r="H20" s="6">
        <v>45593</v>
      </c>
      <c r="I20" s="4">
        <v>1</v>
      </c>
      <c r="J20" s="7">
        <v>10</v>
      </c>
      <c r="K20" s="7">
        <v>645.9</v>
      </c>
      <c r="L20" s="7">
        <v>64.59</v>
      </c>
      <c r="M20" s="7">
        <v>645.9</v>
      </c>
      <c r="N20" s="7">
        <v>64.59</v>
      </c>
      <c r="O20" s="5" t="s">
        <v>128</v>
      </c>
      <c r="P20" s="7">
        <v>0</v>
      </c>
      <c r="Q20" s="7">
        <v>0</v>
      </c>
      <c r="R20" s="1" t="s">
        <v>128</v>
      </c>
      <c r="S20" s="1" t="s">
        <v>13</v>
      </c>
      <c r="T20" s="8" t="str">
        <f>HYPERLINK("https://my.zakupivli.pro/remote/dispatcher/state_purchase_view/54337763")</f>
        <v>https://my.zakupivli.pro/remote/dispatcher/state_purchase_view/54337763</v>
      </c>
      <c r="U20" s="1" t="s">
        <v>141</v>
      </c>
      <c r="V20" s="4">
        <v>0</v>
      </c>
      <c r="W20" s="1"/>
      <c r="X20" s="1" t="s">
        <v>20</v>
      </c>
      <c r="Y20" s="7">
        <v>645.9</v>
      </c>
      <c r="Z20" s="1" t="s">
        <v>75</v>
      </c>
      <c r="AA20" s="1" t="s">
        <v>142</v>
      </c>
      <c r="AB20" s="1"/>
      <c r="AC20" s="1"/>
      <c r="AD20" s="1" t="s">
        <v>2</v>
      </c>
    </row>
    <row r="21" spans="1:30" ht="39">
      <c r="A21" s="4">
        <v>20</v>
      </c>
      <c r="B21" s="1" t="s">
        <v>67</v>
      </c>
      <c r="C21" s="5" t="s">
        <v>88</v>
      </c>
      <c r="D21" s="1" t="s">
        <v>36</v>
      </c>
      <c r="E21" s="1" t="s">
        <v>89</v>
      </c>
      <c r="F21" s="6">
        <v>45593</v>
      </c>
      <c r="G21" s="1"/>
      <c r="H21" s="6">
        <v>45593</v>
      </c>
      <c r="I21" s="4">
        <v>1</v>
      </c>
      <c r="J21" s="7">
        <v>1</v>
      </c>
      <c r="K21" s="7">
        <v>4500</v>
      </c>
      <c r="L21" s="7">
        <v>4500</v>
      </c>
      <c r="M21" s="7">
        <v>4500</v>
      </c>
      <c r="N21" s="7">
        <v>4500</v>
      </c>
      <c r="O21" s="5" t="s">
        <v>128</v>
      </c>
      <c r="P21" s="7">
        <v>0</v>
      </c>
      <c r="Q21" s="7">
        <v>0</v>
      </c>
      <c r="R21" s="1" t="s">
        <v>128</v>
      </c>
      <c r="S21" s="1" t="s">
        <v>13</v>
      </c>
      <c r="T21" s="8" t="str">
        <f>HYPERLINK("https://my.zakupivli.pro/remote/dispatcher/state_purchase_view/54337848")</f>
        <v>https://my.zakupivli.pro/remote/dispatcher/state_purchase_view/54337848</v>
      </c>
      <c r="U21" s="1" t="s">
        <v>141</v>
      </c>
      <c r="V21" s="4">
        <v>0</v>
      </c>
      <c r="W21" s="1"/>
      <c r="X21" s="1" t="s">
        <v>20</v>
      </c>
      <c r="Y21" s="7">
        <v>4500</v>
      </c>
      <c r="Z21" s="1" t="s">
        <v>75</v>
      </c>
      <c r="AA21" s="1" t="s">
        <v>142</v>
      </c>
      <c r="AB21" s="1"/>
      <c r="AC21" s="1"/>
      <c r="AD21" s="1" t="s">
        <v>2</v>
      </c>
    </row>
    <row r="22" spans="1:30" ht="39">
      <c r="A22" s="4">
        <v>21</v>
      </c>
      <c r="B22" s="1" t="s">
        <v>68</v>
      </c>
      <c r="C22" s="5" t="s">
        <v>112</v>
      </c>
      <c r="D22" s="1" t="s">
        <v>43</v>
      </c>
      <c r="E22" s="1" t="s">
        <v>89</v>
      </c>
      <c r="F22" s="6">
        <v>45637</v>
      </c>
      <c r="G22" s="1"/>
      <c r="H22" s="6">
        <v>45638</v>
      </c>
      <c r="I22" s="4">
        <v>1</v>
      </c>
      <c r="J22" s="7">
        <v>2</v>
      </c>
      <c r="K22" s="7">
        <v>10680</v>
      </c>
      <c r="L22" s="7">
        <v>5340</v>
      </c>
      <c r="M22" s="7">
        <v>10680</v>
      </c>
      <c r="N22" s="7">
        <v>5340</v>
      </c>
      <c r="O22" s="5" t="s">
        <v>105</v>
      </c>
      <c r="P22" s="7">
        <v>0</v>
      </c>
      <c r="Q22" s="7">
        <v>0</v>
      </c>
      <c r="R22" s="1" t="s">
        <v>105</v>
      </c>
      <c r="S22" s="1" t="s">
        <v>19</v>
      </c>
      <c r="T22" s="8" t="str">
        <f>HYPERLINK("https://my.zakupivli.pro/remote/dispatcher/state_purchase_view/55663384")</f>
        <v>https://my.zakupivli.pro/remote/dispatcher/state_purchase_view/55663384</v>
      </c>
      <c r="U22" s="1" t="s">
        <v>141</v>
      </c>
      <c r="V22" s="4">
        <v>0</v>
      </c>
      <c r="W22" s="1"/>
      <c r="X22" s="1" t="s">
        <v>3</v>
      </c>
      <c r="Y22" s="7">
        <v>10680</v>
      </c>
      <c r="Z22" s="1" t="s">
        <v>75</v>
      </c>
      <c r="AA22" s="1" t="s">
        <v>140</v>
      </c>
      <c r="AB22" s="1"/>
      <c r="AC22" s="1"/>
      <c r="AD22" s="1" t="s">
        <v>2</v>
      </c>
    </row>
    <row r="23" spans="1:30" ht="39">
      <c r="A23" s="4">
        <v>22</v>
      </c>
      <c r="B23" s="1" t="s">
        <v>69</v>
      </c>
      <c r="C23" s="5" t="s">
        <v>112</v>
      </c>
      <c r="D23" s="1" t="s">
        <v>43</v>
      </c>
      <c r="E23" s="1" t="s">
        <v>89</v>
      </c>
      <c r="F23" s="6">
        <v>45637</v>
      </c>
      <c r="G23" s="1"/>
      <c r="H23" s="6">
        <v>45638</v>
      </c>
      <c r="I23" s="4">
        <v>1</v>
      </c>
      <c r="J23" s="7">
        <v>3</v>
      </c>
      <c r="K23" s="7">
        <v>19687.61</v>
      </c>
      <c r="L23" s="7">
        <v>6562.5366666666669</v>
      </c>
      <c r="M23" s="7">
        <v>19687.61</v>
      </c>
      <c r="N23" s="7">
        <v>6562.5366666666669</v>
      </c>
      <c r="O23" s="5" t="s">
        <v>105</v>
      </c>
      <c r="P23" s="7">
        <v>0</v>
      </c>
      <c r="Q23" s="7">
        <v>0</v>
      </c>
      <c r="R23" s="1" t="s">
        <v>105</v>
      </c>
      <c r="S23" s="1" t="s">
        <v>19</v>
      </c>
      <c r="T23" s="8" t="str">
        <f>HYPERLINK("https://my.zakupivli.pro/remote/dispatcher/state_purchase_view/55663519")</f>
        <v>https://my.zakupivli.pro/remote/dispatcher/state_purchase_view/55663519</v>
      </c>
      <c r="U23" s="1" t="s">
        <v>141</v>
      </c>
      <c r="V23" s="4">
        <v>0</v>
      </c>
      <c r="W23" s="1"/>
      <c r="X23" s="1" t="s">
        <v>44</v>
      </c>
      <c r="Y23" s="7">
        <v>19687.61</v>
      </c>
      <c r="Z23" s="1" t="s">
        <v>75</v>
      </c>
      <c r="AA23" s="1" t="s">
        <v>140</v>
      </c>
      <c r="AB23" s="1"/>
      <c r="AC23" s="1"/>
      <c r="AD23" s="1" t="s">
        <v>2</v>
      </c>
    </row>
    <row r="24" spans="1:30" ht="39">
      <c r="A24" s="4">
        <v>23</v>
      </c>
      <c r="B24" s="1" t="s">
        <v>70</v>
      </c>
      <c r="C24" s="5" t="s">
        <v>130</v>
      </c>
      <c r="D24" s="1" t="s">
        <v>41</v>
      </c>
      <c r="E24" s="1" t="s">
        <v>89</v>
      </c>
      <c r="F24" s="6">
        <v>45637</v>
      </c>
      <c r="G24" s="1"/>
      <c r="H24" s="6">
        <v>45638</v>
      </c>
      <c r="I24" s="4">
        <v>1</v>
      </c>
      <c r="J24" s="7">
        <v>15</v>
      </c>
      <c r="K24" s="7">
        <v>3600</v>
      </c>
      <c r="L24" s="7">
        <v>240</v>
      </c>
      <c r="M24" s="7">
        <v>3600</v>
      </c>
      <c r="N24" s="7">
        <v>240</v>
      </c>
      <c r="O24" s="5" t="s">
        <v>83</v>
      </c>
      <c r="P24" s="7">
        <v>0</v>
      </c>
      <c r="Q24" s="7">
        <v>0</v>
      </c>
      <c r="R24" s="1" t="s">
        <v>83</v>
      </c>
      <c r="S24" s="1" t="s">
        <v>27</v>
      </c>
      <c r="T24" s="8" t="str">
        <f>HYPERLINK("https://my.zakupivli.pro/remote/dispatcher/state_purchase_view/55663635")</f>
        <v>https://my.zakupivli.pro/remote/dispatcher/state_purchase_view/55663635</v>
      </c>
      <c r="U24" s="1" t="s">
        <v>141</v>
      </c>
      <c r="V24" s="4">
        <v>0</v>
      </c>
      <c r="W24" s="1"/>
      <c r="X24" s="1" t="s">
        <v>7</v>
      </c>
      <c r="Y24" s="7">
        <v>3600</v>
      </c>
      <c r="Z24" s="1" t="s">
        <v>75</v>
      </c>
      <c r="AA24" s="1" t="s">
        <v>142</v>
      </c>
      <c r="AB24" s="1"/>
      <c r="AC24" s="1"/>
      <c r="AD24" s="1" t="s">
        <v>2</v>
      </c>
    </row>
    <row r="25" spans="1:30" ht="39">
      <c r="A25" s="4">
        <v>24</v>
      </c>
      <c r="B25" s="1" t="s">
        <v>71</v>
      </c>
      <c r="C25" s="5" t="s">
        <v>131</v>
      </c>
      <c r="D25" s="1" t="s">
        <v>41</v>
      </c>
      <c r="E25" s="1" t="s">
        <v>89</v>
      </c>
      <c r="F25" s="6">
        <v>45637</v>
      </c>
      <c r="G25" s="1"/>
      <c r="H25" s="6">
        <v>45638</v>
      </c>
      <c r="I25" s="4">
        <v>1</v>
      </c>
      <c r="J25" s="7">
        <v>18</v>
      </c>
      <c r="K25" s="7">
        <v>9000</v>
      </c>
      <c r="L25" s="7">
        <v>500</v>
      </c>
      <c r="M25" s="7">
        <v>9000</v>
      </c>
      <c r="N25" s="7">
        <v>500</v>
      </c>
      <c r="O25" s="5" t="s">
        <v>83</v>
      </c>
      <c r="P25" s="7">
        <v>0</v>
      </c>
      <c r="Q25" s="7">
        <v>0</v>
      </c>
      <c r="R25" s="1" t="s">
        <v>83</v>
      </c>
      <c r="S25" s="1" t="s">
        <v>27</v>
      </c>
      <c r="T25" s="8" t="str">
        <f>HYPERLINK("https://my.zakupivli.pro/remote/dispatcher/state_purchase_view/55663660")</f>
        <v>https://my.zakupivli.pro/remote/dispatcher/state_purchase_view/55663660</v>
      </c>
      <c r="U25" s="1" t="s">
        <v>141</v>
      </c>
      <c r="V25" s="4">
        <v>0</v>
      </c>
      <c r="W25" s="1"/>
      <c r="X25" s="1" t="s">
        <v>8</v>
      </c>
      <c r="Y25" s="7">
        <v>9000</v>
      </c>
      <c r="Z25" s="1" t="s">
        <v>75</v>
      </c>
      <c r="AA25" s="1" t="s">
        <v>142</v>
      </c>
      <c r="AB25" s="1"/>
      <c r="AC25" s="1"/>
      <c r="AD25" s="1" t="s">
        <v>2</v>
      </c>
    </row>
    <row r="26" spans="1:30" ht="39">
      <c r="A26" s="4">
        <v>25</v>
      </c>
      <c r="B26" s="1" t="s">
        <v>72</v>
      </c>
      <c r="C26" s="5" t="s">
        <v>111</v>
      </c>
      <c r="D26" s="1" t="s">
        <v>45</v>
      </c>
      <c r="E26" s="1" t="s">
        <v>89</v>
      </c>
      <c r="F26" s="6">
        <v>45637</v>
      </c>
      <c r="G26" s="1"/>
      <c r="H26" s="6">
        <v>45638</v>
      </c>
      <c r="I26" s="4">
        <v>1</v>
      </c>
      <c r="J26" s="7">
        <v>1</v>
      </c>
      <c r="K26" s="7">
        <v>600</v>
      </c>
      <c r="L26" s="7">
        <v>600</v>
      </c>
      <c r="M26" s="7">
        <v>600</v>
      </c>
      <c r="N26" s="7">
        <v>600</v>
      </c>
      <c r="O26" s="5" t="s">
        <v>127</v>
      </c>
      <c r="P26" s="7">
        <v>0</v>
      </c>
      <c r="Q26" s="7">
        <v>0</v>
      </c>
      <c r="R26" s="1" t="s">
        <v>127</v>
      </c>
      <c r="S26" s="1" t="s">
        <v>35</v>
      </c>
      <c r="T26" s="8" t="str">
        <f>HYPERLINK("https://my.zakupivli.pro/remote/dispatcher/state_purchase_view/55663710")</f>
        <v>https://my.zakupivli.pro/remote/dispatcher/state_purchase_view/55663710</v>
      </c>
      <c r="U26" s="1" t="s">
        <v>141</v>
      </c>
      <c r="V26" s="4">
        <v>0</v>
      </c>
      <c r="W26" s="1"/>
      <c r="X26" s="1" t="s">
        <v>9</v>
      </c>
      <c r="Y26" s="7">
        <v>600</v>
      </c>
      <c r="Z26" s="1" t="s">
        <v>75</v>
      </c>
      <c r="AA26" s="1" t="s">
        <v>142</v>
      </c>
      <c r="AB26" s="1"/>
      <c r="AC26" s="1"/>
      <c r="AD26" s="1" t="s">
        <v>2</v>
      </c>
    </row>
    <row r="27" spans="1:30" ht="39">
      <c r="A27" s="4">
        <v>26</v>
      </c>
      <c r="B27" s="1" t="s">
        <v>73</v>
      </c>
      <c r="C27" s="5" t="s">
        <v>0</v>
      </c>
      <c r="D27" s="1" t="s">
        <v>42</v>
      </c>
      <c r="E27" s="1" t="s">
        <v>89</v>
      </c>
      <c r="F27" s="6">
        <v>45656</v>
      </c>
      <c r="G27" s="1"/>
      <c r="H27" s="6">
        <v>45656</v>
      </c>
      <c r="I27" s="4">
        <v>1</v>
      </c>
      <c r="J27" s="7">
        <v>28</v>
      </c>
      <c r="K27" s="7">
        <v>7960</v>
      </c>
      <c r="L27" s="7">
        <v>284.28571428571428</v>
      </c>
      <c r="M27" s="7">
        <v>7960</v>
      </c>
      <c r="N27" s="7">
        <v>284.28571428571428</v>
      </c>
      <c r="O27" s="5" t="s">
        <v>126</v>
      </c>
      <c r="P27" s="7">
        <v>0</v>
      </c>
      <c r="Q27" s="7">
        <v>0</v>
      </c>
      <c r="R27" s="1" t="s">
        <v>126</v>
      </c>
      <c r="S27" s="1" t="s">
        <v>31</v>
      </c>
      <c r="T27" s="8" t="str">
        <f>HYPERLINK("https://my.zakupivli.pro/remote/dispatcher/state_purchase_view/56281301")</f>
        <v>https://my.zakupivli.pro/remote/dispatcher/state_purchase_view/56281301</v>
      </c>
      <c r="U27" s="1" t="s">
        <v>141</v>
      </c>
      <c r="V27" s="4">
        <v>0</v>
      </c>
      <c r="W27" s="1"/>
      <c r="X27" s="1" t="s">
        <v>24</v>
      </c>
      <c r="Y27" s="7">
        <v>7960</v>
      </c>
      <c r="Z27" s="1" t="s">
        <v>75</v>
      </c>
      <c r="AA27" s="1" t="s">
        <v>142</v>
      </c>
      <c r="AB27" s="1"/>
      <c r="AC27" s="1"/>
      <c r="AD27" s="1" t="s">
        <v>2</v>
      </c>
    </row>
    <row r="28" spans="1:30" ht="39">
      <c r="A28" s="4">
        <v>27</v>
      </c>
      <c r="B28" s="1" t="s">
        <v>74</v>
      </c>
      <c r="C28" s="5" t="s">
        <v>116</v>
      </c>
      <c r="D28" s="1" t="s">
        <v>39</v>
      </c>
      <c r="E28" s="1" t="s">
        <v>89</v>
      </c>
      <c r="F28" s="6">
        <v>45656</v>
      </c>
      <c r="G28" s="1"/>
      <c r="H28" s="6">
        <v>45656</v>
      </c>
      <c r="I28" s="4">
        <v>1</v>
      </c>
      <c r="J28" s="7">
        <v>1</v>
      </c>
      <c r="K28" s="7">
        <v>23328.67</v>
      </c>
      <c r="L28" s="7">
        <v>23328.67</v>
      </c>
      <c r="M28" s="7">
        <v>23328.67</v>
      </c>
      <c r="N28" s="7">
        <v>23328.67</v>
      </c>
      <c r="O28" s="5" t="s">
        <v>123</v>
      </c>
      <c r="P28" s="7">
        <v>0</v>
      </c>
      <c r="Q28" s="7">
        <v>0</v>
      </c>
      <c r="R28" s="1" t="s">
        <v>123</v>
      </c>
      <c r="S28" s="1" t="s">
        <v>33</v>
      </c>
      <c r="T28" s="8" t="str">
        <f>HYPERLINK("https://my.zakupivli.pro/remote/dispatcher/state_purchase_view/56281981")</f>
        <v>https://my.zakupivli.pro/remote/dispatcher/state_purchase_view/56281981</v>
      </c>
      <c r="U28" s="1" t="s">
        <v>141</v>
      </c>
      <c r="V28" s="4">
        <v>0</v>
      </c>
      <c r="W28" s="1"/>
      <c r="X28" s="1" t="s">
        <v>10</v>
      </c>
      <c r="Y28" s="7">
        <v>23328.67</v>
      </c>
      <c r="Z28" s="1" t="s">
        <v>75</v>
      </c>
      <c r="AA28" s="1" t="s">
        <v>142</v>
      </c>
      <c r="AB28" s="1"/>
      <c r="AC28" s="1"/>
      <c r="AD28" s="1" t="s">
        <v>2</v>
      </c>
    </row>
    <row r="29" spans="1:30">
      <c r="A29" s="1" t="s">
        <v>90</v>
      </c>
    </row>
  </sheetData>
  <autoFilter ref="A4:AD28"/>
  <hyperlinks>
    <hyperlink ref="A2" r:id="rId1" display="mailto:report-feedback@zakupivli.pro"/>
    <hyperlink ref="T5" r:id="rId2" display="https://my.zakupivli.pro/remote/dispatcher/state_purchase_view/48318405"/>
    <hyperlink ref="T6" r:id="rId3" display="https://my.zakupivli.pro/remote/dispatcher/state_purchase_view/53369028"/>
    <hyperlink ref="T7" r:id="rId4" display="https://my.zakupivli.pro/remote/dispatcher/state_purchase_view/53369328"/>
    <hyperlink ref="T8" r:id="rId5" display="https://my.zakupivli.pro/remote/dispatcher/state_purchase_view/53369765"/>
    <hyperlink ref="T9" r:id="rId6" display="https://my.zakupivli.pro/remote/dispatcher/state_purchase_view/53375871"/>
    <hyperlink ref="T10" r:id="rId7" display="https://my.zakupivli.pro/remote/dispatcher/state_purchase_view/53825433"/>
    <hyperlink ref="T11" r:id="rId8" display="https://my.zakupivli.pro/remote/dispatcher/state_purchase_view/54335656"/>
    <hyperlink ref="T12" r:id="rId9" display="https://my.zakupivli.pro/remote/dispatcher/state_purchase_view/54335931"/>
    <hyperlink ref="T13" r:id="rId10" display="https://my.zakupivli.pro/remote/dispatcher/state_purchase_view/54336230"/>
    <hyperlink ref="T14" r:id="rId11" display="https://my.zakupivli.pro/remote/dispatcher/state_purchase_view/54336552"/>
    <hyperlink ref="T15" r:id="rId12" display="https://my.zakupivli.pro/remote/dispatcher/state_purchase_view/54336720"/>
    <hyperlink ref="T16" r:id="rId13" display="https://my.zakupivli.pro/remote/dispatcher/state_purchase_view/54336962"/>
    <hyperlink ref="T17" r:id="rId14" display="https://my.zakupivli.pro/remote/dispatcher/state_purchase_view/54337183"/>
    <hyperlink ref="T18" r:id="rId15" display="https://my.zakupivli.pro/remote/dispatcher/state_purchase_view/54337439"/>
    <hyperlink ref="T19" r:id="rId16" display="https://my.zakupivli.pro/remote/dispatcher/state_purchase_view/54337638"/>
    <hyperlink ref="T20" r:id="rId17" display="https://my.zakupivli.pro/remote/dispatcher/state_purchase_view/54337763"/>
    <hyperlink ref="T21" r:id="rId18" display="https://my.zakupivli.pro/remote/dispatcher/state_purchase_view/54337848"/>
    <hyperlink ref="T22" r:id="rId19" display="https://my.zakupivli.pro/remote/dispatcher/state_purchase_view/55663384"/>
    <hyperlink ref="T23" r:id="rId20" display="https://my.zakupivli.pro/remote/dispatcher/state_purchase_view/55663519"/>
    <hyperlink ref="T24" r:id="rId21" display="https://my.zakupivli.pro/remote/dispatcher/state_purchase_view/55663635"/>
    <hyperlink ref="T25" r:id="rId22" display="https://my.zakupivli.pro/remote/dispatcher/state_purchase_view/55663660"/>
    <hyperlink ref="T26" r:id="rId23" display="https://my.zakupivli.pro/remote/dispatcher/state_purchase_view/55663710"/>
    <hyperlink ref="T27" r:id="rId24" display="https://my.zakupivli.pro/remote/dispatcher/state_purchase_view/56281301"/>
    <hyperlink ref="T28" r:id="rId25" display="https://my.zakupivli.pro/remote/dispatcher/state_purchase_view/56281981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User</cp:lastModifiedBy>
  <dcterms:created xsi:type="dcterms:W3CDTF">2025-02-18T15:18:53Z</dcterms:created>
  <dcterms:modified xsi:type="dcterms:W3CDTF">2025-02-18T13:41:52Z</dcterms:modified>
  <cp:category/>
</cp:coreProperties>
</file>