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Статуний капітал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C49" i="1" l="1"/>
  <c r="D56" i="1" s="1"/>
  <c r="C52" i="1" l="1"/>
  <c r="E4" i="1" l="1"/>
  <c r="E49" i="1" s="1"/>
  <c r="D50" i="1" s="1"/>
  <c r="D54" i="1" l="1"/>
  <c r="D52" i="1"/>
  <c r="D58" i="1"/>
  <c r="E52" i="1" l="1"/>
</calcChain>
</file>

<file path=xl/sharedStrings.xml><?xml version="1.0" encoding="utf-8"?>
<sst xmlns="http://schemas.openxmlformats.org/spreadsheetml/2006/main" count="77" uniqueCount="56">
  <si>
    <t>Еколоігя -Д ТОВ</t>
  </si>
  <si>
    <t>ВСЬОГО</t>
  </si>
  <si>
    <t>АТ "ДТЕК Дніпроенерго"</t>
  </si>
  <si>
    <t>Дог № 317 основний борг зг.ріш.суду по спр.904/5724/20</t>
  </si>
  <si>
    <t>Дог № 317 штрафи зг.ріш.суду по спр. 904/5724/20</t>
  </si>
  <si>
    <t xml:space="preserve">Дог № 318  основний борг з 11.2020 по 02.2021 </t>
  </si>
  <si>
    <t>Дог № 318 пені штрафи  зг.ріш.суду по спр.904/5600/20</t>
  </si>
  <si>
    <t>Дог № 318  основний борг з 01.2020 по 03.2020 зг.ріш.суду по спр.904/5600/20</t>
  </si>
  <si>
    <t>Дог № 319  основний борг з 01.2020 по 03.2020 зг.ріш.суду по спр.904/5599/20</t>
  </si>
  <si>
    <t>Дог № 319 пені штрафи  зг.ріш.суду по спр.904/5599/20</t>
  </si>
  <si>
    <t>Дог № 317  основний борг з 03.2018 по 04.2019 зг.ріш.суду по спр.904/2235/19</t>
  </si>
  <si>
    <t>Дог № 317 пені штрафи з 03.2018 по 04.2019 зг.ріш.суду по спр.904/2235/19</t>
  </si>
  <si>
    <t>Дог № 317  основний борг з 01.2020 по 02.2020 зг.ріш.суду по спр.904/5724/20</t>
  </si>
  <si>
    <t>Дог № 317 пені штрафи зг.ріш.суду по спр.904/5724/20</t>
  </si>
  <si>
    <t>МЮУ</t>
  </si>
  <si>
    <t>Півд-схід юстиц</t>
  </si>
  <si>
    <t>Виконавчий збір зг. наказу № 904/2235/19</t>
  </si>
  <si>
    <t>Виконавчий збір зг. наказу № 904/2095/19, № 904/2096/19</t>
  </si>
  <si>
    <t>Дог № 318 основний борг 03.2021р</t>
  </si>
  <si>
    <t>Всього 2021</t>
  </si>
  <si>
    <t>Дог № 319 основний борг з 11.2020 по 03.2021</t>
  </si>
  <si>
    <t xml:space="preserve">Дог № 317 основний борг з 11.2020 по 01.2021 </t>
  </si>
  <si>
    <t xml:space="preserve">Дог № 317 основний борг частково за 01.2021 </t>
  </si>
  <si>
    <t>ТОВ "Група "Капітал Строй"</t>
  </si>
  <si>
    <t xml:space="preserve"> Кап.ремонт труб.опалення пр.Слобож. від ТК-9а зг.рах.377 та дог.78 від 27.07.2021р. UA-2021-06-25-000462-с  в т. ч. ПДВ 20% 1216219.44 грн.</t>
  </si>
  <si>
    <t>Кап.ремонт магистр.трубопров. від ТК-26 зг.рах.413 та дог.88 від 13.09.2021р.  UA-2021-08-12-003397-a  в т. ч. ПДВ 20% 1051275.06 грн.</t>
  </si>
  <si>
    <t>КП Міськзеленбуд</t>
  </si>
  <si>
    <t>Клен гостролистий 3 шт</t>
  </si>
  <si>
    <t>Сума затвердженого статуту</t>
  </si>
  <si>
    <t>Сума не затвердж статуту</t>
  </si>
  <si>
    <t>ЗАГАЛЬНА СУМА СК</t>
  </si>
  <si>
    <t>остаток</t>
  </si>
  <si>
    <t>За теплову енергію зг.дог.317-ДЕ-ПрТЕС від 04.01.16р. частково за  02.2021р. в т.ч. ПДВ 750000</t>
  </si>
  <si>
    <t>гідравлічні випробування</t>
  </si>
  <si>
    <t>дог № 62 вивіз сміття</t>
  </si>
  <si>
    <t>Дніпрогаз ПАТ</t>
  </si>
  <si>
    <t>Зарплатня</t>
  </si>
  <si>
    <t>за 2 половину жовтня 2021р</t>
  </si>
  <si>
    <t>За жовтень дог.42АТ491-6411-21 зг.рах.61035641 За розподіл природного газу   Не підлягає тендеру.</t>
  </si>
  <si>
    <t>За листопад дог.42АТ491-6411-21 зг.рах.61035642 За розподіл природного газу   Не підлягає тендеру.</t>
  </si>
  <si>
    <t>Нафтогаз Трейдінг</t>
  </si>
  <si>
    <t>70%)За природний газ спожитий у жовтні 2021р.зг.дог.№5596-НГТ-4 від 21.09.2021р.   Не підлягає тендеру.</t>
  </si>
  <si>
    <t>за 1 половину листопада 2021р</t>
  </si>
  <si>
    <t>(Т)За теплову енергію зг.дог.319-ДЕ-ПрТЕС від 04.01.16р. за 10.2021р. в т. ч. ПДВ 20% 9929.26 грн.</t>
  </si>
  <si>
    <t>(Т)За теплову енергію зг.дог.318-ДЕ-ПрТЕС від 04.01.16р. за 10.2021р. в т. ч. ПДВ 20% 28011.55 грн.</t>
  </si>
  <si>
    <t>За теплову енергію зг.дог.319-ДЕ-ПрТЕС від 04.01.16р. за 11.2021р. в т. ч. ПДВ 20% 171608.58 грн.</t>
  </si>
  <si>
    <t>За теплову енергію зг.дог.319-ДЕ-ПрТЕС від 04.01.16р.- попередня оплата за 12.2021р. в т. ч. ПДВ 20% 174791.67 грн.</t>
  </si>
  <si>
    <t>За теплову енергію зг.дог.318-ДЕ-ПрТЕС від 04.01.16р. за 11.2021р. в т. ч. ПДВ 20% 250764.75 грн.</t>
  </si>
  <si>
    <t>За теплову енергію зг.дог.318-ДЕ-ПрТЕС від 04.01.16р.- попередня оплата за 12.2021р. в т. ч. ПДВ 20% 255416.67 грн.</t>
  </si>
  <si>
    <t>За теплову енергію зг.дог.317-ДЕ-ПрТЕС від 04.01.16р. за 11.2021р. в т. ч. ПДВ 20% 1623019.19 грн.</t>
  </si>
  <si>
    <t>За теплову енергію зг.дог.317-ДЕ-ПрТЕС від 04.01.16р.- попередня оплата за 12.2021р. в т. ч. ПДВ 20% 1653125.00 грн.</t>
  </si>
  <si>
    <t>За теплову енергію зг.дог.317-ДЕ-ПрТЕС від 04.01.16р.- попередня оплата за 01.2022р. в т. ч. ПДВ 20% 1653125.00 грн.</t>
  </si>
  <si>
    <t>За теплову енергію зг.дог.318-ДЕ-ПрТЕС від 04.01.16р.- попередня оплата за 01.2022р. в т. ч. ПДВ 20% 255416.67 грн.</t>
  </si>
  <si>
    <t>За теплову енергію зг.дог.319-ДЕ-ПрТЕС від 04.01.16р.- попередня оплата за 01.2022р. в т. ч. ПДВ 20% 174791.67 грн.</t>
  </si>
  <si>
    <r>
      <t>За теплову енергію зг.дог.317-ДЕ-ПрТЕС від 04.01.16р.-  сплата за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02</t>
    </r>
    <r>
      <rPr>
        <sz val="11"/>
        <color theme="1"/>
        <rFont val="Times New Roman"/>
        <family val="1"/>
        <charset val="204"/>
      </rPr>
      <t>.2021р. та частково 03,2021 в т. ч. ПДВ 20% 1679122,55 грн.</t>
    </r>
  </si>
  <si>
    <t>Теплоенерго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</si>
</sst>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4" fontId="2" fillId="0" borderId="1" xfId="0" applyNumberFormat="1" applyFont="1" applyFill="1" applyBorder="1" applyAlignment="1"/>
    <xf numFmtId="0" fontId="2" fillId="0" borderId="1" xfId="0" applyFont="1" applyBorder="1" applyAlignment="1">
      <alignment wrapText="1"/>
    </xf>
    <xf numFmtId="0" fontId="2" fillId="0" borderId="5" xfId="0" applyFont="1" applyBorder="1"/>
    <xf numFmtId="0" fontId="3" fillId="0" borderId="4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2" fillId="0" borderId="0" xfId="0" applyNumberFormat="1" applyFont="1"/>
    <xf numFmtId="0" fontId="4" fillId="0" borderId="0" xfId="0" applyFont="1"/>
    <xf numFmtId="4" fontId="4" fillId="0" borderId="0" xfId="0" applyNumberFormat="1" applyFont="1"/>
    <xf numFmtId="14" fontId="2" fillId="0" borderId="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14" fontId="2" fillId="0" borderId="5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Устаной капита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tabSelected="1" workbookViewId="0">
      <selection activeCell="L13" sqref="L13"/>
    </sheetView>
  </sheetViews>
  <sheetFormatPr defaultRowHeight="15" x14ac:dyDescent="0.25"/>
  <cols>
    <col min="2" max="3" width="14.140625" customWidth="1"/>
    <col min="4" max="4" width="19.28515625" customWidth="1"/>
    <col min="5" max="5" width="17.85546875" customWidth="1"/>
    <col min="6" max="6" width="19" customWidth="1"/>
    <col min="7" max="7" width="10.140625" bestFit="1" customWidth="1"/>
    <col min="8" max="8" width="70.7109375" customWidth="1"/>
    <col min="10" max="10" width="18.7109375" customWidth="1"/>
    <col min="11" max="11" width="17.28515625" customWidth="1"/>
    <col min="12" max="12" width="20" customWidth="1"/>
  </cols>
  <sheetData>
    <row r="1" spans="2:8" ht="30" customHeight="1" x14ac:dyDescent="0.25">
      <c r="B1" s="15">
        <v>44278</v>
      </c>
      <c r="C1" s="15"/>
      <c r="D1" s="12">
        <v>29000000</v>
      </c>
      <c r="E1" s="12">
        <v>640813.48</v>
      </c>
      <c r="F1" s="2" t="s">
        <v>2</v>
      </c>
      <c r="G1" s="15">
        <v>44279</v>
      </c>
      <c r="H1" s="5" t="s">
        <v>6</v>
      </c>
    </row>
    <row r="2" spans="2:8" ht="30" x14ac:dyDescent="0.25">
      <c r="B2" s="15"/>
      <c r="C2" s="15"/>
      <c r="D2" s="12"/>
      <c r="E2" s="12">
        <v>5362509.8600000003</v>
      </c>
      <c r="F2" s="2" t="s">
        <v>2</v>
      </c>
      <c r="G2" s="15">
        <v>44279</v>
      </c>
      <c r="H2" s="5" t="s">
        <v>7</v>
      </c>
    </row>
    <row r="3" spans="2:8" ht="30" x14ac:dyDescent="0.25">
      <c r="B3" s="15">
        <v>44279</v>
      </c>
      <c r="C3" s="15"/>
      <c r="D3" s="12">
        <v>29000000</v>
      </c>
      <c r="E3" s="12">
        <v>3709647</v>
      </c>
      <c r="F3" s="2" t="s">
        <v>2</v>
      </c>
      <c r="G3" s="15">
        <v>44279</v>
      </c>
      <c r="H3" s="5" t="s">
        <v>8</v>
      </c>
    </row>
    <row r="4" spans="2:8" ht="30" x14ac:dyDescent="0.25">
      <c r="B4" s="3"/>
      <c r="C4" s="3"/>
      <c r="D4" s="12"/>
      <c r="E4" s="12">
        <f>369883.3+24025</f>
        <v>393908.3</v>
      </c>
      <c r="F4" s="2" t="s">
        <v>2</v>
      </c>
      <c r="G4" s="15">
        <v>44279</v>
      </c>
      <c r="H4" s="5" t="s">
        <v>9</v>
      </c>
    </row>
    <row r="5" spans="2:8" ht="30" x14ac:dyDescent="0.25">
      <c r="B5" s="3"/>
      <c r="C5" s="3"/>
      <c r="D5" s="12"/>
      <c r="E5" s="12">
        <v>25136687.859999999</v>
      </c>
      <c r="F5" s="2" t="s">
        <v>2</v>
      </c>
      <c r="G5" s="15">
        <v>44279</v>
      </c>
      <c r="H5" s="5" t="s">
        <v>10</v>
      </c>
    </row>
    <row r="6" spans="2:8" ht="30" x14ac:dyDescent="0.25">
      <c r="B6" s="3"/>
      <c r="C6" s="3"/>
      <c r="D6" s="12"/>
      <c r="E6" s="12">
        <v>4802390.16</v>
      </c>
      <c r="F6" s="2" t="s">
        <v>2</v>
      </c>
      <c r="G6" s="15">
        <v>44279</v>
      </c>
      <c r="H6" s="5" t="s">
        <v>11</v>
      </c>
    </row>
    <row r="7" spans="2:8" ht="33" customHeight="1" x14ac:dyDescent="0.25">
      <c r="B7" s="3"/>
      <c r="C7" s="3"/>
      <c r="D7" s="12"/>
      <c r="E7" s="12">
        <v>12461155.310000001</v>
      </c>
      <c r="F7" s="2" t="s">
        <v>2</v>
      </c>
      <c r="G7" s="15">
        <v>44279</v>
      </c>
      <c r="H7" s="5" t="s">
        <v>12</v>
      </c>
    </row>
    <row r="8" spans="2:8" ht="30.75" customHeight="1" x14ac:dyDescent="0.25">
      <c r="B8" s="3"/>
      <c r="C8" s="3"/>
      <c r="D8" s="12"/>
      <c r="E8" s="12">
        <v>22226</v>
      </c>
      <c r="F8" s="2" t="s">
        <v>2</v>
      </c>
      <c r="G8" s="15">
        <v>44279</v>
      </c>
      <c r="H8" s="5" t="s">
        <v>13</v>
      </c>
    </row>
    <row r="9" spans="2:8" ht="16.5" customHeight="1" x14ac:dyDescent="0.25">
      <c r="B9" s="3"/>
      <c r="C9" s="3"/>
      <c r="D9" s="12"/>
      <c r="E9" s="12">
        <v>2993907.79</v>
      </c>
      <c r="F9" s="2" t="s">
        <v>14</v>
      </c>
      <c r="G9" s="15">
        <v>44279</v>
      </c>
      <c r="H9" s="5" t="s">
        <v>16</v>
      </c>
    </row>
    <row r="10" spans="2:8" ht="22.5" customHeight="1" x14ac:dyDescent="0.25">
      <c r="B10" s="3"/>
      <c r="C10" s="3"/>
      <c r="D10" s="12"/>
      <c r="E10" s="12">
        <v>2476754.2400000002</v>
      </c>
      <c r="F10" s="2" t="s">
        <v>15</v>
      </c>
      <c r="G10" s="15">
        <v>44279</v>
      </c>
      <c r="H10" s="5" t="s">
        <v>17</v>
      </c>
    </row>
    <row r="11" spans="2:8" ht="30" customHeight="1" x14ac:dyDescent="0.25">
      <c r="B11" s="15">
        <v>44356</v>
      </c>
      <c r="C11" s="15"/>
      <c r="D11" s="12">
        <v>15000000</v>
      </c>
      <c r="E11" s="12">
        <v>4113770.19</v>
      </c>
      <c r="F11" s="2" t="s">
        <v>2</v>
      </c>
      <c r="G11" s="16">
        <v>44357</v>
      </c>
      <c r="H11" s="6" t="s">
        <v>3</v>
      </c>
    </row>
    <row r="12" spans="2:8" ht="30" x14ac:dyDescent="0.25">
      <c r="B12" s="3"/>
      <c r="C12" s="3"/>
      <c r="D12" s="12"/>
      <c r="E12" s="12">
        <v>2918117.04</v>
      </c>
      <c r="F12" s="2" t="s">
        <v>2</v>
      </c>
      <c r="G12" s="16">
        <v>44357</v>
      </c>
      <c r="H12" s="6" t="s">
        <v>4</v>
      </c>
    </row>
    <row r="13" spans="2:8" ht="30" x14ac:dyDescent="0.25">
      <c r="B13" s="3"/>
      <c r="C13" s="3"/>
      <c r="D13" s="12"/>
      <c r="E13" s="12">
        <v>7968112.7699999996</v>
      </c>
      <c r="F13" s="2" t="s">
        <v>2</v>
      </c>
      <c r="G13" s="16">
        <v>44357</v>
      </c>
      <c r="H13" s="5" t="s">
        <v>5</v>
      </c>
    </row>
    <row r="14" spans="2:8" ht="27.75" customHeight="1" x14ac:dyDescent="0.25">
      <c r="B14" s="15">
        <v>44382</v>
      </c>
      <c r="C14" s="15"/>
      <c r="D14" s="12">
        <v>45000000</v>
      </c>
      <c r="E14" s="12">
        <v>463201.49</v>
      </c>
      <c r="F14" s="2" t="s">
        <v>2</v>
      </c>
      <c r="G14" s="16">
        <v>44383</v>
      </c>
      <c r="H14" s="6" t="s">
        <v>18</v>
      </c>
    </row>
    <row r="15" spans="2:8" ht="34.5" customHeight="1" x14ac:dyDescent="0.25">
      <c r="B15" s="3"/>
      <c r="C15" s="3"/>
      <c r="D15" s="12"/>
      <c r="E15" s="12">
        <v>7144786.7300000004</v>
      </c>
      <c r="F15" s="2" t="s">
        <v>2</v>
      </c>
      <c r="G15" s="16">
        <v>44383</v>
      </c>
      <c r="H15" s="6" t="s">
        <v>20</v>
      </c>
    </row>
    <row r="16" spans="2:8" ht="36" customHeight="1" x14ac:dyDescent="0.25">
      <c r="B16" s="3"/>
      <c r="C16" s="3"/>
      <c r="D16" s="12"/>
      <c r="E16" s="12">
        <v>37392011.780000001</v>
      </c>
      <c r="F16" s="2" t="s">
        <v>2</v>
      </c>
      <c r="G16" s="16">
        <v>44383</v>
      </c>
      <c r="H16" s="5" t="s">
        <v>21</v>
      </c>
    </row>
    <row r="17" spans="2:8" ht="30" x14ac:dyDescent="0.25">
      <c r="B17" s="15">
        <v>44390</v>
      </c>
      <c r="C17" s="15"/>
      <c r="D17" s="12">
        <v>2000000</v>
      </c>
      <c r="E17" s="12">
        <v>2000000</v>
      </c>
      <c r="F17" s="2" t="s">
        <v>2</v>
      </c>
      <c r="G17" s="16">
        <v>44391</v>
      </c>
      <c r="H17" s="5" t="s">
        <v>22</v>
      </c>
    </row>
    <row r="18" spans="2:8" x14ac:dyDescent="0.25">
      <c r="B18" s="15">
        <v>44470</v>
      </c>
      <c r="C18" s="12">
        <v>450</v>
      </c>
      <c r="D18" s="12"/>
      <c r="E18" s="12"/>
      <c r="F18" s="2" t="s">
        <v>26</v>
      </c>
      <c r="G18" s="16"/>
      <c r="H18" s="5" t="s">
        <v>27</v>
      </c>
    </row>
    <row r="19" spans="2:8" ht="30" customHeight="1" x14ac:dyDescent="0.25">
      <c r="B19" s="15">
        <v>44496</v>
      </c>
      <c r="C19" s="15"/>
      <c r="D19" s="12">
        <v>29200000</v>
      </c>
      <c r="E19" s="12">
        <v>7297316.6299999999</v>
      </c>
      <c r="F19" s="11" t="s">
        <v>23</v>
      </c>
      <c r="G19" s="16">
        <v>44496</v>
      </c>
      <c r="H19" s="7" t="s">
        <v>24</v>
      </c>
    </row>
    <row r="20" spans="2:8" ht="30" x14ac:dyDescent="0.25">
      <c r="B20" s="3"/>
      <c r="C20" s="3"/>
      <c r="D20" s="12"/>
      <c r="E20" s="12">
        <v>6307650.3700000001</v>
      </c>
      <c r="F20" s="11" t="s">
        <v>23</v>
      </c>
      <c r="G20" s="16">
        <v>44496</v>
      </c>
      <c r="H20" s="7" t="s">
        <v>25</v>
      </c>
    </row>
    <row r="21" spans="2:8" ht="30" x14ac:dyDescent="0.25">
      <c r="B21" s="3"/>
      <c r="C21" s="3"/>
      <c r="D21" s="12"/>
      <c r="E21" s="12">
        <v>204891.96</v>
      </c>
      <c r="F21" s="31" t="s">
        <v>35</v>
      </c>
      <c r="G21" s="16">
        <v>44498</v>
      </c>
      <c r="H21" s="7" t="s">
        <v>38</v>
      </c>
    </row>
    <row r="22" spans="2:8" ht="30" x14ac:dyDescent="0.25">
      <c r="B22" s="3"/>
      <c r="C22" s="3"/>
      <c r="D22" s="12"/>
      <c r="E22" s="12">
        <v>577891.96</v>
      </c>
      <c r="F22" s="31" t="s">
        <v>35</v>
      </c>
      <c r="G22" s="16">
        <v>44498</v>
      </c>
      <c r="H22" s="7" t="s">
        <v>39</v>
      </c>
    </row>
    <row r="23" spans="2:8" ht="34.5" customHeight="1" x14ac:dyDescent="0.25">
      <c r="B23" s="3"/>
      <c r="C23" s="3"/>
      <c r="D23" s="12"/>
      <c r="E23" s="12">
        <v>4500000</v>
      </c>
      <c r="F23" s="2" t="s">
        <v>2</v>
      </c>
      <c r="G23" s="16">
        <v>44498</v>
      </c>
      <c r="H23" s="7" t="s">
        <v>32</v>
      </c>
    </row>
    <row r="24" spans="2:8" x14ac:dyDescent="0.25">
      <c r="B24" s="3"/>
      <c r="C24" s="3"/>
      <c r="D24" s="12"/>
      <c r="E24" s="12">
        <v>1000000</v>
      </c>
      <c r="F24" s="32" t="s">
        <v>0</v>
      </c>
      <c r="G24" s="16">
        <v>44505</v>
      </c>
      <c r="H24" s="7" t="s">
        <v>33</v>
      </c>
    </row>
    <row r="25" spans="2:8" x14ac:dyDescent="0.25">
      <c r="B25" s="3"/>
      <c r="C25" s="3"/>
      <c r="D25" s="12"/>
      <c r="E25" s="30">
        <v>4000000</v>
      </c>
      <c r="F25" s="35" t="s">
        <v>0</v>
      </c>
      <c r="G25" s="36">
        <v>44505</v>
      </c>
      <c r="H25" s="37" t="s">
        <v>34</v>
      </c>
    </row>
    <row r="26" spans="2:8" x14ac:dyDescent="0.25">
      <c r="B26" s="3"/>
      <c r="C26" s="3"/>
      <c r="D26" s="12"/>
      <c r="E26" s="12">
        <v>385000</v>
      </c>
      <c r="F26" s="3" t="s">
        <v>36</v>
      </c>
      <c r="G26" s="16">
        <v>44505</v>
      </c>
      <c r="H26" s="7" t="s">
        <v>37</v>
      </c>
    </row>
    <row r="27" spans="2:8" ht="30" x14ac:dyDescent="0.25">
      <c r="B27" s="3"/>
      <c r="C27" s="3"/>
      <c r="D27" s="12"/>
      <c r="E27" s="12">
        <v>503930.98</v>
      </c>
      <c r="F27" s="32" t="s">
        <v>40</v>
      </c>
      <c r="G27" s="16">
        <v>44526</v>
      </c>
      <c r="H27" s="7" t="s">
        <v>41</v>
      </c>
    </row>
    <row r="28" spans="2:8" x14ac:dyDescent="0.25">
      <c r="B28" s="3"/>
      <c r="C28" s="3"/>
      <c r="D28" s="12"/>
      <c r="E28" s="12">
        <v>844600</v>
      </c>
      <c r="F28" s="3" t="s">
        <v>36</v>
      </c>
      <c r="G28" s="16">
        <v>44536</v>
      </c>
      <c r="H28" s="7" t="s">
        <v>42</v>
      </c>
    </row>
    <row r="29" spans="2:8" x14ac:dyDescent="0.25">
      <c r="B29" s="3"/>
      <c r="C29" s="3"/>
      <c r="D29" s="12"/>
      <c r="E29" s="12"/>
      <c r="F29" s="32"/>
      <c r="G29" s="16"/>
      <c r="H29" s="7"/>
    </row>
    <row r="30" spans="2:8" x14ac:dyDescent="0.25">
      <c r="B30" s="3"/>
      <c r="C30" s="3"/>
      <c r="D30" s="12"/>
      <c r="E30" s="12"/>
      <c r="F30" s="32"/>
      <c r="G30" s="16"/>
      <c r="H30" s="7"/>
    </row>
    <row r="31" spans="2:8" ht="30" customHeight="1" x14ac:dyDescent="0.25">
      <c r="B31" s="38">
        <v>44533</v>
      </c>
      <c r="C31" s="3"/>
      <c r="D31" s="12">
        <v>25000000</v>
      </c>
      <c r="E31" s="12">
        <v>59575.58</v>
      </c>
      <c r="F31" s="42" t="s">
        <v>2</v>
      </c>
      <c r="G31" s="45">
        <v>44533</v>
      </c>
      <c r="H31" s="7" t="s">
        <v>43</v>
      </c>
    </row>
    <row r="32" spans="2:8" ht="30" x14ac:dyDescent="0.25">
      <c r="B32" s="39"/>
      <c r="C32" s="3"/>
      <c r="D32" s="12"/>
      <c r="E32" s="12">
        <v>168069.27</v>
      </c>
      <c r="F32" s="43"/>
      <c r="G32" s="46"/>
      <c r="H32" s="7" t="s">
        <v>44</v>
      </c>
    </row>
    <row r="33" spans="2:8" ht="30" x14ac:dyDescent="0.25">
      <c r="B33" s="39"/>
      <c r="C33" s="3"/>
      <c r="D33" s="12"/>
      <c r="E33" s="12">
        <v>1029651.47</v>
      </c>
      <c r="F33" s="43"/>
      <c r="G33" s="46"/>
      <c r="H33" s="7" t="s">
        <v>45</v>
      </c>
    </row>
    <row r="34" spans="2:8" ht="30" x14ac:dyDescent="0.25">
      <c r="B34" s="39"/>
      <c r="C34" s="3"/>
      <c r="D34" s="12"/>
      <c r="E34" s="12">
        <v>1048750</v>
      </c>
      <c r="F34" s="43"/>
      <c r="G34" s="46"/>
      <c r="H34" s="7" t="s">
        <v>46</v>
      </c>
    </row>
    <row r="35" spans="2:8" ht="30" x14ac:dyDescent="0.25">
      <c r="B35" s="39"/>
      <c r="C35" s="3"/>
      <c r="D35" s="12"/>
      <c r="E35" s="12">
        <v>1504588.52</v>
      </c>
      <c r="F35" s="43"/>
      <c r="G35" s="46"/>
      <c r="H35" s="7" t="s">
        <v>47</v>
      </c>
    </row>
    <row r="36" spans="2:8" ht="30" x14ac:dyDescent="0.25">
      <c r="B36" s="39"/>
      <c r="C36" s="3"/>
      <c r="D36" s="12"/>
      <c r="E36" s="12">
        <v>1532500</v>
      </c>
      <c r="F36" s="43"/>
      <c r="G36" s="46"/>
      <c r="H36" s="7" t="s">
        <v>48</v>
      </c>
    </row>
    <row r="37" spans="2:8" ht="30" x14ac:dyDescent="0.25">
      <c r="B37" s="39"/>
      <c r="C37" s="3"/>
      <c r="D37" s="12"/>
      <c r="E37" s="12">
        <v>9738115.1600000001</v>
      </c>
      <c r="F37" s="43"/>
      <c r="G37" s="46"/>
      <c r="H37" s="7" t="s">
        <v>49</v>
      </c>
    </row>
    <row r="38" spans="2:8" ht="30" x14ac:dyDescent="0.25">
      <c r="B38" s="28"/>
      <c r="C38" s="3"/>
      <c r="D38" s="12"/>
      <c r="E38" s="12">
        <v>9918750</v>
      </c>
      <c r="F38" s="44"/>
      <c r="G38" s="47"/>
      <c r="H38" s="7" t="s">
        <v>50</v>
      </c>
    </row>
    <row r="39" spans="2:8" x14ac:dyDescent="0.25">
      <c r="B39" s="28"/>
      <c r="C39" s="3"/>
      <c r="D39" s="12"/>
      <c r="E39" s="12"/>
      <c r="F39" s="2"/>
      <c r="G39" s="28"/>
      <c r="H39" s="7"/>
    </row>
    <row r="40" spans="2:8" ht="30" x14ac:dyDescent="0.25">
      <c r="B40" s="28">
        <v>44550</v>
      </c>
      <c r="C40" s="3"/>
      <c r="D40" s="12">
        <v>12500000</v>
      </c>
      <c r="E40" s="12">
        <v>9918750</v>
      </c>
      <c r="F40" s="43"/>
      <c r="G40" s="45">
        <v>44550</v>
      </c>
      <c r="H40" s="7" t="s">
        <v>51</v>
      </c>
    </row>
    <row r="41" spans="2:8" ht="30" x14ac:dyDescent="0.25">
      <c r="B41" s="28"/>
      <c r="C41" s="3"/>
      <c r="D41" s="12"/>
      <c r="E41" s="12">
        <v>1532500</v>
      </c>
      <c r="F41" s="43"/>
      <c r="G41" s="46"/>
      <c r="H41" s="7" t="s">
        <v>52</v>
      </c>
    </row>
    <row r="42" spans="2:8" ht="30" x14ac:dyDescent="0.25">
      <c r="B42" s="28"/>
      <c r="C42" s="3"/>
      <c r="D42" s="12"/>
      <c r="E42" s="12">
        <v>1048750</v>
      </c>
      <c r="F42" s="44"/>
      <c r="G42" s="47"/>
      <c r="H42" s="7" t="s">
        <v>53</v>
      </c>
    </row>
    <row r="43" spans="2:8" x14ac:dyDescent="0.25">
      <c r="B43" s="28"/>
      <c r="C43" s="3"/>
      <c r="D43" s="12"/>
      <c r="E43" s="12"/>
      <c r="F43" s="33"/>
      <c r="G43" s="34"/>
      <c r="H43" s="7"/>
    </row>
    <row r="44" spans="2:8" ht="34.5" customHeight="1" x14ac:dyDescent="0.25">
      <c r="B44" s="28">
        <v>44552</v>
      </c>
      <c r="C44" s="3"/>
      <c r="D44" s="12">
        <v>13851900</v>
      </c>
      <c r="E44" s="12">
        <v>10074735.279999999</v>
      </c>
      <c r="F44" s="33" t="s">
        <v>2</v>
      </c>
      <c r="G44" s="28">
        <v>44558</v>
      </c>
      <c r="H44" s="7" t="s">
        <v>54</v>
      </c>
    </row>
    <row r="45" spans="2:8" x14ac:dyDescent="0.25">
      <c r="B45" s="28"/>
      <c r="C45" s="3"/>
      <c r="D45" s="12"/>
      <c r="E45" s="12"/>
      <c r="F45" s="33"/>
      <c r="G45" s="34"/>
      <c r="H45" s="7"/>
    </row>
    <row r="46" spans="2:8" x14ac:dyDescent="0.25">
      <c r="B46" s="28"/>
      <c r="C46" s="3"/>
      <c r="D46" s="12"/>
      <c r="E46" s="30"/>
      <c r="F46" s="40">
        <v>3777164.72</v>
      </c>
      <c r="G46" s="41"/>
      <c r="H46" s="37" t="s">
        <v>55</v>
      </c>
    </row>
    <row r="47" spans="2:8" x14ac:dyDescent="0.25">
      <c r="B47" s="28"/>
      <c r="C47" s="3"/>
      <c r="D47" s="12"/>
      <c r="E47" s="12"/>
      <c r="F47" s="33"/>
      <c r="G47" s="34"/>
      <c r="H47" s="7"/>
    </row>
    <row r="48" spans="2:8" x14ac:dyDescent="0.25">
      <c r="B48" s="3"/>
      <c r="C48" s="3"/>
      <c r="D48" s="12"/>
      <c r="E48" s="12"/>
      <c r="F48" s="32"/>
      <c r="G48" s="16"/>
      <c r="H48" s="5"/>
    </row>
    <row r="49" spans="2:8" x14ac:dyDescent="0.25">
      <c r="B49" s="13" t="s">
        <v>19</v>
      </c>
      <c r="C49" s="14">
        <f>C18</f>
        <v>450</v>
      </c>
      <c r="D49" s="14">
        <f>SUM(D1:D48)</f>
        <v>200551900</v>
      </c>
      <c r="E49" s="14">
        <f>SUM(E1:E48)</f>
        <v>193196017.18000001</v>
      </c>
      <c r="F49" s="14"/>
      <c r="G49" s="4"/>
      <c r="H49" s="4"/>
    </row>
    <row r="50" spans="2:8" s="1" customFormat="1" x14ac:dyDescent="0.25">
      <c r="B50" s="3"/>
      <c r="C50" s="29" t="s">
        <v>31</v>
      </c>
      <c r="D50" s="30">
        <f>D49-E49</f>
        <v>7355882.8199999928</v>
      </c>
      <c r="E50" s="12"/>
      <c r="F50" s="12"/>
      <c r="G50" s="5"/>
      <c r="H50" s="5"/>
    </row>
    <row r="51" spans="2:8" ht="15.75" thickBot="1" x14ac:dyDescent="0.3">
      <c r="B51" s="17"/>
      <c r="C51" s="17"/>
      <c r="D51" s="18"/>
      <c r="E51" s="18"/>
      <c r="F51" s="18"/>
      <c r="G51" s="8"/>
      <c r="H51" s="8"/>
    </row>
    <row r="52" spans="2:8" ht="15.75" thickBot="1" x14ac:dyDescent="0.3">
      <c r="B52" s="19" t="s">
        <v>1</v>
      </c>
      <c r="C52" s="20" t="e">
        <f>C49+#REF!+#REF!+#REF!+#REF!+#REF!+#REF!</f>
        <v>#REF!</v>
      </c>
      <c r="D52" s="21" t="e">
        <f>#REF!+#REF!+#REF!+#REF!+#REF!+#REF!+D49</f>
        <v>#REF!</v>
      </c>
      <c r="E52" s="21" t="e">
        <f>#REF!+#REF!+#REF!+#REF!+#REF!+#REF!+E49</f>
        <v>#REF!</v>
      </c>
      <c r="F52" s="22"/>
      <c r="G52" s="9"/>
      <c r="H52" s="9"/>
    </row>
    <row r="53" spans="2:8" x14ac:dyDescent="0.25">
      <c r="B53" s="10"/>
      <c r="C53" s="10"/>
      <c r="D53" s="10"/>
      <c r="E53" s="10"/>
      <c r="F53" s="10"/>
      <c r="G53" s="10"/>
      <c r="H53" s="10"/>
    </row>
    <row r="54" spans="2:8" x14ac:dyDescent="0.25">
      <c r="B54" s="23" t="s">
        <v>28</v>
      </c>
      <c r="C54" s="23"/>
      <c r="D54" s="24" t="e">
        <f>#REF!+#REF!+#REF!+#REF!+#REF!+#REF!+#REF!+D49</f>
        <v>#REF!</v>
      </c>
      <c r="E54" s="25"/>
      <c r="F54" s="10"/>
      <c r="G54" s="10"/>
      <c r="H54" s="10"/>
    </row>
    <row r="55" spans="2:8" x14ac:dyDescent="0.25">
      <c r="B55" s="23"/>
      <c r="C55" s="23"/>
      <c r="D55" s="23"/>
      <c r="E55" s="10"/>
      <c r="F55" s="10"/>
      <c r="G55" s="10"/>
      <c r="H55" s="10"/>
    </row>
    <row r="56" spans="2:8" x14ac:dyDescent="0.25">
      <c r="B56" s="23" t="s">
        <v>29</v>
      </c>
      <c r="C56" s="23"/>
      <c r="D56" s="24">
        <f>C49+D49</f>
        <v>200552350</v>
      </c>
      <c r="E56" s="10"/>
      <c r="F56" s="10"/>
      <c r="G56" s="10"/>
      <c r="H56" s="10"/>
    </row>
    <row r="57" spans="2:8" x14ac:dyDescent="0.25">
      <c r="B57" s="10"/>
      <c r="C57" s="10"/>
      <c r="D57" s="10"/>
      <c r="E57" s="10"/>
      <c r="F57" s="10"/>
      <c r="G57" s="10"/>
      <c r="H57" s="10"/>
    </row>
    <row r="58" spans="2:8" x14ac:dyDescent="0.25">
      <c r="B58" s="26" t="s">
        <v>30</v>
      </c>
      <c r="C58" s="26"/>
      <c r="D58" s="27" t="e">
        <f>SUM(D54:D57)</f>
        <v>#REF!</v>
      </c>
      <c r="E58" s="10"/>
      <c r="F58" s="10"/>
      <c r="G58" s="10"/>
      <c r="H58" s="10"/>
    </row>
    <row r="60" spans="2:8" x14ac:dyDescent="0.25">
      <c r="F60" s="1"/>
    </row>
  </sheetData>
  <mergeCells count="4">
    <mergeCell ref="F40:F42"/>
    <mergeCell ref="G40:G42"/>
    <mergeCell ref="F31:F38"/>
    <mergeCell ref="G31:G3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Статуний капітал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2022-01-20T07:55:50Z</dcterms:modified>
</cp:coreProperties>
</file>