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руд" sheetId="1" state="visible" r:id="rId2"/>
    <sheet name="гр-21" sheetId="2" state="visible" r:id="rId3"/>
    <sheet name="акт ХІІ -2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<sst xmlns="http://schemas.openxmlformats.org/spreadsheetml/2006/main" count="192" uniqueCount="156">
  <si>
    <t xml:space="preserve">Комунальний заклад культури  Дніпровський драматичний молодіжний театр "Віримо!" ДМР</t>
  </si>
  <si>
    <t xml:space="preserve">Звіт про діяльність театру </t>
  </si>
  <si>
    <r>
      <rPr>
        <sz val="10"/>
        <rFont val="Times New Roman"/>
        <family val="1"/>
        <charset val="204"/>
      </rPr>
      <t xml:space="preserve">за </t>
    </r>
    <r>
      <rPr>
        <b val="true"/>
        <sz val="10"/>
        <rFont val="Times New Roman"/>
        <family val="1"/>
        <charset val="204"/>
      </rPr>
      <t xml:space="preserve">січень-грудень 2021 </t>
    </r>
    <r>
      <rPr>
        <sz val="10"/>
        <rFont val="Times New Roman"/>
        <family val="1"/>
        <charset val="204"/>
      </rPr>
      <t xml:space="preserve">року.</t>
    </r>
  </si>
  <si>
    <t xml:space="preserve">№         п/п</t>
  </si>
  <si>
    <t xml:space="preserve">    Діяльність театру</t>
  </si>
  <si>
    <t xml:space="preserve">Кількість  вистав </t>
  </si>
  <si>
    <t xml:space="preserve">Кількість глядачів </t>
  </si>
  <si>
    <r>
      <rPr>
        <sz val="10"/>
        <rFont val="Times New Roman"/>
        <family val="1"/>
        <charset val="204"/>
      </rPr>
      <t xml:space="preserve">Доходи від реалізації квитків та іншої театр.діяльн. </t>
    </r>
    <r>
      <rPr>
        <b val="true"/>
        <sz val="10"/>
        <rFont val="Times New Roman"/>
        <family val="1"/>
        <charset val="204"/>
      </rPr>
      <t xml:space="preserve">(касові</t>
    </r>
    <r>
      <rPr>
        <sz val="10"/>
        <rFont val="Times New Roman"/>
        <family val="1"/>
        <charset val="204"/>
      </rPr>
      <t xml:space="preserve">)</t>
    </r>
  </si>
  <si>
    <t xml:space="preserve">% завантаженості зали</t>
  </si>
  <si>
    <t xml:space="preserve">Позабюджетні надходження</t>
  </si>
  <si>
    <t xml:space="preserve">Зайняті ставки</t>
  </si>
  <si>
    <t xml:space="preserve">Заборгованність по з/п кін.міс.</t>
  </si>
  <si>
    <t xml:space="preserve">план на рік</t>
  </si>
  <si>
    <t xml:space="preserve">факт</t>
  </si>
  <si>
    <t xml:space="preserve">план на період</t>
  </si>
  <si>
    <t xml:space="preserve">план</t>
  </si>
  <si>
    <t xml:space="preserve">І</t>
  </si>
  <si>
    <r>
      <rPr>
        <sz val="14"/>
        <rFont val="Times New Roman"/>
        <family val="1"/>
        <charset val="204"/>
      </rPr>
      <t xml:space="preserve">Вистави на стаціонарі п.п1+п.п2+п.п.3 +п.п4 </t>
    </r>
    <r>
      <rPr>
        <sz val="9"/>
        <rFont val="Times New Roman"/>
        <family val="1"/>
        <charset val="204"/>
      </rPr>
      <t xml:space="preserve">(536 місць</t>
    </r>
    <r>
      <rPr>
        <sz val="14"/>
        <rFont val="Times New Roman"/>
        <family val="1"/>
        <charset val="204"/>
      </rPr>
      <t xml:space="preserve">) </t>
    </r>
  </si>
  <si>
    <t xml:space="preserve">в т.ч. по квитках</t>
  </si>
  <si>
    <t xml:space="preserve">в т.ч. запрошення</t>
  </si>
  <si>
    <t xml:space="preserve">б/н мастер-клас театру творча зустріч</t>
  </si>
  <si>
    <t xml:space="preserve">1.</t>
  </si>
  <si>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На стаціонарі вистави за репертуарним планом гр 1.1 +1.2</t>
    </r>
    <r>
      <rPr>
        <sz val="12"/>
        <rFont val="Times New Roman"/>
        <family val="1"/>
        <charset val="204"/>
      </rPr>
      <t xml:space="preserve"> (422 місць)  </t>
    </r>
  </si>
  <si>
    <t xml:space="preserve">1.1</t>
  </si>
  <si>
    <t xml:space="preserve">1.2</t>
  </si>
  <si>
    <t xml:space="preserve">1.3</t>
  </si>
  <si>
    <t xml:space="preserve">б/н  </t>
  </si>
  <si>
    <t xml:space="preserve">2.</t>
  </si>
  <si>
    <r>
      <rPr>
        <sz val="14"/>
        <rFont val="Times New Roman"/>
        <family val="1"/>
        <charset val="204"/>
      </rPr>
      <t xml:space="preserve"> На стаціонарі Різдвяні та Новорічні вистави для дітей </t>
    </r>
    <r>
      <rPr>
        <sz val="12"/>
        <rFont val="Times New Roman"/>
        <family val="1"/>
        <charset val="204"/>
      </rPr>
      <t xml:space="preserve">(422 місць)</t>
    </r>
  </si>
  <si>
    <t xml:space="preserve">2.1</t>
  </si>
  <si>
    <t xml:space="preserve">в т.ч. по квитках </t>
  </si>
  <si>
    <t xml:space="preserve">2.2</t>
  </si>
  <si>
    <t xml:space="preserve">в т.ч. запрошення  для обдарованих дітей,дітей сиріт</t>
  </si>
  <si>
    <t xml:space="preserve">2.3</t>
  </si>
  <si>
    <t xml:space="preserve">благодійна вистава без квитків</t>
  </si>
  <si>
    <r>
      <rPr>
        <sz val="14"/>
        <rFont val="Times New Roman"/>
        <family val="1"/>
        <charset val="204"/>
      </rPr>
      <t xml:space="preserve"> На стаціонарі мала  сцена (</t>
    </r>
    <r>
      <rPr>
        <sz val="12"/>
        <rFont val="Times New Roman"/>
        <family val="1"/>
        <charset val="204"/>
      </rPr>
      <t xml:space="preserve">50 місць) </t>
    </r>
  </si>
  <si>
    <t xml:space="preserve">3.1</t>
  </si>
  <si>
    <t xml:space="preserve">3.2</t>
  </si>
  <si>
    <t xml:space="preserve">3.3</t>
  </si>
  <si>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На стаціонарі</t>
    </r>
    <r>
      <rPr>
        <sz val="12"/>
        <rFont val="Times New Roman"/>
        <family val="1"/>
        <charset val="204"/>
      </rPr>
      <t xml:space="preserve"> б</t>
    </r>
    <r>
      <rPr>
        <sz val="14"/>
        <rFont val="Times New Roman"/>
        <family val="1"/>
        <charset val="204"/>
      </rPr>
      <t xml:space="preserve">лагодійні  вистави для дітей</t>
    </r>
    <r>
      <rPr>
        <sz val="12"/>
        <rFont val="Times New Roman"/>
        <family val="1"/>
        <charset val="204"/>
      </rPr>
      <t xml:space="preserve"> (ялинка Мера) </t>
    </r>
  </si>
  <si>
    <t xml:space="preserve">ІІ</t>
  </si>
  <si>
    <t xml:space="preserve">Гастролі </t>
  </si>
  <si>
    <t xml:space="preserve">ІІ.1</t>
  </si>
  <si>
    <t xml:space="preserve">в т.ч. б/н м.Чернівці</t>
  </si>
  <si>
    <t xml:space="preserve">ІІ.2</t>
  </si>
  <si>
    <t xml:space="preserve">в т.ч. запрошення (м. Чернівці)</t>
  </si>
  <si>
    <t xml:space="preserve">ІІ.3</t>
  </si>
  <si>
    <t xml:space="preserve">в т.ч.Народна філармонія</t>
  </si>
  <si>
    <t xml:space="preserve">ІІІ</t>
  </si>
  <si>
    <t xml:space="preserve">Фестивалі</t>
  </si>
  <si>
    <r>
      <rPr>
        <sz val="14"/>
        <rFont val="Times New Roman"/>
        <family val="1"/>
        <charset val="204"/>
      </rPr>
      <t xml:space="preserve">Фестивалі</t>
    </r>
    <r>
      <rPr>
        <i val="true"/>
        <sz val="8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(м. Одеса)</t>
    </r>
  </si>
  <si>
    <r>
      <rPr>
        <sz val="14"/>
        <rFont val="Times New Roman"/>
        <family val="1"/>
        <charset val="204"/>
      </rPr>
      <t xml:space="preserve">Фестивалі</t>
    </r>
    <r>
      <rPr>
        <i val="true"/>
        <sz val="8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(м. Маріуполь )</t>
    </r>
  </si>
  <si>
    <r>
      <rPr>
        <sz val="14"/>
        <rFont val="Times New Roman"/>
        <family val="1"/>
        <charset val="204"/>
      </rPr>
      <t xml:space="preserve">Фестивалі</t>
    </r>
    <r>
      <rPr>
        <i val="true"/>
        <sz val="11"/>
        <rFont val="Times New Roman"/>
        <family val="1"/>
        <charset val="204"/>
      </rPr>
      <t xml:space="preserve"> (м. Одеса, м. Київ, м. Житомир, м. Полтава, м.Харків, м.Запоріжжя )</t>
    </r>
  </si>
  <si>
    <r>
      <rPr>
        <sz val="14"/>
        <rFont val="Times New Roman"/>
        <family val="1"/>
        <charset val="204"/>
      </rPr>
      <t xml:space="preserve">Фестивалі</t>
    </r>
    <r>
      <rPr>
        <i val="true"/>
        <sz val="12"/>
        <rFont val="Times New Roman"/>
        <family val="1"/>
        <charset val="204"/>
      </rPr>
      <t xml:space="preserve"> ( м. Івано-Франківськ, м. Чернівці, м. Львів  )</t>
    </r>
  </si>
  <si>
    <t xml:space="preserve">ІV</t>
  </si>
  <si>
    <t xml:space="preserve">Інші доходи </t>
  </si>
  <si>
    <t xml:space="preserve">Разом:    п.І+ п.ІІ+ п.ІІІ+п.ІV  </t>
  </si>
  <si>
    <t xml:space="preserve">в т.ч. по квитках cтаціонар</t>
  </si>
  <si>
    <t xml:space="preserve">в т.ч. гастролі  по б/н п.ІІ</t>
  </si>
  <si>
    <t xml:space="preserve">в т.ч. запрошення   п.І+п.ІІ+п.ІІІ       (в т.ч. запрошено учасників АТО-   чол; )</t>
  </si>
  <si>
    <t xml:space="preserve">в т.ч.фестивалі  п.ІІІ       </t>
  </si>
  <si>
    <t xml:space="preserve">б/н  стаціонар</t>
  </si>
  <si>
    <t xml:space="preserve">Директор-художній керівник</t>
  </si>
  <si>
    <t xml:space="preserve">Володимир ПЕТРЕНКО</t>
  </si>
  <si>
    <t xml:space="preserve">Головний бухгалтер</t>
  </si>
  <si>
    <t xml:space="preserve">Олена ЛАВРУТ</t>
  </si>
  <si>
    <t xml:space="preserve"> </t>
  </si>
  <si>
    <t xml:space="preserve">Звіт</t>
  </si>
  <si>
    <t xml:space="preserve">про діяльність театру</t>
  </si>
  <si>
    <t xml:space="preserve">за січень-грудень 2021 року.</t>
  </si>
  <si>
    <t xml:space="preserve">назва</t>
  </si>
  <si>
    <t xml:space="preserve">Кількість</t>
  </si>
  <si>
    <t xml:space="preserve">в тому числі у звітному місяці:</t>
  </si>
  <si>
    <t xml:space="preserve">Примітка</t>
  </si>
  <si>
    <t xml:space="preserve">закладу</t>
  </si>
  <si>
    <t xml:space="preserve">вистав   </t>
  </si>
  <si>
    <t xml:space="preserve">Клькість</t>
  </si>
  <si>
    <t xml:space="preserve">Вистави на</t>
  </si>
  <si>
    <t xml:space="preserve">Виїзні вист.</t>
  </si>
  <si>
    <t xml:space="preserve">Гастрольні</t>
  </si>
  <si>
    <t xml:space="preserve">вистав  </t>
  </si>
  <si>
    <t xml:space="preserve">Число нових</t>
  </si>
  <si>
    <t xml:space="preserve">Число капіт.</t>
  </si>
  <si>
    <t xml:space="preserve">КЗК</t>
  </si>
  <si>
    <t xml:space="preserve">/</t>
  </si>
  <si>
    <t xml:space="preserve">вистав</t>
  </si>
  <si>
    <t xml:space="preserve">стаціонарі</t>
  </si>
  <si>
    <t xml:space="preserve">в межах об</t>
  </si>
  <si>
    <t xml:space="preserve">та виїзні виста </t>
  </si>
  <si>
    <t xml:space="preserve">постановок</t>
  </si>
  <si>
    <t xml:space="preserve">відновлених</t>
  </si>
  <si>
    <t xml:space="preserve">ДДМ </t>
  </si>
  <si>
    <t xml:space="preserve">Глядачів</t>
  </si>
  <si>
    <t xml:space="preserve">ласті  /</t>
  </si>
  <si>
    <t xml:space="preserve">ви в межах </t>
  </si>
  <si>
    <t xml:space="preserve">ви за межами</t>
  </si>
  <si>
    <t xml:space="preserve">(прим'єр) у</t>
  </si>
  <si>
    <t xml:space="preserve">театр</t>
  </si>
  <si>
    <t xml:space="preserve">на початок</t>
  </si>
  <si>
    <t xml:space="preserve">Глядачів </t>
  </si>
  <si>
    <t xml:space="preserve">України  /</t>
  </si>
  <si>
    <t xml:space="preserve">з початку</t>
  </si>
  <si>
    <t xml:space="preserve">звіт.міс. /</t>
  </si>
  <si>
    <t xml:space="preserve">у звіт.міс. /</t>
  </si>
  <si>
    <t xml:space="preserve">"ВІРИМО!"</t>
  </si>
  <si>
    <t xml:space="preserve">звітного міс</t>
  </si>
  <si>
    <t xml:space="preserve">всього</t>
  </si>
  <si>
    <t xml:space="preserve">у звіт.міс.</t>
  </si>
  <si>
    <t xml:space="preserve">Гляд.у звіт.міс.</t>
  </si>
  <si>
    <t xml:space="preserve">2021року</t>
  </si>
  <si>
    <t xml:space="preserve">Подив.гляд.</t>
  </si>
  <si>
    <t xml:space="preserve">Вистави</t>
  </si>
  <si>
    <t xml:space="preserve">Глядачі</t>
  </si>
  <si>
    <t xml:space="preserve">Р.S.</t>
  </si>
  <si>
    <t xml:space="preserve">Робота за репертуарним планом. Гастролі м.Чернівці з виставами "Забути Герострата", "Оргія", "Метод Гронхольма"</t>
  </si>
  <si>
    <t xml:space="preserve">Затверджую:</t>
  </si>
  <si>
    <t xml:space="preserve">Директор-художній керівник ДДМ театр "Віримо!"</t>
  </si>
  <si>
    <t xml:space="preserve">30.12.2021р</t>
  </si>
  <si>
    <t xml:space="preserve">дата</t>
  </si>
  <si>
    <t xml:space="preserve">        </t>
  </si>
  <si>
    <t xml:space="preserve">АКТ №9</t>
  </si>
  <si>
    <t xml:space="preserve">списання використаних бланків суворої звітності "Вхідні квитки"</t>
  </si>
  <si>
    <t xml:space="preserve">грудень 2021 рік</t>
  </si>
  <si>
    <t xml:space="preserve">Проведена перевірка використаних бланків суворої звітності "Вхідних квитків" матеріально</t>
  </si>
  <si>
    <r>
      <rPr>
        <sz val="10"/>
        <rFont val="Arial"/>
        <family val="2"/>
        <charset val="204"/>
      </rPr>
      <t xml:space="preserve">відповідальною особою</t>
    </r>
    <r>
      <rPr>
        <u val="single"/>
        <sz val="10"/>
        <rFont val="Arial Cyr"/>
        <family val="0"/>
        <charset val="204"/>
      </rPr>
      <t xml:space="preserve">  голов.адміністратором Приходько М.В.</t>
    </r>
  </si>
  <si>
    <r>
      <rPr>
        <sz val="10"/>
        <rFont val="Arial"/>
        <family val="2"/>
        <charset val="204"/>
      </rPr>
      <t xml:space="preserve">Перевіркою комісії у складі: Заступник директора Гриньова Я.О.</t>
    </r>
    <r>
      <rPr>
        <sz val="10"/>
        <rFont val="Arial Cyr"/>
        <family val="0"/>
        <charset val="204"/>
      </rPr>
      <t xml:space="preserve">головного бухгалтера </t>
    </r>
  </si>
  <si>
    <t xml:space="preserve">Лаврут О.В.   актор Косоног В.В.; зав.худ-пост Петров В.Є.</t>
  </si>
  <si>
    <t xml:space="preserve">актор драми вищої категорії Парнет Е.Р. встановлено,що кількість використаних</t>
  </si>
  <si>
    <r>
      <rPr>
        <sz val="10"/>
        <rFont val="Arial"/>
        <family val="2"/>
        <charset val="204"/>
      </rPr>
      <t xml:space="preserve">бланків квитків за грудень 2021</t>
    </r>
    <r>
      <rPr>
        <u val="single"/>
        <sz val="10"/>
        <rFont val="Arial Cyr"/>
        <family val="0"/>
        <charset val="204"/>
      </rPr>
      <t xml:space="preserve"> р.</t>
    </r>
  </si>
  <si>
    <t xml:space="preserve">станом  на 01.12.2021   р. Становить:        43 851,00 шт</t>
  </si>
  <si>
    <t xml:space="preserve">№</t>
  </si>
  <si>
    <t xml:space="preserve">Найменування бланків</t>
  </si>
  <si>
    <t xml:space="preserve">к-сть</t>
  </si>
  <si>
    <t xml:space="preserve">Серія</t>
  </si>
  <si>
    <t xml:space="preserve">№ - №     накладної</t>
  </si>
  <si>
    <t xml:space="preserve">Відповідальний за</t>
  </si>
  <si>
    <t xml:space="preserve">п/п</t>
  </si>
  <si>
    <t xml:space="preserve">реалізацію квитків</t>
  </si>
  <si>
    <t xml:space="preserve">Вхідні квитки на вистави  угрудні 2021 р</t>
  </si>
  <si>
    <t xml:space="preserve"> ВЕ-101 000001-050000</t>
  </si>
  <si>
    <t xml:space="preserve">накл №№ 36-40</t>
  </si>
  <si>
    <t xml:space="preserve">Приходько М.В.</t>
  </si>
  <si>
    <t xml:space="preserve">разом:</t>
  </si>
  <si>
    <r>
      <rPr>
        <sz val="10"/>
        <rFont val="Arial"/>
        <family val="2"/>
        <charset val="204"/>
      </rPr>
      <t xml:space="preserve">Всього використано і підлягає списанню</t>
    </r>
    <r>
      <rPr>
        <u val="single"/>
        <sz val="10"/>
        <rFont val="Arial Cyr"/>
        <family val="0"/>
        <charset val="204"/>
      </rPr>
      <t xml:space="preserve"> 95 шт ,</t>
    </r>
    <r>
      <rPr>
        <sz val="10"/>
        <rFont val="Arial Cyr"/>
        <family val="0"/>
        <charset val="204"/>
      </rPr>
      <t xml:space="preserve">згідно накладних на видачу  </t>
    </r>
  </si>
  <si>
    <t xml:space="preserve"> №36-40 грудень 2021р                                                     </t>
  </si>
  <si>
    <t xml:space="preserve">а )за вартістю  придбання 95шт *0,21 =19,95 грн</t>
  </si>
  <si>
    <t xml:space="preserve">всього:</t>
  </si>
  <si>
    <r>
      <rPr>
        <sz val="10"/>
        <rFont val="Arial"/>
        <family val="2"/>
        <charset val="204"/>
      </rPr>
      <t xml:space="preserve">Залишок на</t>
    </r>
    <r>
      <rPr>
        <u val="single"/>
        <sz val="10"/>
        <rFont val="Arial Cyr"/>
        <family val="0"/>
        <charset val="204"/>
      </rPr>
      <t xml:space="preserve"> 01.01.2022   р. </t>
    </r>
    <r>
      <rPr>
        <sz val="10"/>
        <rFont val="Arial Cyr"/>
        <family val="0"/>
        <charset val="204"/>
      </rPr>
      <t xml:space="preserve">Становить:</t>
    </r>
    <r>
      <rPr>
        <u val="single"/>
        <sz val="10"/>
        <rFont val="Arial Cyr"/>
        <family val="0"/>
        <charset val="204"/>
      </rPr>
      <t xml:space="preserve">             43 756,00 шт</t>
    </r>
  </si>
  <si>
    <t xml:space="preserve">                         </t>
  </si>
  <si>
    <t xml:space="preserve">Члени комісії:</t>
  </si>
  <si>
    <t xml:space="preserve">Гриньова Я.О.</t>
  </si>
  <si>
    <t xml:space="preserve">О.В.Лаврут</t>
  </si>
  <si>
    <t xml:space="preserve">В.В.Косоног</t>
  </si>
  <si>
    <t xml:space="preserve">В.Є.Петров</t>
  </si>
  <si>
    <t xml:space="preserve">Е.Р.Парнет</t>
  </si>
  <si>
    <t xml:space="preserve">Матеріально відповідальна особа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</si>
</sst>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0.0"/>
    <numFmt numFmtId="168" formatCode="@"/>
  </numFmts>
  <fonts count="4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8"/>
      <name val="Arial"/>
      <family val="2"/>
      <charset val="1"/>
    </font>
    <font>
      <b val="true"/>
      <sz val="10"/>
      <name val="Arial"/>
      <family val="2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Informal Roman"/>
      <family val="4"/>
      <charset val="1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Informal Roman"/>
      <family val="4"/>
      <charset val="1"/>
    </font>
    <font>
      <i val="true"/>
      <sz val="9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1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 val="true"/>
      <sz val="9"/>
      <color rgb="FFFFFFFF"/>
      <name val="Times New Roman"/>
      <family val="1"/>
      <charset val="204"/>
    </font>
    <font>
      <i val="true"/>
      <sz val="10"/>
      <color rgb="FFFFFFFF"/>
      <name val="Times New Roman"/>
      <family val="1"/>
      <charset val="204"/>
    </font>
    <font>
      <i val="true"/>
      <sz val="9"/>
      <color rgb="FFFFFFFF"/>
      <name val="Arial"/>
      <family val="2"/>
      <charset val="204"/>
    </font>
    <font>
      <sz val="9"/>
      <name val="Arial"/>
      <family val="2"/>
      <charset val="204"/>
    </font>
    <font>
      <b val="true"/>
      <sz val="9"/>
      <name val="Arial"/>
      <family val="2"/>
      <charset val="204"/>
    </font>
    <font>
      <sz val="8"/>
      <name val="Arial"/>
      <family val="2"/>
      <charset val="204"/>
    </font>
    <font>
      <b val="true"/>
      <sz val="11"/>
      <name val="Arial"/>
      <family val="2"/>
      <charset val="204"/>
    </font>
    <font>
      <i val="true"/>
      <sz val="10"/>
      <name val="Arial"/>
      <family val="2"/>
      <charset val="204"/>
    </font>
    <font>
      <sz val="8"/>
      <name val="Arial Cyr"/>
      <family val="0"/>
      <charset val="204"/>
    </font>
    <font>
      <sz val="10"/>
      <name val="Arial Cyr"/>
      <family val="0"/>
      <charset val="204"/>
    </font>
    <font>
      <u val="single"/>
      <sz val="10"/>
      <name val="Arial Cyr"/>
      <family val="0"/>
      <charset val="204"/>
    </font>
    <font>
      <u val="single"/>
      <sz val="10"/>
      <name val="Arial"/>
      <family val="2"/>
      <charset val="204"/>
    </font>
    <font>
      <sz val="9"/>
      <name val="Arial Cyr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 style="double"/>
      <top style="double"/>
      <bottom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double"/>
      <right style="thin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double"/>
      <right/>
      <top style="double"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 style="double"/>
      <right/>
      <top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2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4" fillId="0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9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9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3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21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0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8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9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3" xfId="22"/>
    <cellStyle name="Обычный 3" xfId="23"/>
    <cellStyle name="Обычный 3 2" xfId="24"/>
    <cellStyle name="Обычный 4" xfId="25"/>
    <cellStyle name="Обычный 5" xfId="26"/>
    <cellStyle name="Обычный 5 2" xfId="27"/>
    <cellStyle name="Обычный 6" xfId="28"/>
    <cellStyle name="Обычный 6 2" xfId="29"/>
    <cellStyle name="Обычный 7" xfId="30"/>
    <cellStyle name="Обычный 8" xfId="3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56" activeCellId="0" sqref="J56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1" width="81.01"/>
    <col collapsed="false" customWidth="true" hidden="false" outlineLevel="0" max="3" min="3" style="1" width="9.58"/>
    <col collapsed="false" customWidth="true" hidden="false" outlineLevel="0" max="4" min="4" style="1" width="8.14"/>
    <col collapsed="false" customWidth="true" hidden="false" outlineLevel="0" max="5" min="5" style="1" width="8"/>
    <col collapsed="false" customWidth="true" hidden="false" outlineLevel="0" max="6" min="6" style="1" width="7.71"/>
    <col collapsed="false" customWidth="true" hidden="false" outlineLevel="0" max="8" min="7" style="1" width="10.99"/>
    <col collapsed="false" customWidth="true" hidden="false" outlineLevel="0" max="9" min="9" style="1" width="6.57"/>
    <col collapsed="false" customWidth="false" hidden="false" outlineLevel="0" max="10" min="10" style="1" width="9.14"/>
    <col collapsed="false" customWidth="true" hidden="false" outlineLevel="0" max="11" min="11" style="1" width="6.86"/>
    <col collapsed="false" customWidth="true" hidden="false" outlineLevel="0" max="12" min="12" style="1" width="7.29"/>
    <col collapsed="false" customWidth="true" hidden="false" outlineLevel="0" max="13" min="13" style="1" width="5.57"/>
    <col collapsed="false" customWidth="true" hidden="false" outlineLevel="0" max="14" min="14" style="1" width="6.28"/>
    <col collapsed="false" customWidth="true" hidden="false" outlineLevel="0" max="15" min="15" style="1" width="10.29"/>
    <col collapsed="false" customWidth="false" hidden="false" outlineLevel="0" max="1024" min="16" style="1" width="9.14"/>
  </cols>
  <sheetData>
    <row r="1" customFormat="false" ht="12.75" hidden="false" customHeight="false" outlineLevel="0" collapsed="false">
      <c r="B1" s="2"/>
      <c r="C1" s="3" t="s">
        <v>0</v>
      </c>
      <c r="D1" s="3"/>
      <c r="E1" s="3"/>
      <c r="F1" s="3"/>
      <c r="G1" s="4"/>
      <c r="H1" s="5"/>
      <c r="I1" s="5"/>
    </row>
    <row r="2" customFormat="false" ht="15" hidden="false" customHeight="false" outlineLevel="0" collapsed="false">
      <c r="C2" s="6" t="s">
        <v>1</v>
      </c>
      <c r="D2" s="7"/>
      <c r="E2" s="7"/>
      <c r="F2" s="7"/>
      <c r="G2" s="5"/>
      <c r="H2" s="5"/>
      <c r="I2" s="5"/>
    </row>
    <row r="3" customFormat="false" ht="12.75" hidden="false" customHeight="false" outlineLevel="0" collapsed="false">
      <c r="C3" s="7" t="s">
        <v>2</v>
      </c>
      <c r="D3" s="7"/>
      <c r="E3" s="7"/>
      <c r="F3" s="7"/>
      <c r="G3" s="5"/>
      <c r="H3" s="5"/>
      <c r="I3" s="5"/>
    </row>
    <row r="4" customFormat="false" ht="12.75" hidden="false" customHeight="false" outlineLevel="0" collapsed="false">
      <c r="F4" s="7"/>
      <c r="G4" s="7"/>
      <c r="H4" s="7"/>
      <c r="I4" s="7"/>
    </row>
    <row r="5" customFormat="false" ht="39.6" hidden="false" customHeight="true" outlineLevel="0" collapsed="false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customFormat="false" ht="23.25" hidden="false" customHeight="true" outlineLevel="0" collapsed="false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customFormat="false" ht="17.45" hidden="false" customHeight="true" outlineLevel="0" collapsed="false">
      <c r="A7" s="16" t="s">
        <v>16</v>
      </c>
      <c r="B7" s="17" t="s">
        <v>17</v>
      </c>
      <c r="C7" s="18" t="n">
        <f aca="false">SUM(C8+C9)</f>
        <v>102</v>
      </c>
      <c r="D7" s="18" t="n">
        <f aca="false">SUM(D8+D9+D10)</f>
        <v>132</v>
      </c>
      <c r="E7" s="18" t="n">
        <f aca="false">SUM(E8+E9)</f>
        <v>8400</v>
      </c>
      <c r="F7" s="18" t="n">
        <f aca="false">SUM(F8+F9+F10)</f>
        <v>6017</v>
      </c>
      <c r="G7" s="18" t="n">
        <f aca="false">SUM(G8+G9)</f>
        <v>677160</v>
      </c>
      <c r="H7" s="19" t="n">
        <f aca="false">SUM(H8+H9+H10)</f>
        <v>604600</v>
      </c>
      <c r="I7" s="18"/>
      <c r="J7" s="20"/>
      <c r="K7" s="21"/>
      <c r="L7" s="22"/>
      <c r="M7" s="21"/>
      <c r="N7" s="22"/>
      <c r="O7" s="23"/>
    </row>
    <row r="8" customFormat="false" ht="17.25" hidden="false" customHeight="true" outlineLevel="0" collapsed="false">
      <c r="A8" s="10"/>
      <c r="B8" s="24" t="s">
        <v>18</v>
      </c>
      <c r="C8" s="25" t="n">
        <f aca="false">SUM(C12+C16+C20)</f>
        <v>102</v>
      </c>
      <c r="D8" s="25" t="n">
        <f aca="false">SUM(D12+D16+D20)</f>
        <v>130</v>
      </c>
      <c r="E8" s="25" t="n">
        <f aca="false">SUM(E12+E16+E20)</f>
        <v>8400</v>
      </c>
      <c r="F8" s="25" t="n">
        <f aca="false">SUM(F12+F16+F20)</f>
        <v>5175</v>
      </c>
      <c r="G8" s="25" t="n">
        <f aca="false">SUM(G12+G16+G20)</f>
        <v>677160</v>
      </c>
      <c r="H8" s="26" t="n">
        <f aca="false">SUM(H12+H16+H18+H20)</f>
        <v>604600</v>
      </c>
      <c r="I8" s="27"/>
      <c r="J8" s="28"/>
      <c r="K8" s="29"/>
      <c r="L8" s="30"/>
      <c r="M8" s="29"/>
      <c r="N8" s="30"/>
      <c r="O8" s="31"/>
    </row>
    <row r="9" customFormat="false" ht="17.25" hidden="false" customHeight="true" outlineLevel="0" collapsed="false">
      <c r="A9" s="10"/>
      <c r="B9" s="24" t="s">
        <v>19</v>
      </c>
      <c r="C9" s="25" t="n">
        <f aca="false">SUM(C13+C17+C21+C23)</f>
        <v>0</v>
      </c>
      <c r="D9" s="25" t="n">
        <f aca="false">SUM(D13+D17+D18+D21+D23+D22)</f>
        <v>2</v>
      </c>
      <c r="E9" s="25" t="n">
        <f aca="false">SUM(E13+E17+E21+E23)</f>
        <v>0</v>
      </c>
      <c r="F9" s="25" t="n">
        <f aca="false">SUM(F13+F17+F18+F21+F23)</f>
        <v>842</v>
      </c>
      <c r="G9" s="25" t="n">
        <f aca="false">SUM(G13+G17+G21+G23)</f>
        <v>0</v>
      </c>
      <c r="H9" s="26" t="n">
        <f aca="false">SUM(H13+H17+H21+H23)</f>
        <v>0</v>
      </c>
      <c r="I9" s="32"/>
      <c r="J9" s="30"/>
      <c r="K9" s="29"/>
      <c r="L9" s="30"/>
      <c r="M9" s="29"/>
      <c r="N9" s="30"/>
      <c r="O9" s="31"/>
    </row>
    <row r="10" customFormat="false" ht="17.25" hidden="false" customHeight="true" outlineLevel="0" collapsed="false">
      <c r="A10" s="33"/>
      <c r="B10" s="34" t="s">
        <v>20</v>
      </c>
      <c r="C10" s="35"/>
      <c r="D10" s="25" t="n">
        <f aca="false">D14</f>
        <v>0</v>
      </c>
      <c r="E10" s="35"/>
      <c r="F10" s="35" t="n">
        <f aca="false">F22+F14</f>
        <v>0</v>
      </c>
      <c r="G10" s="35"/>
      <c r="H10" s="36" t="n">
        <f aca="false">H22+H14</f>
        <v>0</v>
      </c>
      <c r="I10" s="37"/>
      <c r="J10" s="38"/>
      <c r="K10" s="39"/>
      <c r="L10" s="38"/>
      <c r="M10" s="39"/>
      <c r="N10" s="38"/>
      <c r="O10" s="40"/>
    </row>
    <row r="11" customFormat="false" ht="19.5" hidden="false" customHeight="false" outlineLevel="0" collapsed="false">
      <c r="A11" s="41" t="s">
        <v>21</v>
      </c>
      <c r="B11" s="42" t="s">
        <v>22</v>
      </c>
      <c r="C11" s="43" t="n">
        <f aca="false">SUM(C12+C13+C14)</f>
        <v>30</v>
      </c>
      <c r="D11" s="43" t="n">
        <f aca="false">SUM(D12+D13+D14)</f>
        <v>0</v>
      </c>
      <c r="E11" s="43" t="n">
        <f aca="false">SUM(E12+E13)</f>
        <v>6600</v>
      </c>
      <c r="F11" s="43" t="n">
        <f aca="false">SUM(F12+F13+F14)</f>
        <v>0</v>
      </c>
      <c r="G11" s="43" t="n">
        <f aca="false">SUM(G12+G13)</f>
        <v>479160</v>
      </c>
      <c r="H11" s="44" t="n">
        <f aca="false">SUM(H12+H13+H14)</f>
        <v>0</v>
      </c>
      <c r="I11" s="45" t="n">
        <f aca="false">E11/(C11*422)*100</f>
        <v>52.132701421801</v>
      </c>
      <c r="J11" s="45" t="e">
        <f aca="false">F11/(D11*422)*100</f>
        <v>#DIV/0!</v>
      </c>
      <c r="K11" s="46"/>
      <c r="L11" s="46"/>
      <c r="M11" s="46"/>
      <c r="N11" s="46"/>
      <c r="O11" s="46"/>
    </row>
    <row r="12" customFormat="false" ht="15" hidden="false" customHeight="false" outlineLevel="0" collapsed="false">
      <c r="A12" s="47" t="s">
        <v>23</v>
      </c>
      <c r="B12" s="24" t="s">
        <v>18</v>
      </c>
      <c r="C12" s="25" t="n">
        <v>30</v>
      </c>
      <c r="D12" s="25"/>
      <c r="E12" s="25" t="n">
        <v>6600</v>
      </c>
      <c r="F12" s="25"/>
      <c r="G12" s="26" t="n">
        <v>479160</v>
      </c>
      <c r="H12" s="26"/>
      <c r="I12" s="27"/>
      <c r="J12" s="48"/>
      <c r="K12" s="49"/>
      <c r="L12" s="49"/>
      <c r="M12" s="49"/>
      <c r="N12" s="49"/>
      <c r="O12" s="49"/>
    </row>
    <row r="13" customFormat="false" ht="15" hidden="false" customHeight="false" outlineLevel="0" collapsed="false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customFormat="false" ht="15.75" hidden="false" customHeight="false" outlineLevel="0" collapsed="false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customFormat="false" ht="15.6" hidden="false" customHeight="true" outlineLevel="0" collapsed="false">
      <c r="A15" s="62" t="s">
        <v>27</v>
      </c>
      <c r="B15" s="63" t="s">
        <v>28</v>
      </c>
      <c r="C15" s="64" t="n">
        <f aca="false">SUM(C16+C17+C18)</f>
        <v>0</v>
      </c>
      <c r="D15" s="64" t="n">
        <f aca="false">SUM(D16+D17+D18)</f>
        <v>0</v>
      </c>
      <c r="E15" s="64" t="n">
        <f aca="false">SUM(E16+E17+E18)</f>
        <v>0</v>
      </c>
      <c r="F15" s="64" t="n">
        <f aca="false">SUM(F16+F17+F18)</f>
        <v>0</v>
      </c>
      <c r="G15" s="64" t="n">
        <f aca="false">SUM(G16+G17+G18)</f>
        <v>0</v>
      </c>
      <c r="H15" s="65" t="n">
        <f aca="false">SUM(H16+H17+H18)</f>
        <v>0</v>
      </c>
      <c r="I15" s="66" t="n">
        <f aca="false">E15/(15*496)*100</f>
        <v>0</v>
      </c>
      <c r="J15" s="66"/>
      <c r="K15" s="67"/>
      <c r="L15" s="67"/>
      <c r="M15" s="67"/>
      <c r="N15" s="67"/>
      <c r="O15" s="67"/>
    </row>
    <row r="16" customFormat="false" ht="15" hidden="false" customHeight="false" outlineLevel="0" collapsed="false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customFormat="false" ht="15" hidden="false" customHeight="false" outlineLevel="0" collapsed="false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customFormat="false" ht="15.75" hidden="false" customHeight="false" outlineLevel="0" collapsed="false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customFormat="false" ht="18.75" hidden="false" customHeight="false" outlineLevel="0" collapsed="false">
      <c r="A19" s="68" t="n">
        <v>3</v>
      </c>
      <c r="B19" s="69" t="s">
        <v>35</v>
      </c>
      <c r="C19" s="70" t="n">
        <f aca="false">SUM(C20+C21+C22)</f>
        <v>72</v>
      </c>
      <c r="D19" s="70" t="n">
        <f aca="false">SUM(D20+D21+D22)</f>
        <v>132</v>
      </c>
      <c r="E19" s="70" t="n">
        <f aca="false">SUM(E20+E21+E22)</f>
        <v>1800</v>
      </c>
      <c r="F19" s="70" t="n">
        <f aca="false">SUM(F20+F21+F22)</f>
        <v>6017</v>
      </c>
      <c r="G19" s="70" t="n">
        <f aca="false">SUM(G20+G21+G22)</f>
        <v>198000</v>
      </c>
      <c r="H19" s="71" t="n">
        <f aca="false">SUM(H20+H21+H22)</f>
        <v>604600</v>
      </c>
      <c r="I19" s="72" t="n">
        <f aca="false">E19/(C19*60)*100</f>
        <v>41.6666666666667</v>
      </c>
      <c r="J19" s="72" t="n">
        <f aca="false">F19/(D19*50)*100</f>
        <v>91.1666666666667</v>
      </c>
      <c r="K19" s="73"/>
      <c r="L19" s="73"/>
      <c r="M19" s="73"/>
      <c r="N19" s="73"/>
      <c r="O19" s="73"/>
    </row>
    <row r="20" customFormat="false" ht="15" hidden="false" customHeight="false" outlineLevel="0" collapsed="false">
      <c r="A20" s="50" t="s">
        <v>36</v>
      </c>
      <c r="B20" s="24" t="s">
        <v>18</v>
      </c>
      <c r="C20" s="25" t="n">
        <v>72</v>
      </c>
      <c r="D20" s="25" t="n">
        <f aca="false">8+16+18+17+20+16+4+3+6+12+10</f>
        <v>130</v>
      </c>
      <c r="E20" s="25" t="n">
        <v>1800</v>
      </c>
      <c r="F20" s="25" t="n">
        <f aca="false">272+562+27+646+597+684+618+170+150+304+579+95+471</f>
        <v>5175</v>
      </c>
      <c r="G20" s="26" t="n">
        <v>198000</v>
      </c>
      <c r="H20" s="26" t="n">
        <f aca="false">34660+65080+2200+74310+65750+80660+72100+15420+22500+40010+73580+58330</f>
        <v>604600</v>
      </c>
      <c r="I20" s="27"/>
      <c r="J20" s="48"/>
      <c r="K20" s="49"/>
      <c r="L20" s="49"/>
      <c r="M20" s="49"/>
      <c r="N20" s="49"/>
      <c r="O20" s="49"/>
    </row>
    <row r="21" customFormat="false" ht="15" hidden="false" customHeight="false" outlineLevel="0" collapsed="false">
      <c r="A21" s="50" t="s">
        <v>37</v>
      </c>
      <c r="B21" s="51" t="s">
        <v>19</v>
      </c>
      <c r="C21" s="52"/>
      <c r="D21" s="52" t="n">
        <v>2</v>
      </c>
      <c r="E21" s="52"/>
      <c r="F21" s="52" t="n">
        <f aca="false">46+65+75+79+114+74+19+120+52+82+116</f>
        <v>842</v>
      </c>
      <c r="G21" s="53"/>
      <c r="H21" s="53"/>
      <c r="I21" s="54"/>
      <c r="J21" s="55"/>
      <c r="K21" s="56"/>
      <c r="L21" s="56"/>
      <c r="M21" s="56"/>
      <c r="N21" s="56"/>
      <c r="O21" s="56"/>
    </row>
    <row r="22" customFormat="false" ht="15.75" hidden="false" customHeight="false" outlineLevel="0" collapsed="false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customFormat="false" ht="18.75" hidden="false" customHeight="false" outlineLevel="0" collapsed="false">
      <c r="A23" s="76" t="n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customFormat="false" ht="16.5" hidden="false" customHeight="false" outlineLevel="0" collapsed="false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customFormat="false" ht="19.5" hidden="false" customHeight="false" outlineLevel="0" collapsed="false">
      <c r="A25" s="90" t="s">
        <v>40</v>
      </c>
      <c r="B25" s="17" t="s">
        <v>41</v>
      </c>
      <c r="C25" s="18" t="n">
        <f aca="false">SUM(C26+C27+C28)</f>
        <v>0</v>
      </c>
      <c r="D25" s="18" t="n">
        <f aca="false">SUM(D26+D27+D28)</f>
        <v>3</v>
      </c>
      <c r="E25" s="18" t="n">
        <f aca="false">SUM(E26+E27+E28)</f>
        <v>0</v>
      </c>
      <c r="F25" s="18" t="n">
        <f aca="false">SUM(F26+F27+F28)</f>
        <v>473</v>
      </c>
      <c r="G25" s="19" t="n">
        <f aca="false">SUM(G26+G27+G28)</f>
        <v>0</v>
      </c>
      <c r="H25" s="19" t="n">
        <f aca="false">SUM(H26+H27+H28)</f>
        <v>50000</v>
      </c>
      <c r="I25" s="43"/>
      <c r="J25" s="91"/>
      <c r="K25" s="46"/>
      <c r="L25" s="46"/>
      <c r="M25" s="46"/>
      <c r="N25" s="46"/>
      <c r="O25" s="46"/>
    </row>
    <row r="26" customFormat="false" ht="15.75" hidden="false" customHeight="false" outlineLevel="0" collapsed="false">
      <c r="A26" s="50" t="s">
        <v>42</v>
      </c>
      <c r="B26" s="24" t="s">
        <v>43</v>
      </c>
      <c r="C26" s="52"/>
      <c r="D26" s="52" t="n">
        <v>3</v>
      </c>
      <c r="E26" s="92"/>
      <c r="F26" s="93" t="n">
        <v>473</v>
      </c>
      <c r="G26" s="53"/>
      <c r="H26" s="53" t="n">
        <v>50000</v>
      </c>
      <c r="I26" s="54"/>
      <c r="J26" s="55"/>
      <c r="K26" s="56"/>
      <c r="L26" s="56"/>
      <c r="M26" s="56"/>
      <c r="N26" s="56"/>
      <c r="O26" s="56"/>
    </row>
    <row r="27" customFormat="false" ht="15" hidden="false" customHeight="false" outlineLevel="0" collapsed="false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customFormat="false" ht="15.75" hidden="false" customHeight="false" outlineLevel="0" collapsed="false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customFormat="false" ht="19.5" hidden="false" customHeight="false" outlineLevel="0" collapsed="false">
      <c r="A29" s="90" t="s">
        <v>48</v>
      </c>
      <c r="B29" s="97" t="s">
        <v>49</v>
      </c>
      <c r="C29" s="18" t="n">
        <f aca="false">SUM(C30:C33)</f>
        <v>0</v>
      </c>
      <c r="D29" s="18" t="n">
        <f aca="false">SUM(D30:D33)</f>
        <v>11</v>
      </c>
      <c r="E29" s="98" t="n">
        <f aca="false">SUM(E30:E33)</f>
        <v>0</v>
      </c>
      <c r="F29" s="18" t="n">
        <f aca="false">SUM(F30:F33)</f>
        <v>1390</v>
      </c>
      <c r="G29" s="19" t="n">
        <f aca="false">SUM(G30:G33)</f>
        <v>0</v>
      </c>
      <c r="H29" s="19" t="n">
        <f aca="false">SUM(H30:H33)</f>
        <v>0</v>
      </c>
      <c r="I29" s="18"/>
      <c r="J29" s="42"/>
      <c r="K29" s="46"/>
      <c r="L29" s="46"/>
      <c r="M29" s="46"/>
      <c r="N29" s="46"/>
      <c r="O29" s="46"/>
    </row>
    <row r="30" customFormat="false" ht="18.75" hidden="false" customHeight="false" outlineLevel="0" collapsed="false">
      <c r="A30" s="99"/>
      <c r="B30" s="100" t="s">
        <v>50</v>
      </c>
      <c r="C30" s="101"/>
      <c r="D30" s="102" t="n">
        <v>1</v>
      </c>
      <c r="E30" s="101"/>
      <c r="F30" s="102" t="n">
        <v>270</v>
      </c>
      <c r="G30" s="103"/>
      <c r="H30" s="103"/>
      <c r="I30" s="102"/>
      <c r="J30" s="104"/>
      <c r="K30" s="105"/>
      <c r="L30" s="105"/>
      <c r="M30" s="105"/>
      <c r="N30" s="105"/>
      <c r="O30" s="105"/>
    </row>
    <row r="31" customFormat="false" ht="18.75" hidden="false" customHeight="false" outlineLevel="0" collapsed="false">
      <c r="A31" s="106"/>
      <c r="B31" s="100" t="s">
        <v>51</v>
      </c>
      <c r="C31" s="102"/>
      <c r="D31" s="101" t="n">
        <v>1</v>
      </c>
      <c r="E31" s="102"/>
      <c r="F31" s="102" t="n">
        <v>180</v>
      </c>
      <c r="G31" s="103"/>
      <c r="H31" s="103"/>
      <c r="I31" s="102"/>
      <c r="J31" s="104"/>
      <c r="K31" s="105"/>
      <c r="L31" s="105"/>
      <c r="M31" s="105"/>
      <c r="N31" s="105"/>
      <c r="O31" s="105"/>
    </row>
    <row r="32" customFormat="false" ht="18.75" hidden="false" customHeight="false" outlineLevel="0" collapsed="false">
      <c r="A32" s="106"/>
      <c r="B32" s="100" t="s">
        <v>52</v>
      </c>
      <c r="C32" s="102"/>
      <c r="D32" s="101" t="n">
        <v>6</v>
      </c>
      <c r="E32" s="102"/>
      <c r="F32" s="102" t="n">
        <v>620</v>
      </c>
      <c r="G32" s="103"/>
      <c r="H32" s="103"/>
      <c r="I32" s="102"/>
      <c r="J32" s="104"/>
      <c r="K32" s="105"/>
      <c r="L32" s="105"/>
      <c r="M32" s="105"/>
      <c r="N32" s="105"/>
      <c r="O32" s="105"/>
    </row>
    <row r="33" customFormat="false" ht="21" hidden="false" customHeight="true" outlineLevel="0" collapsed="false">
      <c r="A33" s="107"/>
      <c r="B33" s="108" t="s">
        <v>53</v>
      </c>
      <c r="C33" s="109"/>
      <c r="D33" s="109" t="n">
        <v>3</v>
      </c>
      <c r="E33" s="109"/>
      <c r="F33" s="109" t="n">
        <v>320</v>
      </c>
      <c r="G33" s="110"/>
      <c r="H33" s="110"/>
      <c r="I33" s="109"/>
      <c r="J33" s="111"/>
      <c r="K33" s="112"/>
      <c r="L33" s="113"/>
      <c r="M33" s="112"/>
      <c r="N33" s="112"/>
      <c r="O33" s="112"/>
    </row>
    <row r="34" customFormat="false" ht="18.75" hidden="false" customHeight="false" outlineLevel="0" collapsed="false">
      <c r="A34" s="114" t="s">
        <v>54</v>
      </c>
      <c r="B34" s="115" t="s">
        <v>55</v>
      </c>
      <c r="C34" s="116"/>
      <c r="D34" s="116"/>
      <c r="E34" s="116"/>
      <c r="F34" s="116"/>
      <c r="G34" s="117"/>
      <c r="H34" s="117"/>
      <c r="I34" s="118"/>
      <c r="J34" s="119"/>
      <c r="K34" s="105"/>
      <c r="L34" s="120"/>
      <c r="M34" s="121"/>
      <c r="N34" s="121"/>
      <c r="O34" s="105"/>
    </row>
    <row r="35" customFormat="false" ht="15.75" hidden="false" customHeight="false" outlineLevel="0" collapsed="false">
      <c r="A35" s="87"/>
      <c r="B35" s="122"/>
      <c r="C35" s="123"/>
      <c r="D35" s="123"/>
      <c r="E35" s="123"/>
      <c r="F35" s="123"/>
      <c r="G35" s="86"/>
      <c r="H35" s="86"/>
      <c r="I35" s="87"/>
      <c r="J35" s="88"/>
      <c r="K35" s="89"/>
      <c r="L35" s="124"/>
      <c r="M35" s="125"/>
      <c r="N35" s="125"/>
      <c r="O35" s="89"/>
    </row>
    <row r="36" customFormat="false" ht="16.5" hidden="false" customHeight="false" outlineLevel="0" collapsed="false">
      <c r="A36" s="46"/>
      <c r="B36" s="91" t="s">
        <v>56</v>
      </c>
      <c r="C36" s="126" t="n">
        <f aca="false">SUM(C7+C25+C29+C34+C30)</f>
        <v>102</v>
      </c>
      <c r="D36" s="126" t="n">
        <f aca="false">SUM(D7+D25+D29+D34)</f>
        <v>146</v>
      </c>
      <c r="E36" s="126" t="n">
        <f aca="false">SUM(E7+E25+E29+E30)</f>
        <v>8400</v>
      </c>
      <c r="F36" s="126" t="n">
        <f aca="false">SUM(F7+F25+F29+F34)</f>
        <v>7880</v>
      </c>
      <c r="G36" s="127" t="n">
        <f aca="false">SUM(G7+G25+G29+G34)</f>
        <v>677160</v>
      </c>
      <c r="H36" s="127" t="n">
        <f aca="false">SUM(H7+H25+H29+H30+H33+H34)</f>
        <v>654600</v>
      </c>
      <c r="I36" s="18"/>
      <c r="J36" s="20"/>
      <c r="K36" s="46"/>
      <c r="L36" s="128"/>
      <c r="M36" s="45" t="n">
        <v>35</v>
      </c>
      <c r="N36" s="45" t="n">
        <v>31.5</v>
      </c>
      <c r="O36" s="46"/>
    </row>
    <row r="37" customFormat="false" ht="15" hidden="false" customHeight="false" outlineLevel="0" collapsed="false">
      <c r="A37" s="49"/>
      <c r="B37" s="129" t="s">
        <v>57</v>
      </c>
      <c r="C37" s="130" t="n">
        <f aca="false">SUM(C8+C26)</f>
        <v>102</v>
      </c>
      <c r="D37" s="130" t="n">
        <f aca="false">SUM(D8)</f>
        <v>130</v>
      </c>
      <c r="E37" s="130" t="n">
        <f aca="false">SUM(E8+E26)</f>
        <v>8400</v>
      </c>
      <c r="F37" s="130" t="n">
        <f aca="false">SUM(F8)</f>
        <v>5175</v>
      </c>
      <c r="G37" s="131" t="n">
        <f aca="false">SUM(G8+G26)</f>
        <v>677160</v>
      </c>
      <c r="H37" s="131" t="n">
        <f aca="false">SUM(H8)</f>
        <v>604600</v>
      </c>
      <c r="I37" s="25"/>
      <c r="J37" s="48"/>
      <c r="K37" s="49"/>
      <c r="L37" s="132"/>
      <c r="M37" s="49"/>
      <c r="N37" s="49"/>
      <c r="O37" s="49"/>
    </row>
    <row r="38" customFormat="false" ht="15" hidden="false" customHeight="false" outlineLevel="0" collapsed="false">
      <c r="A38" s="49"/>
      <c r="B38" s="129" t="s">
        <v>58</v>
      </c>
      <c r="C38" s="130" t="n">
        <f aca="false">C25</f>
        <v>0</v>
      </c>
      <c r="D38" s="130" t="n">
        <f aca="false">D27+D28+D26</f>
        <v>3</v>
      </c>
      <c r="E38" s="130" t="n">
        <f aca="false">E25</f>
        <v>0</v>
      </c>
      <c r="F38" s="130" t="n">
        <f aca="false">F27+F26+F28</f>
        <v>473</v>
      </c>
      <c r="G38" s="130" t="n">
        <f aca="false">G25</f>
        <v>0</v>
      </c>
      <c r="H38" s="130" t="n">
        <f aca="false">H27+H28+H26</f>
        <v>50000</v>
      </c>
      <c r="I38" s="25"/>
      <c r="J38" s="48"/>
      <c r="K38" s="49"/>
      <c r="L38" s="132"/>
      <c r="M38" s="49"/>
      <c r="N38" s="49"/>
      <c r="O38" s="49"/>
    </row>
    <row r="39" customFormat="false" ht="15" hidden="false" customHeight="false" outlineLevel="0" collapsed="false">
      <c r="A39" s="49"/>
      <c r="B39" s="129" t="s">
        <v>59</v>
      </c>
      <c r="C39" s="25" t="n">
        <f aca="false">SUM(C9+C27)</f>
        <v>0</v>
      </c>
      <c r="D39" s="25" t="n">
        <f aca="false">SUM(D9)</f>
        <v>2</v>
      </c>
      <c r="E39" s="25" t="n">
        <f aca="false">SUM(E9+E27)</f>
        <v>0</v>
      </c>
      <c r="F39" s="25" t="n">
        <f aca="false">SUM(F9)</f>
        <v>842</v>
      </c>
      <c r="G39" s="26"/>
      <c r="H39" s="25" t="n">
        <v>0</v>
      </c>
      <c r="I39" s="25"/>
      <c r="J39" s="48"/>
      <c r="K39" s="49"/>
      <c r="L39" s="133"/>
      <c r="M39" s="49"/>
      <c r="N39" s="49"/>
      <c r="O39" s="49"/>
    </row>
    <row r="40" customFormat="false" ht="15" hidden="false" customHeight="false" outlineLevel="0" collapsed="false">
      <c r="A40" s="49"/>
      <c r="B40" s="129" t="s">
        <v>60</v>
      </c>
      <c r="C40" s="27" t="n">
        <f aca="false">C29</f>
        <v>0</v>
      </c>
      <c r="D40" s="27" t="n">
        <f aca="false">D29</f>
        <v>11</v>
      </c>
      <c r="E40" s="27" t="n">
        <f aca="false">E29</f>
        <v>0</v>
      </c>
      <c r="F40" s="25" t="n">
        <f aca="false">F29</f>
        <v>1390</v>
      </c>
      <c r="G40" s="48" t="n">
        <f aca="false">G29</f>
        <v>0</v>
      </c>
      <c r="H40" s="25" t="n">
        <f aca="false">H29</f>
        <v>0</v>
      </c>
      <c r="I40" s="134"/>
      <c r="J40" s="134"/>
      <c r="K40" s="134"/>
      <c r="L40" s="135"/>
      <c r="M40" s="49"/>
      <c r="N40" s="49"/>
      <c r="O40" s="49"/>
    </row>
    <row r="41" customFormat="false" ht="15" hidden="false" customHeight="false" outlineLevel="0" collapsed="false">
      <c r="A41" s="49"/>
      <c r="B41" s="129" t="s">
        <v>61</v>
      </c>
      <c r="C41" s="136"/>
      <c r="D41" s="137" t="n">
        <f aca="false">SUM(D10)</f>
        <v>0</v>
      </c>
      <c r="E41" s="136"/>
      <c r="F41" s="25" t="n">
        <f aca="false">F10</f>
        <v>0</v>
      </c>
      <c r="G41" s="138"/>
      <c r="H41" s="25" t="n">
        <f aca="false">H10</f>
        <v>0</v>
      </c>
      <c r="I41" s="133"/>
      <c r="J41" s="133"/>
      <c r="K41" s="133"/>
      <c r="L41" s="139"/>
      <c r="M41" s="49"/>
      <c r="N41" s="49"/>
      <c r="O41" s="49"/>
    </row>
    <row r="42" customFormat="false" ht="15" hidden="false" customHeight="false" outlineLevel="0" collapsed="false">
      <c r="A42" s="140"/>
      <c r="B42" s="141"/>
      <c r="C42" s="142"/>
      <c r="D42" s="142"/>
      <c r="E42" s="142"/>
      <c r="F42" s="143"/>
      <c r="G42" s="144"/>
      <c r="H42" s="145"/>
      <c r="I42" s="146"/>
      <c r="J42" s="146"/>
      <c r="K42" s="146"/>
      <c r="L42" s="147"/>
      <c r="M42" s="140"/>
      <c r="N42" s="140"/>
    </row>
    <row r="43" customFormat="false" ht="15" hidden="false" customHeight="false" outlineLevel="0" collapsed="false">
      <c r="A43" s="140"/>
      <c r="B43" s="148"/>
      <c r="C43" s="149"/>
      <c r="D43" s="149"/>
      <c r="E43" s="149"/>
      <c r="F43" s="149"/>
      <c r="G43" s="149"/>
      <c r="H43" s="150"/>
      <c r="I43" s="151"/>
      <c r="J43" s="149"/>
      <c r="K43" s="149"/>
      <c r="L43" s="147"/>
      <c r="M43" s="140"/>
      <c r="N43" s="140"/>
    </row>
    <row r="44" customFormat="false" ht="15" hidden="false" customHeight="false" outlineLevel="0" collapsed="false">
      <c r="A44" s="140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40"/>
      <c r="N44" s="140"/>
    </row>
    <row r="45" customFormat="false" ht="15" hidden="false" customHeight="false" outlineLevel="0" collapsed="false">
      <c r="A45" s="140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40"/>
      <c r="N45" s="140"/>
    </row>
    <row r="46" customFormat="false" ht="15" hidden="false" customHeight="false" outlineLevel="0" collapsed="false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customFormat="false" ht="15" hidden="false" customHeight="false" outlineLevel="0" collapsed="false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48" customFormat="false" ht="51" hidden="false" customHeight="true" outlineLevel="0" collapsed="false">
      <c r="B48" s="157"/>
      <c r="C48" s="157"/>
      <c r="D48" s="157"/>
      <c r="E48" s="154"/>
      <c r="F48" s="154"/>
      <c r="G48" s="154"/>
      <c r="H48" s="154"/>
      <c r="I48" s="154"/>
      <c r="J48" s="154"/>
      <c r="K48" s="154"/>
      <c r="L48" s="154"/>
    </row>
  </sheetData>
  <mergeCells count="6">
    <mergeCell ref="C5:D5"/>
    <mergeCell ref="E5:F5"/>
    <mergeCell ref="G5:H5"/>
    <mergeCell ref="I5:J5"/>
    <mergeCell ref="K5:L5"/>
    <mergeCell ref="M5:N5"/>
  </mergeCells>
  <printOptions headings="false" gridLines="false" gridLinesSet="true" horizontalCentered="false" verticalCentered="false"/>
  <pageMargins left="0.236111111111111" right="0.157638888888889" top="0.275694444444444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8.515625" defaultRowHeight="12.75" zeroHeight="false" outlineLevelRow="0" outlineLevelCol="0"/>
  <cols>
    <col collapsed="false" customWidth="true" hidden="false" outlineLevel="0" max="1" min="1" style="0" width="14.28"/>
    <col collapsed="false" customWidth="true" hidden="false" outlineLevel="0" max="2" min="2" style="0" width="10.99"/>
    <col collapsed="false" customWidth="true" hidden="false" outlineLevel="0" max="4" min="4" style="0" width="10.71"/>
    <col collapsed="false" customWidth="true" hidden="false" outlineLevel="0" max="5" min="5" style="0" width="9.71"/>
    <col collapsed="false" customWidth="true" hidden="false" outlineLevel="0" max="6" min="6" style="0" width="12.57"/>
    <col collapsed="false" customWidth="true" hidden="false" outlineLevel="0" max="7" min="7" style="0" width="14.57"/>
    <col collapsed="false" customWidth="true" hidden="false" outlineLevel="0" max="8" min="8" style="0" width="9.71"/>
    <col collapsed="false" customWidth="true" hidden="false" outlineLevel="0" max="9" min="9" style="0" width="11.99"/>
    <col collapsed="false" customWidth="true" hidden="false" outlineLevel="0" max="10" min="10" style="0" width="13.57"/>
  </cols>
  <sheetData>
    <row r="1" customFormat="false" ht="12.75" hidden="false" customHeight="false" outlineLevel="0" collapsed="false">
      <c r="C1" s="158"/>
      <c r="D1" s="158"/>
      <c r="E1" s="158"/>
      <c r="F1" s="158"/>
      <c r="G1" s="158"/>
    </row>
    <row r="2" customFormat="false" ht="25.5" hidden="false" customHeight="true" outlineLevel="0" collapsed="false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4" customFormat="false" ht="12.75" hidden="false" customHeight="false" outlineLevel="0" collapsed="false">
      <c r="D4" s="160"/>
      <c r="E4" s="161" t="s">
        <v>67</v>
      </c>
      <c r="F4" s="160"/>
    </row>
    <row r="5" customFormat="false" ht="12.75" hidden="false" customHeight="false" outlineLevel="0" collapsed="false">
      <c r="D5" s="162" t="s">
        <v>68</v>
      </c>
      <c r="E5" s="162"/>
      <c r="F5" s="162"/>
    </row>
    <row r="6" customFormat="false" ht="12.75" hidden="false" customHeight="false" outlineLevel="0" collapsed="false">
      <c r="D6" s="159" t="s">
        <v>69</v>
      </c>
      <c r="E6" s="159"/>
      <c r="F6" s="159"/>
    </row>
    <row r="8" customFormat="false" ht="13.5" hidden="false" customHeight="false" outlineLevel="0" collapsed="false">
      <c r="B8" s="163"/>
      <c r="C8" s="163"/>
      <c r="D8" s="163"/>
      <c r="E8" s="163"/>
      <c r="F8" s="163"/>
      <c r="G8" s="163"/>
      <c r="H8" s="163"/>
    </row>
    <row r="9" customFormat="false" ht="14.25" hidden="false" customHeight="false" outlineLevel="0" collapsed="false">
      <c r="A9" s="164" t="s">
        <v>70</v>
      </c>
      <c r="B9" s="165" t="s">
        <v>71</v>
      </c>
      <c r="C9" s="166" t="s">
        <v>72</v>
      </c>
      <c r="D9" s="166"/>
      <c r="E9" s="166"/>
      <c r="F9" s="166"/>
      <c r="G9" s="166"/>
      <c r="H9" s="167" t="s">
        <v>71</v>
      </c>
      <c r="I9" s="168" t="s">
        <v>73</v>
      </c>
      <c r="J9" s="168"/>
    </row>
    <row r="10" customFormat="false" ht="13.5" hidden="false" customHeight="false" outlineLevel="0" collapsed="false">
      <c r="A10" s="169" t="s">
        <v>74</v>
      </c>
      <c r="B10" s="170" t="s">
        <v>75</v>
      </c>
      <c r="C10" s="171" t="s">
        <v>76</v>
      </c>
      <c r="D10" s="172" t="s">
        <v>77</v>
      </c>
      <c r="E10" s="172" t="s">
        <v>78</v>
      </c>
      <c r="F10" s="172" t="s">
        <v>79</v>
      </c>
      <c r="G10" s="173" t="s">
        <v>79</v>
      </c>
      <c r="H10" s="174" t="s">
        <v>80</v>
      </c>
      <c r="I10" s="175" t="s">
        <v>81</v>
      </c>
      <c r="J10" s="176" t="s">
        <v>82</v>
      </c>
    </row>
    <row r="11" customFormat="false" ht="12.75" hidden="false" customHeight="false" outlineLevel="0" collapsed="false">
      <c r="A11" s="177" t="s">
        <v>83</v>
      </c>
      <c r="B11" s="178" t="s">
        <v>84</v>
      </c>
      <c r="C11" s="179" t="s">
        <v>85</v>
      </c>
      <c r="D11" s="180" t="s">
        <v>86</v>
      </c>
      <c r="E11" s="180" t="s">
        <v>87</v>
      </c>
      <c r="F11" s="180" t="s">
        <v>88</v>
      </c>
      <c r="G11" s="181" t="s">
        <v>88</v>
      </c>
      <c r="H11" s="182" t="s">
        <v>84</v>
      </c>
      <c r="I11" s="183" t="s">
        <v>89</v>
      </c>
      <c r="J11" s="181" t="s">
        <v>90</v>
      </c>
    </row>
    <row r="12" customFormat="false" ht="12.75" hidden="false" customHeight="false" outlineLevel="0" collapsed="false">
      <c r="A12" s="177" t="s">
        <v>91</v>
      </c>
      <c r="B12" s="170" t="s">
        <v>92</v>
      </c>
      <c r="C12" s="178" t="s">
        <v>84</v>
      </c>
      <c r="D12" s="184" t="s">
        <v>84</v>
      </c>
      <c r="E12" s="180" t="s">
        <v>93</v>
      </c>
      <c r="F12" s="180" t="s">
        <v>94</v>
      </c>
      <c r="G12" s="181" t="s">
        <v>95</v>
      </c>
      <c r="H12" s="174" t="s">
        <v>92</v>
      </c>
      <c r="I12" s="183" t="s">
        <v>96</v>
      </c>
      <c r="J12" s="181" t="s">
        <v>89</v>
      </c>
    </row>
    <row r="13" customFormat="false" ht="12.75" hidden="false" customHeight="false" outlineLevel="0" collapsed="false">
      <c r="A13" s="177" t="s">
        <v>97</v>
      </c>
      <c r="B13" s="185" t="s">
        <v>98</v>
      </c>
      <c r="C13" s="179" t="s">
        <v>92</v>
      </c>
      <c r="D13" s="180" t="s">
        <v>99</v>
      </c>
      <c r="E13" s="180" t="s">
        <v>99</v>
      </c>
      <c r="F13" s="180" t="s">
        <v>100</v>
      </c>
      <c r="G13" s="181" t="s">
        <v>100</v>
      </c>
      <c r="H13" s="174" t="s">
        <v>101</v>
      </c>
      <c r="I13" s="183" t="s">
        <v>102</v>
      </c>
      <c r="J13" s="181" t="s">
        <v>103</v>
      </c>
    </row>
    <row r="14" customFormat="false" ht="13.5" hidden="false" customHeight="false" outlineLevel="0" collapsed="false">
      <c r="A14" s="177" t="s">
        <v>104</v>
      </c>
      <c r="B14" s="185" t="s">
        <v>105</v>
      </c>
      <c r="C14" s="186" t="s">
        <v>106</v>
      </c>
      <c r="D14" s="187" t="s">
        <v>107</v>
      </c>
      <c r="E14" s="187" t="s">
        <v>107</v>
      </c>
      <c r="F14" s="187" t="s">
        <v>108</v>
      </c>
      <c r="G14" s="188" t="s">
        <v>108</v>
      </c>
      <c r="H14" s="174" t="s">
        <v>109</v>
      </c>
      <c r="I14" s="189" t="s">
        <v>110</v>
      </c>
      <c r="J14" s="188" t="s">
        <v>110</v>
      </c>
    </row>
    <row r="15" s="196" customFormat="true" ht="10.5" hidden="false" customHeight="true" outlineLevel="0" collapsed="false">
      <c r="A15" s="190" t="n">
        <v>1</v>
      </c>
      <c r="B15" s="190" t="n">
        <v>2</v>
      </c>
      <c r="C15" s="191" t="n">
        <v>3</v>
      </c>
      <c r="D15" s="192" t="n">
        <v>4</v>
      </c>
      <c r="E15" s="192" t="n">
        <v>5</v>
      </c>
      <c r="F15" s="192" t="n">
        <v>6</v>
      </c>
      <c r="G15" s="193" t="n">
        <v>7</v>
      </c>
      <c r="H15" s="190" t="n">
        <v>8</v>
      </c>
      <c r="I15" s="194" t="n">
        <v>9</v>
      </c>
      <c r="J15" s="195" t="n">
        <v>10</v>
      </c>
    </row>
    <row r="16" customFormat="false" ht="15" hidden="false" customHeight="false" outlineLevel="0" collapsed="false">
      <c r="A16" s="197" t="s">
        <v>111</v>
      </c>
      <c r="B16" s="198" t="n">
        <v>133</v>
      </c>
      <c r="C16" s="199" t="n">
        <f aca="false">SUM(D16:F16)</f>
        <v>13</v>
      </c>
      <c r="D16" s="200" t="n">
        <v>10</v>
      </c>
      <c r="E16" s="201"/>
      <c r="F16" s="202" t="n">
        <v>3</v>
      </c>
      <c r="G16" s="203"/>
      <c r="H16" s="198" t="n">
        <f aca="false">SUM(B16+C16)</f>
        <v>146</v>
      </c>
      <c r="I16" s="204"/>
      <c r="J16" s="205"/>
    </row>
    <row r="17" customFormat="false" ht="12" hidden="false" customHeight="true" outlineLevel="0" collapsed="false">
      <c r="A17" s="197"/>
      <c r="B17" s="198"/>
      <c r="C17" s="199"/>
      <c r="D17" s="200"/>
      <c r="E17" s="201"/>
      <c r="F17" s="206"/>
      <c r="G17" s="203"/>
      <c r="H17" s="198"/>
      <c r="I17" s="204"/>
      <c r="J17" s="205"/>
    </row>
    <row r="18" customFormat="false" ht="15" hidden="false" customHeight="false" outlineLevel="0" collapsed="false">
      <c r="A18" s="197" t="s">
        <v>112</v>
      </c>
      <c r="B18" s="198" t="n">
        <v>6725</v>
      </c>
      <c r="C18" s="199" t="n">
        <f aca="false">SUM(D18:G19)</f>
        <v>1155</v>
      </c>
      <c r="D18" s="200" t="n">
        <v>682</v>
      </c>
      <c r="E18" s="201"/>
      <c r="F18" s="202" t="n">
        <v>473</v>
      </c>
      <c r="G18" s="203"/>
      <c r="H18" s="198" t="n">
        <f aca="false">SUM(B18+C18)</f>
        <v>7880</v>
      </c>
      <c r="I18" s="204"/>
      <c r="J18" s="205"/>
    </row>
    <row r="19" customFormat="false" ht="12.75" hidden="false" customHeight="false" outlineLevel="0" collapsed="false">
      <c r="A19" s="197"/>
      <c r="B19" s="197"/>
      <c r="C19" s="207"/>
      <c r="D19" s="208"/>
      <c r="E19" s="206"/>
      <c r="F19" s="206"/>
      <c r="G19" s="203"/>
      <c r="H19" s="197"/>
      <c r="I19" s="209"/>
      <c r="J19" s="205"/>
    </row>
    <row r="20" customFormat="false" ht="12.75" hidden="false" customHeight="false" outlineLevel="0" collapsed="false">
      <c r="A20" s="210"/>
      <c r="B20" s="210"/>
      <c r="C20" s="211"/>
      <c r="D20" s="211"/>
      <c r="E20" s="210"/>
      <c r="F20" s="210"/>
      <c r="G20" s="210"/>
      <c r="H20" s="210"/>
      <c r="I20" s="210"/>
      <c r="J20" s="210"/>
    </row>
    <row r="21" customFormat="false" ht="12.75" hidden="false" customHeight="false" outlineLevel="0" collapsed="false">
      <c r="A21" s="210"/>
      <c r="B21" s="210"/>
      <c r="C21" s="211"/>
      <c r="D21" s="211"/>
      <c r="E21" s="210"/>
      <c r="F21" s="210"/>
      <c r="G21" s="210"/>
      <c r="H21" s="210"/>
      <c r="I21" s="210"/>
      <c r="J21" s="210"/>
    </row>
    <row r="22" customFormat="false" ht="12.75" hidden="false" customHeight="false" outlineLevel="0" collapsed="false">
      <c r="A22" s="210"/>
      <c r="B22" s="210"/>
      <c r="C22" s="211"/>
      <c r="D22" s="211"/>
      <c r="E22" s="210"/>
      <c r="F22" s="210"/>
      <c r="G22" s="210"/>
      <c r="H22" s="210"/>
      <c r="I22" s="210"/>
      <c r="J22" s="210"/>
    </row>
    <row r="24" customFormat="false" ht="47.25" hidden="false" customHeight="true" outlineLevel="0" collapsed="false">
      <c r="A24" s="212" t="s">
        <v>113</v>
      </c>
      <c r="B24" s="213" t="s">
        <v>114</v>
      </c>
      <c r="C24" s="213"/>
      <c r="D24" s="213"/>
      <c r="E24" s="213"/>
      <c r="F24" s="213"/>
      <c r="G24" s="213"/>
      <c r="H24" s="213"/>
      <c r="I24" s="213"/>
      <c r="J24" s="213"/>
    </row>
    <row r="25" customFormat="false" ht="0.75" hidden="true" customHeight="true" outlineLevel="0" collapsed="false">
      <c r="B25" s="213"/>
      <c r="C25" s="213"/>
      <c r="D25" s="213"/>
      <c r="E25" s="213"/>
      <c r="F25" s="213"/>
      <c r="G25" s="213"/>
      <c r="H25" s="213"/>
      <c r="I25" s="213"/>
      <c r="J25" s="213"/>
    </row>
    <row r="26" customFormat="false" ht="12.75" hidden="false" customHeight="true" outlineLevel="0" collapsed="false">
      <c r="B26" s="214"/>
      <c r="C26" s="214"/>
      <c r="D26" s="214"/>
      <c r="E26" s="214"/>
      <c r="F26" s="214"/>
      <c r="G26" s="214"/>
      <c r="H26" s="214"/>
      <c r="I26" s="214"/>
      <c r="J26" s="214"/>
    </row>
    <row r="27" customFormat="false" ht="12.75" hidden="false" customHeight="false" outlineLevel="0" collapsed="false">
      <c r="B27" s="158"/>
    </row>
    <row r="28" customFormat="false" ht="12.75" hidden="false" customHeight="false" outlineLevel="0" collapsed="false">
      <c r="B28" s="158"/>
      <c r="C28" s="158"/>
    </row>
    <row r="29" customFormat="false" ht="12.75" hidden="false" customHeight="false" outlineLevel="0" collapsed="false">
      <c r="B29" s="215" t="s">
        <v>66</v>
      </c>
    </row>
    <row r="30" customFormat="false" ht="12.75" hidden="false" customHeight="false" outlineLevel="0" collapsed="false">
      <c r="B30" s="158"/>
      <c r="C30" s="158"/>
      <c r="D30" s="158"/>
    </row>
    <row r="33" customFormat="false" ht="12.75" hidden="false" customHeight="false" outlineLevel="0" collapsed="false">
      <c r="B33" s="158" t="s">
        <v>62</v>
      </c>
      <c r="C33" s="158"/>
      <c r="D33" s="158"/>
      <c r="E33" s="158"/>
      <c r="I33" s="0" t="s">
        <v>63</v>
      </c>
    </row>
    <row r="37" customFormat="false" ht="12.75" hidden="false" customHeight="false" outlineLevel="0" collapsed="false">
      <c r="B37" s="0" t="s">
        <v>64</v>
      </c>
      <c r="I37" s="0" t="s">
        <v>65</v>
      </c>
    </row>
  </sheetData>
  <mergeCells count="7">
    <mergeCell ref="A2:J2"/>
    <mergeCell ref="D5:F5"/>
    <mergeCell ref="D6:F6"/>
    <mergeCell ref="C9:G9"/>
    <mergeCell ref="I9:J9"/>
    <mergeCell ref="B24:J25"/>
    <mergeCell ref="B26:J26"/>
  </mergeCells>
  <printOptions headings="false" gridLines="false" gridLinesSet="true" horizontalCentered="false" verticalCentered="false"/>
  <pageMargins left="0.390277777777778" right="0.170138888888889" top="0.559722222222222" bottom="1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8" activeCellId="0" sqref="B38"/>
    </sheetView>
  </sheetViews>
  <sheetFormatPr defaultColWidth="8.515625"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17.86"/>
    <col collapsed="false" customWidth="true" hidden="false" outlineLevel="0" max="3" min="3" style="0" width="20.99"/>
    <col collapsed="false" customWidth="true" hidden="false" outlineLevel="0" max="4" min="4" style="0" width="10.14"/>
    <col collapsed="false" customWidth="true" hidden="false" outlineLevel="0" max="5" min="5" style="0" width="17.58"/>
    <col collapsed="false" customWidth="true" hidden="false" outlineLevel="0" max="6" min="6" style="0" width="21.29"/>
    <col collapsed="false" customWidth="true" hidden="false" outlineLevel="0" max="7" min="7" style="0" width="9.71"/>
    <col collapsed="false" customWidth="true" hidden="false" outlineLevel="0" max="8" min="8" style="0" width="11.14"/>
  </cols>
  <sheetData>
    <row r="1" customFormat="false" ht="12.75" hidden="false" customHeight="false" outlineLevel="0" collapsed="false">
      <c r="G1" s="0" t="s">
        <v>115</v>
      </c>
    </row>
    <row r="2" customFormat="false" ht="12.75" hidden="false" customHeight="false" outlineLevel="0" collapsed="false">
      <c r="F2" s="0" t="s">
        <v>116</v>
      </c>
    </row>
    <row r="3" customFormat="false" ht="12.75" hidden="false" customHeight="false" outlineLevel="0" collapsed="false">
      <c r="F3" s="216"/>
      <c r="G3" s="162" t="s">
        <v>63</v>
      </c>
      <c r="H3" s="162"/>
    </row>
    <row r="4" customFormat="false" ht="12.75" hidden="false" customHeight="false" outlineLevel="0" collapsed="false">
      <c r="F4" s="210"/>
      <c r="G4" s="217" t="s">
        <v>117</v>
      </c>
      <c r="H4" s="210"/>
    </row>
    <row r="5" customFormat="false" ht="12.75" hidden="false" customHeight="false" outlineLevel="0" collapsed="false">
      <c r="G5" s="218" t="s">
        <v>118</v>
      </c>
    </row>
    <row r="6" customFormat="false" ht="12.75" hidden="false" customHeight="false" outlineLevel="0" collapsed="false">
      <c r="G6" s="218"/>
    </row>
    <row r="7" customFormat="false" ht="12.75" hidden="false" customHeight="false" outlineLevel="0" collapsed="false">
      <c r="G7" s="218"/>
    </row>
    <row r="8" customFormat="false" ht="12.75" hidden="false" customHeight="false" outlineLevel="0" collapsed="false">
      <c r="B8" s="219"/>
      <c r="G8" s="218"/>
    </row>
    <row r="9" customFormat="false" ht="12.75" hidden="false" customHeight="false" outlineLevel="0" collapsed="false">
      <c r="G9" s="218"/>
    </row>
    <row r="10" customFormat="false" ht="12.75" hidden="false" customHeight="false" outlineLevel="0" collapsed="false">
      <c r="B10" s="220"/>
      <c r="C10" s="221"/>
      <c r="D10" s="221"/>
    </row>
    <row r="11" customFormat="false" ht="12.75" hidden="false" customHeight="false" outlineLevel="0" collapsed="false">
      <c r="H11" s="0" t="s">
        <v>119</v>
      </c>
    </row>
    <row r="12" customFormat="false" ht="12.75" hidden="false" customHeight="false" outlineLevel="0" collapsed="false">
      <c r="E12" s="160" t="s">
        <v>120</v>
      </c>
    </row>
    <row r="13" customFormat="false" ht="12.75" hidden="false" customHeight="false" outlineLevel="0" collapsed="false">
      <c r="C13" s="0" t="s">
        <v>121</v>
      </c>
    </row>
    <row r="15" customFormat="false" ht="12.75" hidden="false" customHeight="false" outlineLevel="0" collapsed="false">
      <c r="E15" s="222" t="s">
        <v>122</v>
      </c>
      <c r="F15" s="216"/>
    </row>
    <row r="17" customFormat="false" ht="12.75" hidden="false" customHeight="false" outlineLevel="0" collapsed="false">
      <c r="B17" s="0" t="s">
        <v>123</v>
      </c>
    </row>
    <row r="18" customFormat="false" ht="12.75" hidden="false" customHeight="false" outlineLevel="0" collapsed="false">
      <c r="B18" s="160" t="s">
        <v>124</v>
      </c>
    </row>
    <row r="19" customFormat="false" ht="12.75" hidden="false" customHeight="false" outlineLevel="0" collapsed="false">
      <c r="B19" s="160" t="s">
        <v>125</v>
      </c>
      <c r="C19" s="223"/>
      <c r="D19" s="223"/>
      <c r="E19" s="223"/>
      <c r="F19" s="160"/>
    </row>
    <row r="20" customFormat="false" ht="12.75" hidden="false" customHeight="false" outlineLevel="0" collapsed="false">
      <c r="B20" s="0" t="s">
        <v>126</v>
      </c>
    </row>
    <row r="21" customFormat="false" ht="12.75" hidden="false" customHeight="false" outlineLevel="0" collapsed="false">
      <c r="B21" s="0" t="s">
        <v>127</v>
      </c>
    </row>
    <row r="22" customFormat="false" ht="12.75" hidden="false" customHeight="false" outlineLevel="0" collapsed="false">
      <c r="B22" s="224" t="s">
        <v>128</v>
      </c>
      <c r="C22" s="224"/>
      <c r="D22" s="224"/>
      <c r="E22" s="224"/>
    </row>
    <row r="23" customFormat="false" ht="12.75" hidden="false" customHeight="false" outlineLevel="0" collapsed="false">
      <c r="B23" s="160" t="s">
        <v>129</v>
      </c>
    </row>
    <row r="25" customFormat="false" ht="12.75" hidden="false" customHeight="true" outlineLevel="0" collapsed="false">
      <c r="A25" s="225" t="s">
        <v>130</v>
      </c>
      <c r="B25" s="226" t="s">
        <v>131</v>
      </c>
      <c r="C25" s="226"/>
      <c r="D25" s="226" t="s">
        <v>132</v>
      </c>
      <c r="E25" s="226" t="s">
        <v>133</v>
      </c>
      <c r="F25" s="227" t="s">
        <v>134</v>
      </c>
      <c r="G25" s="228" t="s">
        <v>135</v>
      </c>
      <c r="H25" s="228"/>
    </row>
    <row r="26" customFormat="false" ht="12.75" hidden="false" customHeight="false" outlineLevel="0" collapsed="false">
      <c r="A26" s="229" t="s">
        <v>136</v>
      </c>
      <c r="B26" s="226"/>
      <c r="C26" s="226"/>
      <c r="D26" s="226"/>
      <c r="E26" s="226"/>
      <c r="F26" s="227"/>
      <c r="G26" s="230" t="s">
        <v>137</v>
      </c>
      <c r="H26" s="230"/>
    </row>
    <row r="27" customFormat="false" ht="25.5" hidden="false" customHeight="false" outlineLevel="0" collapsed="false">
      <c r="A27" s="231" t="n">
        <v>1</v>
      </c>
      <c r="B27" s="232" t="s">
        <v>138</v>
      </c>
      <c r="C27" s="232"/>
      <c r="D27" s="233" t="n">
        <v>95</v>
      </c>
      <c r="E27" s="234" t="s">
        <v>139</v>
      </c>
      <c r="F27" s="235" t="s">
        <v>140</v>
      </c>
      <c r="G27" s="236" t="s">
        <v>141</v>
      </c>
      <c r="H27" s="236"/>
    </row>
    <row r="28" customFormat="false" ht="12.75" hidden="false" customHeight="false" outlineLevel="0" collapsed="false">
      <c r="A28" s="237"/>
      <c r="B28" s="238"/>
      <c r="C28" s="238"/>
      <c r="D28" s="237"/>
      <c r="E28" s="234"/>
      <c r="F28" s="239"/>
      <c r="G28" s="202"/>
      <c r="H28" s="202"/>
    </row>
    <row r="29" customFormat="false" ht="13.5" hidden="false" customHeight="false" outlineLevel="0" collapsed="false">
      <c r="A29" s="240"/>
      <c r="B29" s="241"/>
      <c r="C29" s="242"/>
      <c r="D29" s="240"/>
      <c r="E29" s="237"/>
      <c r="F29" s="243"/>
      <c r="G29" s="202"/>
      <c r="H29" s="202"/>
      <c r="N29" s="244"/>
    </row>
    <row r="30" customFormat="false" ht="12.75" hidden="false" customHeight="false" outlineLevel="0" collapsed="false">
      <c r="A30" s="245"/>
      <c r="B30" s="246" t="s">
        <v>142</v>
      </c>
      <c r="C30" s="246"/>
      <c r="D30" s="245" t="n">
        <f aca="false">SUM(D27:D29)</f>
        <v>95</v>
      </c>
      <c r="E30" s="245"/>
      <c r="F30" s="245"/>
      <c r="G30" s="245"/>
      <c r="H30" s="245"/>
    </row>
    <row r="32" customFormat="false" ht="12.75" hidden="false" customHeight="false" outlineLevel="0" collapsed="false">
      <c r="B32" s="215" t="s">
        <v>143</v>
      </c>
      <c r="C32" s="158"/>
      <c r="D32" s="158"/>
      <c r="E32" s="158"/>
      <c r="F32" s="158"/>
      <c r="G32" s="158"/>
      <c r="H32" s="158"/>
    </row>
    <row r="33" customFormat="false" ht="12.75" hidden="false" customHeight="false" outlineLevel="0" collapsed="false">
      <c r="B33" s="247" t="s">
        <v>144</v>
      </c>
      <c r="C33" s="248"/>
      <c r="D33" s="221"/>
      <c r="E33" s="221"/>
      <c r="F33" s="221"/>
    </row>
    <row r="34" customFormat="false" ht="12.75" hidden="false" customHeight="false" outlineLevel="0" collapsed="false">
      <c r="B34" s="160" t="s">
        <v>145</v>
      </c>
      <c r="E34" s="0" t="s">
        <v>146</v>
      </c>
      <c r="F34" s="249"/>
    </row>
    <row r="35" customFormat="false" ht="12.75" hidden="false" customHeight="false" outlineLevel="0" collapsed="false">
      <c r="B35" s="160"/>
      <c r="M35" s="219"/>
    </row>
    <row r="36" customFormat="false" ht="12.75" hidden="false" customHeight="false" outlineLevel="0" collapsed="false">
      <c r="B36" s="160"/>
    </row>
    <row r="37" customFormat="false" ht="12.75" hidden="false" customHeight="false" outlineLevel="0" collapsed="false">
      <c r="M37" s="220"/>
    </row>
    <row r="38" customFormat="false" ht="12.75" hidden="false" customHeight="false" outlineLevel="0" collapsed="false">
      <c r="B38" s="160" t="s">
        <v>147</v>
      </c>
      <c r="F38" s="250"/>
      <c r="I38" s="0" t="s">
        <v>148</v>
      </c>
    </row>
    <row r="41" customFormat="false" ht="12.75" hidden="false" customHeight="false" outlineLevel="0" collapsed="false">
      <c r="D41" s="0" t="s">
        <v>149</v>
      </c>
    </row>
    <row r="42" customFormat="false" ht="12.75" hidden="false" customHeight="false" outlineLevel="0" collapsed="false">
      <c r="E42" s="216"/>
      <c r="F42" s="216"/>
      <c r="G42" s="0" t="s">
        <v>150</v>
      </c>
    </row>
    <row r="44" customFormat="false" ht="12.75" hidden="false" customHeight="false" outlineLevel="0" collapsed="false">
      <c r="E44" s="216"/>
      <c r="F44" s="216"/>
      <c r="G44" s="0" t="s">
        <v>151</v>
      </c>
    </row>
    <row r="46" customFormat="false" ht="12.75" hidden="false" customHeight="false" outlineLevel="0" collapsed="false">
      <c r="E46" s="216"/>
      <c r="F46" s="216"/>
      <c r="G46" s="0" t="s">
        <v>152</v>
      </c>
    </row>
    <row r="48" customFormat="false" ht="12.75" hidden="false" customHeight="false" outlineLevel="0" collapsed="false">
      <c r="E48" s="216"/>
      <c r="F48" s="216"/>
      <c r="G48" s="160" t="s">
        <v>153</v>
      </c>
    </row>
    <row r="49" customFormat="false" ht="12.75" hidden="false" customHeight="false" outlineLevel="0" collapsed="false">
      <c r="G49" s="0" t="s">
        <v>66</v>
      </c>
    </row>
    <row r="50" customFormat="false" ht="12.75" hidden="false" customHeight="false" outlineLevel="0" collapsed="false">
      <c r="E50" s="216"/>
      <c r="F50" s="216"/>
      <c r="G50" s="160" t="s">
        <v>154</v>
      </c>
    </row>
    <row r="52" customFormat="false" ht="12.75" hidden="false" customHeight="false" outlineLevel="0" collapsed="false">
      <c r="B52" s="0" t="s">
        <v>155</v>
      </c>
      <c r="E52" s="216"/>
      <c r="F52" s="216"/>
      <c r="G52" s="160" t="s">
        <v>141</v>
      </c>
    </row>
    <row r="59" customFormat="false" ht="12.75" hidden="false" customHeight="false" outlineLevel="0" collapsed="false">
      <c r="F59" s="210"/>
      <c r="G59" s="210"/>
      <c r="H59" s="210"/>
    </row>
    <row r="60" customFormat="false" ht="12.75" hidden="false" customHeight="false" outlineLevel="0" collapsed="false">
      <c r="F60" s="210"/>
      <c r="G60" s="210"/>
      <c r="H60" s="210"/>
    </row>
    <row r="61" customFormat="false" ht="12.75" hidden="false" customHeight="false" outlineLevel="0" collapsed="false">
      <c r="F61" s="210"/>
      <c r="G61" s="251"/>
      <c r="H61" s="251"/>
    </row>
    <row r="62" customFormat="false" ht="12.75" hidden="false" customHeight="false" outlineLevel="0" collapsed="false">
      <c r="F62" s="210"/>
      <c r="G62" s="210"/>
      <c r="H62" s="210"/>
    </row>
    <row r="63" customFormat="false" ht="12.75" hidden="false" customHeight="false" outlineLevel="0" collapsed="false">
      <c r="F63" s="210"/>
      <c r="G63" s="252"/>
      <c r="H63" s="210"/>
    </row>
    <row r="65" customFormat="false" ht="12.75" hidden="false" customHeight="false" outlineLevel="0" collapsed="false">
      <c r="A65" s="210"/>
      <c r="B65" s="210"/>
      <c r="C65" s="210"/>
      <c r="D65" s="210"/>
      <c r="E65" s="210"/>
      <c r="F65" s="210"/>
      <c r="G65" s="210"/>
      <c r="H65" s="210"/>
      <c r="I65" s="210"/>
    </row>
    <row r="66" customFormat="false" ht="12.75" hidden="false" customHeight="false" outlineLevel="0" collapsed="false">
      <c r="A66" s="210"/>
      <c r="B66" s="210"/>
      <c r="C66" s="210"/>
      <c r="D66" s="210"/>
      <c r="E66" s="210"/>
      <c r="F66" s="210"/>
      <c r="G66" s="210"/>
      <c r="H66" s="210"/>
      <c r="I66" s="210"/>
    </row>
    <row r="67" customFormat="false" ht="12.75" hidden="false" customHeight="false" outlineLevel="0" collapsed="false">
      <c r="A67" s="210"/>
      <c r="B67" s="210"/>
      <c r="C67" s="210"/>
      <c r="D67" s="210"/>
      <c r="E67" s="210"/>
      <c r="F67" s="210"/>
      <c r="G67" s="251"/>
      <c r="H67" s="251"/>
      <c r="I67" s="210"/>
    </row>
    <row r="68" customFormat="false" ht="12.75" hidden="false" customHeight="false" outlineLevel="0" collapsed="false">
      <c r="A68" s="210"/>
      <c r="B68" s="210"/>
      <c r="C68" s="210"/>
      <c r="D68" s="210"/>
      <c r="E68" s="210"/>
      <c r="F68" s="210"/>
      <c r="G68" s="210"/>
      <c r="H68" s="210"/>
      <c r="I68" s="210"/>
    </row>
    <row r="69" customFormat="false" ht="12.75" hidden="false" customHeight="false" outlineLevel="0" collapsed="false">
      <c r="A69" s="210"/>
      <c r="B69" s="210"/>
      <c r="C69" s="210"/>
      <c r="D69" s="210"/>
      <c r="E69" s="210"/>
      <c r="F69" s="210"/>
      <c r="G69" s="252"/>
      <c r="H69" s="210"/>
      <c r="I69" s="210"/>
    </row>
    <row r="70" customFormat="false" ht="12.75" hidden="false" customHeight="false" outlineLevel="0" collapsed="false">
      <c r="A70" s="210"/>
      <c r="B70" s="210"/>
      <c r="C70" s="210"/>
      <c r="D70" s="210"/>
      <c r="E70" s="210"/>
      <c r="F70" s="210"/>
      <c r="G70" s="210"/>
      <c r="H70" s="210"/>
      <c r="I70" s="210"/>
    </row>
    <row r="71" customFormat="false" ht="12.75" hidden="false" customHeight="false" outlineLevel="0" collapsed="false">
      <c r="A71" s="210"/>
      <c r="B71" s="210"/>
      <c r="C71" s="210"/>
      <c r="D71" s="210"/>
      <c r="E71" s="210"/>
      <c r="F71" s="210"/>
      <c r="G71" s="210"/>
      <c r="H71" s="210"/>
      <c r="I71" s="210"/>
    </row>
    <row r="72" customFormat="false" ht="12.75" hidden="false" customHeight="false" outlineLevel="0" collapsed="false">
      <c r="A72" s="210"/>
      <c r="B72" s="210"/>
      <c r="C72" s="210"/>
      <c r="D72" s="210"/>
      <c r="E72" s="210"/>
      <c r="F72" s="210"/>
      <c r="G72" s="210"/>
      <c r="H72" s="210"/>
      <c r="I72" s="210"/>
    </row>
    <row r="73" customFormat="false" ht="12.75" hidden="false" customHeight="false" outlineLevel="0" collapsed="false">
      <c r="A73" s="210"/>
      <c r="B73" s="210"/>
      <c r="C73" s="210"/>
      <c r="D73" s="210"/>
      <c r="E73" s="210"/>
      <c r="F73" s="210"/>
      <c r="G73" s="210"/>
      <c r="H73" s="210"/>
      <c r="I73" s="210"/>
    </row>
    <row r="74" customFormat="false" ht="12.75" hidden="false" customHeight="false" outlineLevel="0" collapsed="false">
      <c r="A74" s="210"/>
      <c r="B74" s="210"/>
      <c r="C74" s="210"/>
      <c r="D74" s="210"/>
      <c r="E74" s="210"/>
      <c r="F74" s="210"/>
      <c r="G74" s="210"/>
      <c r="H74" s="210"/>
      <c r="I74" s="210"/>
    </row>
    <row r="75" customFormat="false" ht="12.75" hidden="false" customHeight="false" outlineLevel="0" collapsed="false">
      <c r="A75" s="210"/>
      <c r="B75" s="210"/>
      <c r="C75" s="210"/>
      <c r="D75" s="210"/>
      <c r="E75" s="253"/>
      <c r="F75" s="210"/>
      <c r="G75" s="210"/>
      <c r="H75" s="210"/>
      <c r="I75" s="210"/>
    </row>
    <row r="76" customFormat="false" ht="12.75" hidden="false" customHeight="false" outlineLevel="0" collapsed="false">
      <c r="A76" s="210"/>
      <c r="B76" s="210"/>
      <c r="C76" s="210"/>
      <c r="D76" s="210"/>
      <c r="E76" s="210"/>
      <c r="F76" s="210"/>
      <c r="G76" s="210"/>
      <c r="H76" s="210"/>
      <c r="I76" s="210"/>
    </row>
    <row r="77" customFormat="false" ht="12.75" hidden="false" customHeight="false" outlineLevel="0" collapsed="false">
      <c r="A77" s="210"/>
      <c r="B77" s="210"/>
      <c r="C77" s="210"/>
      <c r="D77" s="210"/>
      <c r="E77" s="210"/>
      <c r="F77" s="210"/>
      <c r="G77" s="210"/>
      <c r="H77" s="210"/>
      <c r="I77" s="210"/>
    </row>
    <row r="78" customFormat="false" ht="12.75" hidden="false" customHeight="true" outlineLevel="0" collapsed="false">
      <c r="A78" s="210"/>
      <c r="B78" s="210"/>
      <c r="C78" s="210"/>
      <c r="D78" s="210"/>
      <c r="E78" s="210"/>
      <c r="F78" s="210"/>
      <c r="G78" s="210"/>
      <c r="H78" s="210"/>
      <c r="I78" s="210"/>
    </row>
    <row r="79" customFormat="false" ht="12.75" hidden="false" customHeight="false" outlineLevel="0" collapsed="false">
      <c r="A79" s="210"/>
      <c r="B79" s="210"/>
      <c r="C79" s="210"/>
      <c r="D79" s="210"/>
      <c r="E79" s="210"/>
      <c r="F79" s="210"/>
      <c r="G79" s="210"/>
      <c r="H79" s="210"/>
      <c r="I79" s="210"/>
    </row>
    <row r="80" customFormat="false" ht="12.75" hidden="false" customHeight="false" outlineLevel="0" collapsed="false">
      <c r="A80" s="210"/>
      <c r="B80" s="210"/>
      <c r="C80" s="210"/>
      <c r="D80" s="210"/>
      <c r="E80" s="210"/>
      <c r="F80" s="210"/>
      <c r="G80" s="210"/>
      <c r="H80" s="210"/>
      <c r="I80" s="210"/>
    </row>
    <row r="81" customFormat="false" ht="12.75" hidden="false" customHeight="false" outlineLevel="0" collapsed="false">
      <c r="A81" s="210"/>
      <c r="B81" s="251"/>
      <c r="C81" s="251"/>
      <c r="D81" s="251"/>
      <c r="E81" s="251"/>
      <c r="F81" s="210"/>
      <c r="G81" s="210"/>
      <c r="H81" s="210"/>
      <c r="I81" s="210"/>
    </row>
    <row r="82" customFormat="false" ht="12.75" hidden="false" customHeight="false" outlineLevel="0" collapsed="false">
      <c r="A82" s="210"/>
      <c r="B82" s="210"/>
      <c r="C82" s="210"/>
      <c r="D82" s="210"/>
      <c r="E82" s="210"/>
      <c r="F82" s="210"/>
      <c r="G82" s="210"/>
      <c r="H82" s="210"/>
      <c r="I82" s="210"/>
    </row>
    <row r="83" customFormat="false" ht="12.75" hidden="false" customHeight="false" outlineLevel="0" collapsed="false">
      <c r="A83" s="210"/>
      <c r="B83" s="210"/>
      <c r="C83" s="210"/>
      <c r="D83" s="210"/>
      <c r="E83" s="210"/>
      <c r="F83" s="210"/>
      <c r="G83" s="210"/>
      <c r="H83" s="210"/>
      <c r="I83" s="210"/>
    </row>
    <row r="84" customFormat="false" ht="12.75" hidden="false" customHeight="false" outlineLevel="0" collapsed="false">
      <c r="A84" s="210"/>
      <c r="B84" s="254"/>
      <c r="C84" s="254"/>
      <c r="D84" s="254"/>
      <c r="E84" s="254"/>
      <c r="F84" s="255"/>
      <c r="G84" s="256"/>
      <c r="H84" s="256"/>
      <c r="I84" s="210"/>
    </row>
    <row r="85" customFormat="false" ht="12.75" hidden="false" customHeight="false" outlineLevel="0" collapsed="false">
      <c r="A85" s="210"/>
      <c r="B85" s="254"/>
      <c r="C85" s="254"/>
      <c r="D85" s="254"/>
      <c r="E85" s="254"/>
      <c r="F85" s="255"/>
      <c r="G85" s="256"/>
      <c r="H85" s="256"/>
      <c r="I85" s="210"/>
    </row>
    <row r="86" customFormat="false" ht="12.75" hidden="false" customHeight="false" outlineLevel="0" collapsed="false">
      <c r="A86" s="251"/>
      <c r="B86" s="257"/>
      <c r="C86" s="257"/>
      <c r="D86" s="251"/>
      <c r="E86" s="251"/>
      <c r="F86" s="258"/>
      <c r="G86" s="251"/>
      <c r="H86" s="251"/>
      <c r="I86" s="210"/>
    </row>
    <row r="87" customFormat="false" ht="12.75" hidden="false" customHeight="false" outlineLevel="0" collapsed="false">
      <c r="A87" s="210"/>
      <c r="B87" s="257"/>
      <c r="C87" s="257"/>
      <c r="D87" s="251"/>
      <c r="E87" s="251"/>
      <c r="F87" s="251"/>
      <c r="G87" s="251"/>
      <c r="H87" s="251"/>
      <c r="I87" s="210"/>
    </row>
    <row r="88" customFormat="false" ht="12.75" hidden="false" customHeight="false" outlineLevel="0" collapsed="false">
      <c r="A88" s="251"/>
      <c r="B88" s="220"/>
      <c r="C88" s="220"/>
      <c r="D88" s="251"/>
      <c r="E88" s="251"/>
      <c r="F88" s="251"/>
      <c r="G88" s="251"/>
      <c r="H88" s="251"/>
      <c r="I88" s="210"/>
    </row>
    <row r="89" customFormat="false" ht="12.75" hidden="false" customHeight="false" outlineLevel="0" collapsed="false">
      <c r="A89" s="210"/>
      <c r="B89" s="210"/>
      <c r="C89" s="210"/>
      <c r="D89" s="210"/>
      <c r="E89" s="210"/>
      <c r="F89" s="210"/>
      <c r="G89" s="210"/>
      <c r="H89" s="210"/>
      <c r="I89" s="210"/>
    </row>
    <row r="90" customFormat="false" ht="12.75" hidden="false" customHeight="false" outlineLevel="0" collapsed="false">
      <c r="A90" s="210"/>
      <c r="B90" s="221"/>
      <c r="C90" s="221"/>
      <c r="D90" s="221"/>
      <c r="E90" s="221"/>
      <c r="F90" s="221"/>
      <c r="G90" s="221"/>
      <c r="H90" s="221"/>
      <c r="I90" s="210"/>
    </row>
    <row r="91" customFormat="false" ht="12.75" hidden="false" customHeight="false" outlineLevel="0" collapsed="false">
      <c r="A91" s="210"/>
      <c r="B91" s="210"/>
      <c r="C91" s="210"/>
      <c r="D91" s="210"/>
      <c r="E91" s="210"/>
      <c r="F91" s="210"/>
      <c r="G91" s="210"/>
      <c r="H91" s="210"/>
      <c r="I91" s="210"/>
    </row>
    <row r="92" customFormat="false" ht="12.75" hidden="false" customHeight="false" outlineLevel="0" collapsed="false">
      <c r="A92" s="210"/>
      <c r="B92" s="210"/>
      <c r="C92" s="210"/>
      <c r="D92" s="210"/>
      <c r="E92" s="210"/>
      <c r="F92" s="210"/>
      <c r="G92" s="210"/>
      <c r="H92" s="210"/>
      <c r="I92" s="210"/>
    </row>
    <row r="93" customFormat="false" ht="12.75" hidden="false" customHeight="false" outlineLevel="0" collapsed="false">
      <c r="A93" s="210"/>
      <c r="B93" s="210"/>
      <c r="C93" s="210"/>
      <c r="D93" s="210"/>
      <c r="E93" s="210"/>
      <c r="F93" s="259"/>
      <c r="G93" s="210"/>
      <c r="H93" s="210"/>
      <c r="I93" s="210"/>
    </row>
    <row r="94" customFormat="false" ht="12.75" hidden="false" customHeight="false" outlineLevel="0" collapsed="false">
      <c r="A94" s="210"/>
      <c r="B94" s="210"/>
      <c r="C94" s="210"/>
      <c r="D94" s="210"/>
      <c r="E94" s="210"/>
      <c r="F94" s="210"/>
      <c r="G94" s="210"/>
      <c r="H94" s="210"/>
      <c r="I94" s="210"/>
    </row>
    <row r="95" customFormat="false" ht="12.75" hidden="false" customHeight="false" outlineLevel="0" collapsed="false">
      <c r="A95" s="210"/>
      <c r="B95" s="210"/>
      <c r="C95" s="210"/>
      <c r="D95" s="210"/>
      <c r="E95" s="210"/>
      <c r="F95" s="210"/>
      <c r="G95" s="210"/>
      <c r="H95" s="210"/>
      <c r="I95" s="210"/>
    </row>
    <row r="96" customFormat="false" ht="12.75" hidden="false" customHeight="false" outlineLevel="0" collapsed="false">
      <c r="A96" s="210"/>
      <c r="B96" s="210"/>
      <c r="C96" s="210"/>
      <c r="D96" s="210"/>
      <c r="E96" s="210"/>
      <c r="F96" s="210"/>
      <c r="G96" s="210"/>
      <c r="H96" s="210"/>
      <c r="I96" s="210"/>
    </row>
    <row r="97" customFormat="false" ht="12.75" hidden="false" customHeight="false" outlineLevel="0" collapsed="false">
      <c r="A97" s="210"/>
      <c r="B97" s="210"/>
      <c r="C97" s="210"/>
      <c r="D97" s="210"/>
      <c r="E97" s="210"/>
      <c r="F97" s="220"/>
      <c r="G97" s="210"/>
      <c r="H97" s="210"/>
      <c r="I97" s="210"/>
    </row>
    <row r="98" customFormat="false" ht="12.75" hidden="false" customHeight="false" outlineLevel="0" collapsed="false">
      <c r="A98" s="210"/>
      <c r="B98" s="210"/>
      <c r="C98" s="210"/>
      <c r="D98" s="210"/>
      <c r="E98" s="210"/>
      <c r="F98" s="210"/>
      <c r="G98" s="210"/>
      <c r="H98" s="210"/>
      <c r="I98" s="210"/>
    </row>
    <row r="99" customFormat="false" ht="12.75" hidden="false" customHeight="false" outlineLevel="0" collapsed="false">
      <c r="A99" s="210"/>
      <c r="B99" s="210"/>
      <c r="C99" s="210"/>
      <c r="D99" s="210"/>
      <c r="E99" s="210"/>
      <c r="F99" s="210"/>
      <c r="G99" s="210"/>
      <c r="H99" s="210"/>
      <c r="I99" s="210"/>
    </row>
    <row r="100" customFormat="false" ht="12.75" hidden="false" customHeight="false" outlineLevel="0" collapsed="false">
      <c r="A100" s="210"/>
      <c r="B100" s="210"/>
      <c r="C100" s="210"/>
      <c r="D100" s="210"/>
      <c r="E100" s="210"/>
      <c r="F100" s="210"/>
      <c r="G100" s="210"/>
      <c r="H100" s="210"/>
      <c r="I100" s="210"/>
    </row>
    <row r="101" customFormat="false" ht="12.75" hidden="false" customHeight="false" outlineLevel="0" collapsed="false">
      <c r="A101" s="210"/>
      <c r="B101" s="210"/>
      <c r="C101" s="210"/>
      <c r="D101" s="210"/>
      <c r="E101" s="210"/>
      <c r="F101" s="210"/>
      <c r="G101" s="210"/>
      <c r="H101" s="210"/>
      <c r="I101" s="210"/>
    </row>
    <row r="102" customFormat="false" ht="12.75" hidden="false" customHeight="false" outlineLevel="0" collapsed="false">
      <c r="A102" s="210"/>
      <c r="B102" s="210"/>
      <c r="C102" s="210"/>
      <c r="D102" s="210"/>
      <c r="E102" s="210"/>
      <c r="F102" s="210"/>
      <c r="G102" s="210"/>
      <c r="H102" s="210"/>
      <c r="I102" s="210"/>
    </row>
    <row r="103" customFormat="false" ht="12.75" hidden="false" customHeight="false" outlineLevel="0" collapsed="false">
      <c r="A103" s="210"/>
      <c r="B103" s="210"/>
      <c r="C103" s="210"/>
      <c r="D103" s="210"/>
      <c r="E103" s="210"/>
      <c r="F103" s="210"/>
      <c r="G103" s="210"/>
      <c r="H103" s="210"/>
      <c r="I103" s="210"/>
    </row>
    <row r="104" customFormat="false" ht="12.75" hidden="false" customHeight="false" outlineLevel="0" collapsed="false">
      <c r="A104" s="210"/>
      <c r="B104" s="210"/>
      <c r="C104" s="210"/>
      <c r="D104" s="210"/>
      <c r="E104" s="210"/>
      <c r="F104" s="210"/>
      <c r="G104" s="210"/>
      <c r="H104" s="210"/>
      <c r="I104" s="210"/>
    </row>
    <row r="105" customFormat="false" ht="12.75" hidden="false" customHeight="false" outlineLevel="0" collapsed="false">
      <c r="A105" s="210"/>
      <c r="B105" s="210"/>
      <c r="C105" s="210"/>
      <c r="D105" s="210"/>
      <c r="E105" s="210"/>
      <c r="F105" s="210"/>
      <c r="G105" s="210"/>
      <c r="H105" s="210"/>
      <c r="I105" s="210"/>
    </row>
    <row r="106" customFormat="false" ht="12.75" hidden="false" customHeight="false" outlineLevel="0" collapsed="false">
      <c r="A106" s="210"/>
      <c r="B106" s="210"/>
      <c r="C106" s="210"/>
      <c r="D106" s="210"/>
      <c r="E106" s="210"/>
      <c r="F106" s="210"/>
      <c r="G106" s="210"/>
      <c r="H106" s="210"/>
      <c r="I106" s="210"/>
    </row>
    <row r="107" customFormat="false" ht="12.75" hidden="false" customHeight="false" outlineLevel="0" collapsed="false">
      <c r="A107" s="210"/>
      <c r="B107" s="210"/>
      <c r="C107" s="210"/>
      <c r="D107" s="210"/>
      <c r="E107" s="210"/>
      <c r="F107" s="210"/>
      <c r="G107" s="210"/>
      <c r="H107" s="210"/>
      <c r="I107" s="210"/>
    </row>
    <row r="108" customFormat="false" ht="12.75" hidden="false" customHeight="false" outlineLevel="0" collapsed="false">
      <c r="A108" s="210"/>
      <c r="B108" s="210"/>
      <c r="C108" s="210"/>
      <c r="D108" s="210"/>
      <c r="E108" s="210"/>
      <c r="F108" s="210"/>
      <c r="G108" s="210"/>
      <c r="H108" s="210"/>
      <c r="I108" s="210"/>
    </row>
    <row r="109" customFormat="false" ht="12.75" hidden="false" customHeight="false" outlineLevel="0" collapsed="false">
      <c r="A109" s="210"/>
      <c r="B109" s="210"/>
      <c r="C109" s="210"/>
      <c r="D109" s="210"/>
      <c r="E109" s="210"/>
      <c r="F109" s="210"/>
      <c r="G109" s="210"/>
      <c r="H109" s="210"/>
      <c r="I109" s="210"/>
    </row>
    <row r="110" customFormat="false" ht="12.75" hidden="false" customHeight="false" outlineLevel="0" collapsed="false">
      <c r="A110" s="210"/>
      <c r="B110" s="210"/>
      <c r="C110" s="210"/>
      <c r="D110" s="210"/>
      <c r="E110" s="210"/>
      <c r="F110" s="210"/>
      <c r="G110" s="210"/>
      <c r="H110" s="210"/>
      <c r="I110" s="210"/>
    </row>
    <row r="111" customFormat="false" ht="12.75" hidden="false" customHeight="false" outlineLevel="0" collapsed="false">
      <c r="A111" s="210"/>
      <c r="B111" s="210"/>
      <c r="C111" s="210"/>
      <c r="D111" s="210"/>
      <c r="E111" s="210"/>
      <c r="F111" s="210"/>
      <c r="G111" s="210"/>
      <c r="H111" s="210"/>
      <c r="I111" s="210"/>
    </row>
    <row r="112" customFormat="false" ht="12.75" hidden="false" customHeight="false" outlineLevel="0" collapsed="false">
      <c r="A112" s="210"/>
      <c r="B112" s="210"/>
      <c r="C112" s="210"/>
      <c r="D112" s="210"/>
      <c r="E112" s="210"/>
      <c r="F112" s="210"/>
      <c r="G112" s="210"/>
      <c r="H112" s="210"/>
      <c r="I112" s="210"/>
    </row>
    <row r="113" customFormat="false" ht="12.75" hidden="false" customHeight="false" outlineLevel="0" collapsed="false">
      <c r="A113" s="210"/>
      <c r="B113" s="210"/>
      <c r="C113" s="210"/>
      <c r="D113" s="210"/>
      <c r="E113" s="210"/>
      <c r="F113" s="210"/>
      <c r="G113" s="210"/>
      <c r="H113" s="210"/>
      <c r="I113" s="210"/>
    </row>
  </sheetData>
  <mergeCells count="17">
    <mergeCell ref="G3:H3"/>
    <mergeCell ref="B22:E22"/>
    <mergeCell ref="B25:C26"/>
    <mergeCell ref="D25:D26"/>
    <mergeCell ref="E25:E26"/>
    <mergeCell ref="F25:F26"/>
    <mergeCell ref="G25:H25"/>
    <mergeCell ref="G26:H26"/>
    <mergeCell ref="B27:C27"/>
    <mergeCell ref="G27:H27"/>
    <mergeCell ref="B28:C28"/>
    <mergeCell ref="G28:H28"/>
    <mergeCell ref="G29:H29"/>
    <mergeCell ref="B30:C30"/>
    <mergeCell ref="G30:H30"/>
    <mergeCell ref="G61:H61"/>
    <mergeCell ref="G67:H67"/>
  </mergeCells>
  <printOptions headings="false" gridLines="false" gridLinesSet="true" horizontalCentered="false" verticalCentered="false"/>
  <pageMargins left="0.354166666666667" right="0.275694444444444" top="0.551388888888889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2022-01-06T14:43:16Z</dcterms:created>
  <dc:creator>Пользователь Windows</dc:creator>
  <dc:description/>
  <dc:language>uk-UA</dc:language>
  <cp:lastModifiedBy>Пользователь Windows</cp:lastModifiedBy>
  <dcterms:modified xsi:type="dcterms:W3CDTF">2022-01-06T14:52:38Z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