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Нараховано" sheetId="1" r:id="rId1"/>
    <sheet name="Принцип  формування" sheetId="2" r:id="rId2"/>
  </sheets>
  <definedNames>
    <definedName name="_xlnm.Print_Area" localSheetId="1">'Принцип  формування'!$A$2:$H$34</definedName>
  </definedNames>
  <calcPr fullCalcOnLoad="1"/>
</workbook>
</file>

<file path=xl/sharedStrings.xml><?xml version="1.0" encoding="utf-8"?>
<sst xmlns="http://schemas.openxmlformats.org/spreadsheetml/2006/main" count="91" uniqueCount="82">
  <si>
    <t xml:space="preserve"> Мусатова Олена Сергіївна</t>
  </si>
  <si>
    <t>Примітка: * нараховано окремо по усіх видах нарахувань</t>
  </si>
  <si>
    <t>ПІБ керівника</t>
  </si>
  <si>
    <t>Назва комунального  підприємства / закладу</t>
  </si>
  <si>
    <t>оклад</t>
  </si>
  <si>
    <t>надбавка</t>
  </si>
  <si>
    <t>премія</t>
  </si>
  <si>
    <t>відпускні</t>
  </si>
  <si>
    <t>лікарняний</t>
  </si>
  <si>
    <t>інше</t>
  </si>
  <si>
    <t>нараховано *</t>
  </si>
  <si>
    <t>Всього</t>
  </si>
  <si>
    <t>Утримано</t>
  </si>
  <si>
    <t>До виплати</t>
  </si>
  <si>
    <t>Всього:</t>
  </si>
  <si>
    <t>х</t>
  </si>
  <si>
    <t>НДФЛ</t>
  </si>
  <si>
    <t>війск. збір</t>
  </si>
  <si>
    <t>аванс</t>
  </si>
  <si>
    <t>Всього утримано</t>
  </si>
  <si>
    <t xml:space="preserve">Додаток  до  листа </t>
  </si>
  <si>
    <r>
      <t xml:space="preserve">від </t>
    </r>
    <r>
      <rPr>
        <i/>
        <u val="single"/>
        <sz val="11"/>
        <color indexed="8"/>
        <rFont val="Calibri"/>
        <family val="2"/>
      </rPr>
      <t xml:space="preserve">  22.07.2021  </t>
    </r>
    <r>
      <rPr>
        <sz val="11"/>
        <color theme="1"/>
        <rFont val="Calibri"/>
        <family val="2"/>
      </rPr>
      <t xml:space="preserve">№ </t>
    </r>
    <r>
      <rPr>
        <i/>
        <u val="single"/>
        <sz val="11"/>
        <color indexed="8"/>
        <rFont val="Calibri"/>
        <family val="2"/>
      </rPr>
      <t xml:space="preserve">   5/13-82  </t>
    </r>
  </si>
  <si>
    <t>(індекс.)</t>
  </si>
  <si>
    <t>жовтень</t>
  </si>
  <si>
    <t>Код ОКПО</t>
  </si>
  <si>
    <t>N п/п</t>
  </si>
  <si>
    <t>Комунальне підприємство "КОНТАКТ" Дніпровсько їміської ради</t>
  </si>
  <si>
    <t xml:space="preserve"> жовтень   </t>
  </si>
  <si>
    <t xml:space="preserve">місяць  2021  року </t>
  </si>
  <si>
    <t xml:space="preserve">            Інформація  щодо  заробітної  плати   керівників   комунальних  підприємств / закладів  міста  Дніпро  за </t>
  </si>
  <si>
    <t xml:space="preserve">Директор :                                                        </t>
  </si>
  <si>
    <t xml:space="preserve">       Олена  МУСАТОВА</t>
  </si>
  <si>
    <t>М.П.</t>
  </si>
  <si>
    <t xml:space="preserve">Гол.бухгалтер :                                                </t>
  </si>
  <si>
    <t xml:space="preserve">       Світлана  НЕРУШ</t>
  </si>
  <si>
    <t>Світлана НЕРУШ  096 607 79 87</t>
  </si>
  <si>
    <t xml:space="preserve">Назва комунального  підприємства </t>
  </si>
  <si>
    <t>Комунальне підприємство "КОНТАКТ" Дніпровської міської ради</t>
  </si>
  <si>
    <t>Підстава</t>
  </si>
  <si>
    <t xml:space="preserve">                            Розрахунок посадового окладу керівника</t>
  </si>
  <si>
    <t xml:space="preserve">     Комульного підприємствна "КОНТАКТ" Дніпровської міської ради</t>
  </si>
  <si>
    <t xml:space="preserve">         відповідно до рішення міської ради від 15.11.2017р. № 66/26.</t>
  </si>
  <si>
    <t>№ з/п</t>
  </si>
  <si>
    <t>Назва показників/прогнозних          показників  для  новостворених       підприємств</t>
  </si>
  <si>
    <t>Значення                  показників/                    прогнозних          показників  для  новостворених       підприємств</t>
  </si>
  <si>
    <t>Максимально допустимий розмір посадового окладу       керівника підприємства у                кратності до мінімального               посадового окладу працівника                                            основної професії</t>
  </si>
  <si>
    <t>Посадовий оклад (ставка)             працівника основної професії, грн.</t>
  </si>
  <si>
    <t>1.</t>
  </si>
  <si>
    <t>Середньоблікова чисельність працівників, чол.</t>
  </si>
  <si>
    <t>2.</t>
  </si>
  <si>
    <t>3.</t>
  </si>
  <si>
    <t>4.</t>
  </si>
  <si>
    <t>Кратності до мінімального        посадового окладу (ставки)            працівника основної професії:</t>
  </si>
  <si>
    <t>Згідно Таблиці 2 ,                                   Рішення  № 66/26                            від 15.11.2017р.</t>
  </si>
  <si>
    <t>за розрахунок, згідно з                    Положенням</t>
  </si>
  <si>
    <t>за пропозицією  міського голови</t>
  </si>
  <si>
    <t>миним. оклад</t>
  </si>
  <si>
    <t>кратность</t>
  </si>
  <si>
    <t>Посадовий  оклад  керівника     комунального підприємства, грн.</t>
  </si>
  <si>
    <t>4001 - 5000</t>
  </si>
  <si>
    <t>5001 - 6500</t>
  </si>
  <si>
    <t>более 6501</t>
  </si>
  <si>
    <t>Керівник комунального підприємства</t>
  </si>
  <si>
    <t>Головний бухгалтер</t>
  </si>
  <si>
    <t>Галузева  угода  між Міністерство економічного розвитку і торгівлі України, Асоціацією роботодавців торгівлі  та комерційної сфери економіки України та Всеукраїнською профспілкою працівників і підприємців торгівлі, громадського харчування та послуг зареєстровано Мінсоцполітики   10.07.2017 року  за № 46</t>
  </si>
  <si>
    <t>Схема                                                                                                                                                                                                                                                                                    тарифних (посадових) розрядів                                                                                                                                                                        та  Єдина тарифна сітка розрядів  і  коефіцієнтів  з  оплати  працівників</t>
  </si>
  <si>
    <t>посада</t>
  </si>
  <si>
    <t>тарифний                                 розряд</t>
  </si>
  <si>
    <t>тарифний коефіцієнт</t>
  </si>
  <si>
    <t>прибиральник службових приміщень</t>
  </si>
  <si>
    <t>підсобний  працівник</t>
  </si>
  <si>
    <t>кухар 3</t>
  </si>
  <si>
    <t>посадовий оклад</t>
  </si>
  <si>
    <t>грн.</t>
  </si>
  <si>
    <t>Довідково</t>
  </si>
  <si>
    <t xml:space="preserve">  Олена   МУСАТОВА</t>
  </si>
  <si>
    <t xml:space="preserve">  Світлана  НЕРУШ</t>
  </si>
  <si>
    <t xml:space="preserve">     ПРИНЦИП  ФОРМУВАННЯ  ОКЛАДА  КЕРІВНИКА  КОМУНАЛЬНОГО ПІДПРИЄМСТВА</t>
  </si>
  <si>
    <r>
      <t xml:space="preserve">Мінімальний                      прожитковий мінімум                          на </t>
    </r>
    <r>
      <rPr>
        <u val="single"/>
        <sz val="10"/>
        <rFont val="Arial Cyr"/>
        <family val="0"/>
      </rPr>
      <t xml:space="preserve">  </t>
    </r>
    <r>
      <rPr>
        <b/>
        <u val="single"/>
        <sz val="10"/>
        <rFont val="Arial Cyr"/>
        <family val="0"/>
      </rPr>
      <t>01.01.2021</t>
    </r>
    <r>
      <rPr>
        <u val="single"/>
        <sz val="10"/>
        <rFont val="Arial Cyr"/>
        <family val="0"/>
      </rPr>
      <t>,</t>
    </r>
    <r>
      <rPr>
        <sz val="10"/>
        <rFont val="Arial Cyr"/>
        <family val="2"/>
      </rPr>
      <t xml:space="preserve"> грн згідно принятого Закону  України " Про державний  бюджет України на 2021 рік" від 15.12.2020 г. N 4000 із  змінами  і  доповненнями,                    з  метою  розрахунку  заробітної  плати (посадового окладу, надбавки та премії).</t>
    </r>
  </si>
  <si>
    <t>3.1</t>
  </si>
  <si>
    <t>3.2</t>
  </si>
  <si>
    <t>3001-4000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</si>
</sst>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[$-FC19]d\ mmmm\ yyyy\ &quot;г.&quot;"/>
    <numFmt numFmtId="175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0"/>
      <name val="Arial Cyr"/>
      <family val="2"/>
    </font>
    <font>
      <sz val="10"/>
      <name val="Calibri"/>
      <family val="2"/>
    </font>
    <font>
      <i/>
      <u val="single"/>
      <sz val="11"/>
      <color indexed="8"/>
      <name val="Calibri"/>
      <family val="2"/>
    </font>
    <font>
      <sz val="10"/>
      <name val="Times New Roman"/>
      <family val="1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46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6" fillId="0" borderId="14" xfId="0" applyFont="1" applyFill="1" applyBorder="1" applyAlignment="1">
      <alignment/>
    </xf>
    <xf numFmtId="2" fontId="46" fillId="0" borderId="15" xfId="0" applyNumberFormat="1" applyFont="1" applyFill="1" applyBorder="1" applyAlignment="1">
      <alignment horizontal="center"/>
    </xf>
    <xf numFmtId="0" fontId="46" fillId="0" borderId="15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0" fillId="0" borderId="15" xfId="0" applyBorder="1" applyAlignment="1">
      <alignment/>
    </xf>
    <xf numFmtId="2" fontId="4" fillId="0" borderId="16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4" fontId="46" fillId="0" borderId="15" xfId="0" applyNumberFormat="1" applyFont="1" applyFill="1" applyBorder="1" applyAlignment="1">
      <alignment horizontal="center"/>
    </xf>
    <xf numFmtId="4" fontId="37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wrapText="1"/>
    </xf>
    <xf numFmtId="0" fontId="46" fillId="0" borderId="14" xfId="0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6" fillId="0" borderId="15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 wrapText="1"/>
    </xf>
    <xf numFmtId="0" fontId="37" fillId="0" borderId="15" xfId="0" applyFont="1" applyFill="1" applyBorder="1" applyAlignment="1">
      <alignment horizontal="center" vertical="center"/>
    </xf>
    <xf numFmtId="172" fontId="37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172" fontId="37" fillId="0" borderId="14" xfId="0" applyNumberFormat="1" applyFon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wrapText="1"/>
    </xf>
    <xf numFmtId="1" fontId="37" fillId="0" borderId="14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7" xfId="0" applyFill="1" applyBorder="1" applyAlignment="1">
      <alignment/>
    </xf>
    <xf numFmtId="2" fontId="0" fillId="0" borderId="15" xfId="0" applyNumberFormat="1" applyFill="1" applyBorder="1" applyAlignment="1">
      <alignment horizontal="center" wrapText="1"/>
    </xf>
    <xf numFmtId="0" fontId="49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1" fontId="37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 vertical="center" wrapText="1"/>
    </xf>
    <xf numFmtId="2" fontId="37" fillId="0" borderId="14" xfId="0" applyNumberFormat="1" applyFont="1" applyFill="1" applyBorder="1" applyAlignment="1">
      <alignment horizontal="center" vertical="center"/>
    </xf>
    <xf numFmtId="2" fontId="37" fillId="0" borderId="18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175" fontId="50" fillId="0" borderId="17" xfId="0" applyNumberFormat="1" applyFont="1" applyBorder="1" applyAlignment="1">
      <alignment horizontal="center"/>
    </xf>
    <xf numFmtId="0" fontId="46" fillId="0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" fillId="0" borderId="1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9" fillId="0" borderId="15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49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2" fontId="37" fillId="0" borderId="14" xfId="0" applyNumberFormat="1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wrapText="1"/>
    </xf>
    <xf numFmtId="0" fontId="46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8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1" width="4.00390625" style="0" customWidth="1"/>
    <col min="2" max="2" width="9.7109375" style="0" customWidth="1"/>
    <col min="3" max="3" width="24.57421875" style="0" customWidth="1"/>
    <col min="4" max="4" width="26.8515625" style="0" customWidth="1"/>
    <col min="5" max="5" width="10.00390625" style="0" customWidth="1"/>
    <col min="6" max="6" width="8.8515625" style="0" customWidth="1"/>
    <col min="7" max="7" width="7.00390625" style="0" customWidth="1"/>
    <col min="8" max="8" width="9.140625" style="0" customWidth="1"/>
    <col min="9" max="9" width="10.57421875" style="0" customWidth="1"/>
    <col min="10" max="10" width="9.00390625" style="0" customWidth="1"/>
    <col min="11" max="11" width="11.28125" style="0" customWidth="1"/>
    <col min="12" max="12" width="8.421875" style="0" customWidth="1"/>
    <col min="13" max="13" width="7.57421875" style="0" customWidth="1"/>
    <col min="14" max="14" width="8.140625" style="0" customWidth="1"/>
    <col min="15" max="15" width="8.8515625" style="0" customWidth="1"/>
    <col min="16" max="17" width="11.28125" style="0" customWidth="1"/>
  </cols>
  <sheetData>
    <row r="2" ht="14.25">
      <c r="J2" t="s">
        <v>20</v>
      </c>
    </row>
    <row r="3" ht="14.25">
      <c r="J3" t="s">
        <v>21</v>
      </c>
    </row>
    <row r="9" spans="2:13" ht="15">
      <c r="B9" s="74" t="s">
        <v>29</v>
      </c>
      <c r="C9" s="75"/>
      <c r="D9" s="75"/>
      <c r="E9" s="75"/>
      <c r="F9" s="75"/>
      <c r="G9" s="75"/>
      <c r="H9" s="75"/>
      <c r="I9" s="75"/>
      <c r="J9" s="75"/>
      <c r="K9" s="24" t="s">
        <v>27</v>
      </c>
      <c r="L9" s="18" t="s">
        <v>28</v>
      </c>
      <c r="M9" s="18"/>
    </row>
    <row r="12" spans="1:17" ht="14.25">
      <c r="A12" s="73" t="s">
        <v>25</v>
      </c>
      <c r="B12" s="69" t="s">
        <v>24</v>
      </c>
      <c r="C12" s="64" t="s">
        <v>3</v>
      </c>
      <c r="D12" s="1"/>
      <c r="E12" s="78" t="s">
        <v>10</v>
      </c>
      <c r="F12" s="79"/>
      <c r="G12" s="79"/>
      <c r="H12" s="79"/>
      <c r="I12" s="79"/>
      <c r="J12" s="80"/>
      <c r="K12" s="2"/>
      <c r="L12" s="81" t="s">
        <v>12</v>
      </c>
      <c r="M12" s="82"/>
      <c r="N12" s="82"/>
      <c r="O12" s="82"/>
      <c r="P12" s="64" t="s">
        <v>19</v>
      </c>
      <c r="Q12" s="8"/>
    </row>
    <row r="13" spans="1:17" ht="14.25">
      <c r="A13" s="65"/>
      <c r="B13" s="70"/>
      <c r="C13" s="76"/>
      <c r="D13" s="4" t="s">
        <v>2</v>
      </c>
      <c r="E13" s="3" t="s">
        <v>4</v>
      </c>
      <c r="F13" s="3" t="s">
        <v>5</v>
      </c>
      <c r="G13" s="3" t="s">
        <v>6</v>
      </c>
      <c r="H13" s="3" t="s">
        <v>7</v>
      </c>
      <c r="I13" s="3" t="s">
        <v>8</v>
      </c>
      <c r="J13" s="3" t="s">
        <v>9</v>
      </c>
      <c r="K13" s="3" t="s">
        <v>11</v>
      </c>
      <c r="L13" s="3" t="s">
        <v>16</v>
      </c>
      <c r="M13" s="67" t="s">
        <v>17</v>
      </c>
      <c r="N13" s="3" t="s">
        <v>18</v>
      </c>
      <c r="O13" s="3" t="s">
        <v>7</v>
      </c>
      <c r="P13" s="65"/>
      <c r="Q13" s="3" t="s">
        <v>13</v>
      </c>
    </row>
    <row r="14" spans="1:17" ht="15.75" customHeight="1">
      <c r="A14" s="66"/>
      <c r="B14" s="71"/>
      <c r="C14" s="77"/>
      <c r="D14" s="4"/>
      <c r="E14" s="3"/>
      <c r="F14" s="3"/>
      <c r="G14" s="3"/>
      <c r="H14" s="3"/>
      <c r="I14" s="3"/>
      <c r="J14" s="17" t="s">
        <v>22</v>
      </c>
      <c r="K14" s="3"/>
      <c r="L14" s="3"/>
      <c r="M14" s="68"/>
      <c r="N14" s="3"/>
      <c r="O14" s="3"/>
      <c r="P14" s="66"/>
      <c r="Q14" s="9"/>
    </row>
    <row r="15" spans="1:17" ht="15.75" customHeight="1">
      <c r="A15" s="20">
        <v>1</v>
      </c>
      <c r="B15" s="20">
        <v>2</v>
      </c>
      <c r="C15" s="20">
        <v>3</v>
      </c>
      <c r="D15" s="20">
        <v>4</v>
      </c>
      <c r="E15" s="23">
        <v>5</v>
      </c>
      <c r="F15" s="23">
        <v>6</v>
      </c>
      <c r="G15" s="20">
        <v>7</v>
      </c>
      <c r="H15" s="20">
        <v>8</v>
      </c>
      <c r="I15" s="20">
        <v>9</v>
      </c>
      <c r="J15" s="20">
        <v>10</v>
      </c>
      <c r="K15" s="23">
        <v>11</v>
      </c>
      <c r="L15" s="23">
        <v>12</v>
      </c>
      <c r="M15" s="20">
        <v>13</v>
      </c>
      <c r="N15" s="20">
        <v>14</v>
      </c>
      <c r="O15" s="20">
        <v>15</v>
      </c>
      <c r="P15" s="20">
        <v>16</v>
      </c>
      <c r="Q15" s="23">
        <v>17</v>
      </c>
    </row>
    <row r="16" spans="1:17" ht="39.75" customHeight="1">
      <c r="A16" s="5">
        <v>1</v>
      </c>
      <c r="B16" s="22">
        <v>30619729</v>
      </c>
      <c r="C16" s="21" t="s">
        <v>26</v>
      </c>
      <c r="D16" s="10" t="s">
        <v>0</v>
      </c>
      <c r="E16" s="13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4.25">
      <c r="A17" s="5"/>
      <c r="B17" s="5"/>
      <c r="C17" s="7" t="s">
        <v>23</v>
      </c>
      <c r="D17" s="11"/>
      <c r="E17" s="13">
        <v>13000</v>
      </c>
      <c r="F17" s="6"/>
      <c r="G17" s="6"/>
      <c r="H17" s="6"/>
      <c r="I17" s="6"/>
      <c r="J17" s="6">
        <v>166.53</v>
      </c>
      <c r="K17" s="14">
        <f>SUM(E17:J17)</f>
        <v>13166.53</v>
      </c>
      <c r="L17" s="14">
        <f>K17*18%</f>
        <v>2369.9754</v>
      </c>
      <c r="M17" s="14">
        <f>K17*1.5%</f>
        <v>197.49795</v>
      </c>
      <c r="N17" s="12">
        <v>5232.5</v>
      </c>
      <c r="O17" s="14"/>
      <c r="P17" s="6">
        <f>SUM(L17:O17)</f>
        <v>7799.97335</v>
      </c>
      <c r="Q17" s="6">
        <f>K17-P17</f>
        <v>5366.55665</v>
      </c>
    </row>
    <row r="18" spans="1:17" ht="14.25">
      <c r="A18" s="5"/>
      <c r="B18" s="5"/>
      <c r="C18" s="7"/>
      <c r="D18" s="11"/>
      <c r="E18" s="6"/>
      <c r="F18" s="6"/>
      <c r="G18" s="6"/>
      <c r="H18" s="6"/>
      <c r="I18" s="6"/>
      <c r="J18" s="13"/>
      <c r="K18" s="14"/>
      <c r="L18" s="14"/>
      <c r="M18" s="14"/>
      <c r="N18" s="12"/>
      <c r="O18" s="14"/>
      <c r="P18" s="6"/>
      <c r="Q18" s="6"/>
    </row>
    <row r="19" spans="1:17" ht="14.25">
      <c r="A19" s="11"/>
      <c r="B19" s="11"/>
      <c r="C19" s="11" t="s">
        <v>14</v>
      </c>
      <c r="D19" s="16" t="s">
        <v>15</v>
      </c>
      <c r="E19" s="16" t="s">
        <v>15</v>
      </c>
      <c r="F19" s="16" t="s">
        <v>15</v>
      </c>
      <c r="G19" s="16" t="s">
        <v>15</v>
      </c>
      <c r="H19" s="16" t="s">
        <v>15</v>
      </c>
      <c r="I19" s="16" t="s">
        <v>15</v>
      </c>
      <c r="J19" s="16" t="s">
        <v>15</v>
      </c>
      <c r="K19" s="15">
        <f>SUM(K16:K18)</f>
        <v>13166.53</v>
      </c>
      <c r="L19" s="15"/>
      <c r="M19" s="15"/>
      <c r="N19" s="15"/>
      <c r="O19" s="15"/>
      <c r="P19" s="15">
        <f>SUM(P16:P18)</f>
        <v>7799.97335</v>
      </c>
      <c r="Q19" s="15">
        <f>SUM(Q16:Q18)</f>
        <v>5366.55665</v>
      </c>
    </row>
    <row r="21" ht="14.25">
      <c r="C21" t="s">
        <v>1</v>
      </c>
    </row>
    <row r="23" spans="1:15" ht="14.25">
      <c r="A23" s="25"/>
      <c r="B23" s="26"/>
      <c r="C23" s="26" t="s">
        <v>30</v>
      </c>
      <c r="D23" s="26"/>
      <c r="E23" s="26" t="s">
        <v>31</v>
      </c>
      <c r="F23" s="26"/>
      <c r="G23" s="26"/>
      <c r="I23" s="26"/>
      <c r="M23" s="72"/>
      <c r="N23" s="72"/>
      <c r="O23" s="26"/>
    </row>
    <row r="24" spans="1:9" ht="14.25">
      <c r="A24" s="25"/>
      <c r="B24" s="26"/>
      <c r="C24" s="26"/>
      <c r="D24" s="26"/>
      <c r="E24" s="26"/>
      <c r="F24" s="26"/>
      <c r="G24" s="26"/>
      <c r="I24" s="26"/>
    </row>
    <row r="25" spans="1:9" ht="14.25">
      <c r="A25" s="25"/>
      <c r="B25" s="26" t="s">
        <v>32</v>
      </c>
      <c r="C25" s="26" t="s">
        <v>33</v>
      </c>
      <c r="D25" s="26"/>
      <c r="E25" s="26" t="s">
        <v>34</v>
      </c>
      <c r="F25" s="26"/>
      <c r="G25" s="26"/>
      <c r="I25" s="26"/>
    </row>
    <row r="26" spans="1:9" ht="14.25">
      <c r="A26" s="25"/>
      <c r="B26" s="26"/>
      <c r="C26" s="26"/>
      <c r="D26" s="26"/>
      <c r="E26" s="26"/>
      <c r="F26" s="26"/>
      <c r="G26" s="26"/>
      <c r="H26" s="26"/>
      <c r="I26" s="26"/>
    </row>
    <row r="27" spans="1:9" ht="14.25">
      <c r="A27" s="25"/>
      <c r="B27" s="26"/>
      <c r="C27" s="26"/>
      <c r="D27" s="26"/>
      <c r="E27" s="26"/>
      <c r="F27" s="26"/>
      <c r="G27" s="26"/>
      <c r="H27" s="26"/>
      <c r="I27" s="26"/>
    </row>
    <row r="28" spans="1:9" ht="14.25">
      <c r="A28" s="25"/>
      <c r="B28" s="26"/>
      <c r="C28" s="27" t="s">
        <v>35</v>
      </c>
      <c r="D28" s="26"/>
      <c r="E28" s="26"/>
      <c r="F28" s="26"/>
      <c r="G28" s="26"/>
      <c r="H28" s="26"/>
      <c r="I28" s="26"/>
    </row>
  </sheetData>
  <sheetProtection/>
  <mergeCells count="9">
    <mergeCell ref="P12:P14"/>
    <mergeCell ref="M13:M14"/>
    <mergeCell ref="B12:B14"/>
    <mergeCell ref="M23:N23"/>
    <mergeCell ref="A12:A14"/>
    <mergeCell ref="B9:J9"/>
    <mergeCell ref="C12:C14"/>
    <mergeCell ref="E12:J12"/>
    <mergeCell ref="L12:O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3">
      <selection activeCell="D6" sqref="D6:E6"/>
    </sheetView>
  </sheetViews>
  <sheetFormatPr defaultColWidth="9.140625" defaultRowHeight="15"/>
  <cols>
    <col min="1" max="1" width="4.00390625" style="0" customWidth="1"/>
    <col min="2" max="2" width="5.57421875" style="0" customWidth="1"/>
    <col min="3" max="3" width="30.57421875" style="0" customWidth="1"/>
    <col min="4" max="4" width="15.28125" style="0" customWidth="1"/>
    <col min="5" max="5" width="28.7109375" style="0" customWidth="1"/>
    <col min="6" max="6" width="9.7109375" style="0" customWidth="1"/>
    <col min="8" max="8" width="8.140625" style="0" customWidth="1"/>
    <col min="9" max="9" width="14.28125" style="0" customWidth="1"/>
    <col min="10" max="10" width="10.140625" style="0" customWidth="1"/>
  </cols>
  <sheetData>
    <row r="1" spans="1:9" ht="15" customHeight="1">
      <c r="A1" s="29"/>
      <c r="B1" s="29"/>
      <c r="C1" s="29"/>
      <c r="D1" s="29"/>
      <c r="E1" s="29"/>
      <c r="I1" s="47"/>
    </row>
    <row r="2" spans="1:9" ht="15" customHeight="1">
      <c r="A2" s="29"/>
      <c r="B2" s="29"/>
      <c r="C2" s="83" t="s">
        <v>77</v>
      </c>
      <c r="D2" s="84"/>
      <c r="E2" s="84"/>
      <c r="F2" s="84"/>
      <c r="G2" s="84"/>
      <c r="I2" s="47"/>
    </row>
    <row r="3" spans="1:9" ht="9" customHeight="1">
      <c r="A3" s="29"/>
      <c r="B3" s="29"/>
      <c r="C3" s="29"/>
      <c r="D3" s="29"/>
      <c r="E3" s="29"/>
      <c r="I3" s="47"/>
    </row>
    <row r="4" spans="1:9" ht="141.75" customHeight="1">
      <c r="A4" s="29"/>
      <c r="B4" s="30" t="s">
        <v>42</v>
      </c>
      <c r="C4" s="19" t="s">
        <v>36</v>
      </c>
      <c r="D4" s="118" t="s">
        <v>38</v>
      </c>
      <c r="E4" s="106"/>
      <c r="F4" s="121" t="s">
        <v>78</v>
      </c>
      <c r="G4" s="106"/>
      <c r="H4" s="106"/>
      <c r="I4" s="48"/>
    </row>
    <row r="5" spans="1:9" ht="15" customHeight="1">
      <c r="A5" s="29"/>
      <c r="B5" s="31">
        <v>1</v>
      </c>
      <c r="C5" s="32">
        <v>2</v>
      </c>
      <c r="D5" s="119">
        <v>3</v>
      </c>
      <c r="E5" s="106"/>
      <c r="F5" s="122">
        <v>4</v>
      </c>
      <c r="G5" s="108"/>
      <c r="H5" s="108"/>
      <c r="I5" s="49"/>
    </row>
    <row r="6" spans="1:9" ht="129.75" customHeight="1">
      <c r="A6" s="29"/>
      <c r="B6" s="51">
        <v>1</v>
      </c>
      <c r="C6" s="28" t="s">
        <v>37</v>
      </c>
      <c r="D6" s="120" t="s">
        <v>64</v>
      </c>
      <c r="E6" s="106"/>
      <c r="F6" s="123">
        <v>2270</v>
      </c>
      <c r="G6" s="124"/>
      <c r="H6" s="124"/>
      <c r="I6" s="50"/>
    </row>
    <row r="7" spans="1:5" ht="9" customHeight="1">
      <c r="A7" s="29"/>
      <c r="B7" s="29"/>
      <c r="C7" s="29"/>
      <c r="D7" s="29"/>
      <c r="E7" s="29"/>
    </row>
    <row r="8" spans="1:9" ht="42" customHeight="1">
      <c r="A8" s="29"/>
      <c r="B8" s="92" t="s">
        <v>65</v>
      </c>
      <c r="C8" s="93"/>
      <c r="D8" s="93"/>
      <c r="E8" s="93"/>
      <c r="F8" s="93"/>
      <c r="G8" s="93"/>
      <c r="H8" s="46"/>
      <c r="I8" s="46"/>
    </row>
    <row r="9" spans="1:7" ht="15" customHeight="1">
      <c r="A9" s="29"/>
      <c r="B9" s="29"/>
      <c r="C9" s="29"/>
      <c r="D9" s="29"/>
      <c r="E9" s="29"/>
      <c r="G9" s="53" t="s">
        <v>73</v>
      </c>
    </row>
    <row r="10" spans="1:7" ht="30.75" customHeight="1">
      <c r="A10" s="29"/>
      <c r="B10" s="90" t="s">
        <v>66</v>
      </c>
      <c r="C10" s="103"/>
      <c r="D10" s="45" t="s">
        <v>67</v>
      </c>
      <c r="E10" s="45" t="s">
        <v>68</v>
      </c>
      <c r="F10" s="90" t="s">
        <v>72</v>
      </c>
      <c r="G10" s="91"/>
    </row>
    <row r="11" spans="1:7" ht="15" customHeight="1">
      <c r="A11" s="29"/>
      <c r="B11" s="105" t="s">
        <v>69</v>
      </c>
      <c r="C11" s="106"/>
      <c r="D11" s="32">
        <v>1</v>
      </c>
      <c r="E11" s="44">
        <v>1.1</v>
      </c>
      <c r="F11" s="116">
        <f>F6*1.1</f>
        <v>2497</v>
      </c>
      <c r="G11" s="117"/>
    </row>
    <row r="12" spans="1:7" ht="15" customHeight="1">
      <c r="A12" s="29"/>
      <c r="B12" s="105" t="s">
        <v>70</v>
      </c>
      <c r="C12" s="106"/>
      <c r="D12" s="32">
        <v>2</v>
      </c>
      <c r="E12" s="44">
        <v>1.13</v>
      </c>
      <c r="F12" s="116">
        <f>F11*E12</f>
        <v>2821.6099999999997</v>
      </c>
      <c r="G12" s="117"/>
    </row>
    <row r="13" spans="1:7" ht="15" customHeight="1">
      <c r="A13" s="29"/>
      <c r="B13" s="107" t="s">
        <v>71</v>
      </c>
      <c r="C13" s="108"/>
      <c r="D13" s="32">
        <v>4</v>
      </c>
      <c r="E13" s="44">
        <v>1.32</v>
      </c>
      <c r="F13" s="116">
        <f>F11*E13</f>
        <v>3296.04</v>
      </c>
      <c r="G13" s="117"/>
    </row>
    <row r="14" spans="1:5" ht="15" customHeight="1">
      <c r="A14" s="29"/>
      <c r="B14" s="29"/>
      <c r="C14" s="29"/>
      <c r="D14" s="29"/>
      <c r="E14" s="29"/>
    </row>
    <row r="15" spans="1:7" ht="14.25">
      <c r="A15" s="29"/>
      <c r="B15" s="29"/>
      <c r="C15" s="89" t="s">
        <v>39</v>
      </c>
      <c r="D15" s="85"/>
      <c r="E15" s="85"/>
      <c r="F15" s="85"/>
      <c r="G15" s="85"/>
    </row>
    <row r="16" spans="1:7" ht="14.25">
      <c r="A16" s="29"/>
      <c r="B16" s="29"/>
      <c r="C16" s="89" t="s">
        <v>40</v>
      </c>
      <c r="D16" s="85"/>
      <c r="E16" s="85"/>
      <c r="F16" s="85"/>
      <c r="G16" s="85"/>
    </row>
    <row r="17" spans="1:7" ht="14.25">
      <c r="A17" s="29"/>
      <c r="B17" s="29"/>
      <c r="C17" s="89" t="s">
        <v>41</v>
      </c>
      <c r="D17" s="85"/>
      <c r="E17" s="85"/>
      <c r="F17" s="85"/>
      <c r="G17" s="85"/>
    </row>
    <row r="18" spans="1:5" ht="9" customHeight="1">
      <c r="A18" s="29"/>
      <c r="B18" s="29"/>
      <c r="C18" s="29"/>
      <c r="D18" s="29"/>
      <c r="E18" s="29"/>
    </row>
    <row r="19" spans="1:8" ht="18.75" customHeight="1">
      <c r="A19" s="29"/>
      <c r="B19" s="97" t="s">
        <v>42</v>
      </c>
      <c r="C19" s="94" t="s">
        <v>43</v>
      </c>
      <c r="D19" s="94" t="s">
        <v>44</v>
      </c>
      <c r="E19" s="94" t="s">
        <v>45</v>
      </c>
      <c r="F19" s="102" t="s">
        <v>74</v>
      </c>
      <c r="G19" s="103"/>
      <c r="H19" s="104"/>
    </row>
    <row r="20" spans="1:8" ht="56.25" customHeight="1">
      <c r="A20" s="29"/>
      <c r="B20" s="98"/>
      <c r="C20" s="100"/>
      <c r="D20" s="100"/>
      <c r="E20" s="95"/>
      <c r="F20" s="88" t="s">
        <v>53</v>
      </c>
      <c r="G20" s="86"/>
      <c r="H20" s="86"/>
    </row>
    <row r="21" spans="1:8" ht="28.5" customHeight="1">
      <c r="A21" s="29"/>
      <c r="B21" s="99"/>
      <c r="C21" s="101"/>
      <c r="D21" s="101"/>
      <c r="E21" s="96"/>
      <c r="F21" s="55" t="s">
        <v>57</v>
      </c>
      <c r="G21" s="109" t="s">
        <v>56</v>
      </c>
      <c r="H21" s="110"/>
    </row>
    <row r="22" spans="1:8" ht="12.75" customHeight="1">
      <c r="A22" s="29"/>
      <c r="B22" s="31">
        <v>1</v>
      </c>
      <c r="C22" s="32">
        <v>2</v>
      </c>
      <c r="D22" s="31">
        <v>3</v>
      </c>
      <c r="E22" s="32">
        <v>4</v>
      </c>
      <c r="F22" s="111">
        <v>5</v>
      </c>
      <c r="G22" s="112"/>
      <c r="H22" s="113"/>
    </row>
    <row r="23" spans="1:10" ht="30" customHeight="1">
      <c r="A23" s="29"/>
      <c r="B23" s="32" t="s">
        <v>47</v>
      </c>
      <c r="C23" s="33" t="s">
        <v>48</v>
      </c>
      <c r="D23" s="34">
        <v>6</v>
      </c>
      <c r="E23" s="35">
        <v>3.8</v>
      </c>
      <c r="F23" s="34">
        <v>3.8</v>
      </c>
      <c r="G23" s="88" t="s">
        <v>81</v>
      </c>
      <c r="H23" s="88"/>
      <c r="I23" s="29"/>
      <c r="J23" s="29"/>
    </row>
    <row r="24" spans="1:10" ht="42.75">
      <c r="A24" s="29"/>
      <c r="B24" s="36" t="s">
        <v>49</v>
      </c>
      <c r="C24" s="33" t="s">
        <v>46</v>
      </c>
      <c r="D24" s="52">
        <f>F13</f>
        <v>3296.04</v>
      </c>
      <c r="E24" s="37"/>
      <c r="F24" s="34">
        <v>3.3</v>
      </c>
      <c r="G24" s="86" t="s">
        <v>59</v>
      </c>
      <c r="H24" s="86"/>
      <c r="I24" s="54"/>
      <c r="J24" s="54"/>
    </row>
    <row r="25" spans="1:8" ht="42.75" customHeight="1">
      <c r="A25" s="29"/>
      <c r="B25" s="36" t="s">
        <v>50</v>
      </c>
      <c r="C25" s="33" t="s">
        <v>52</v>
      </c>
      <c r="D25" s="38">
        <v>3.8</v>
      </c>
      <c r="E25" s="37"/>
      <c r="F25" s="34">
        <v>2.3</v>
      </c>
      <c r="G25" s="86" t="s">
        <v>60</v>
      </c>
      <c r="H25" s="86"/>
    </row>
    <row r="26" spans="1:8" ht="28.5" customHeight="1">
      <c r="A26" s="29"/>
      <c r="B26" s="39" t="s">
        <v>79</v>
      </c>
      <c r="C26" s="40" t="s">
        <v>54</v>
      </c>
      <c r="D26" s="62">
        <f>D24*D25</f>
        <v>12524.952</v>
      </c>
      <c r="E26" s="37"/>
      <c r="F26" s="34">
        <v>2</v>
      </c>
      <c r="G26" s="87" t="s">
        <v>61</v>
      </c>
      <c r="H26" s="87"/>
    </row>
    <row r="27" spans="1:10" ht="15.75" customHeight="1">
      <c r="A27" s="29"/>
      <c r="B27" s="39" t="s">
        <v>80</v>
      </c>
      <c r="C27" s="40" t="s">
        <v>55</v>
      </c>
      <c r="D27" s="41"/>
      <c r="E27" s="63">
        <v>13000</v>
      </c>
      <c r="F27" s="56"/>
      <c r="G27" s="57"/>
      <c r="H27" s="58"/>
      <c r="I27" s="42"/>
      <c r="J27" s="47"/>
    </row>
    <row r="28" spans="1:10" ht="45.75" customHeight="1">
      <c r="A28" s="29"/>
      <c r="B28" s="32" t="s">
        <v>51</v>
      </c>
      <c r="C28" s="33" t="s">
        <v>58</v>
      </c>
      <c r="D28" s="114">
        <f>E27</f>
        <v>13000</v>
      </c>
      <c r="E28" s="115"/>
      <c r="F28" s="59"/>
      <c r="G28" s="60"/>
      <c r="H28" s="61"/>
      <c r="I28" s="42"/>
      <c r="J28" s="47"/>
    </row>
    <row r="29" spans="1:10" ht="14.25">
      <c r="A29" s="29"/>
      <c r="B29" s="29"/>
      <c r="C29" s="29"/>
      <c r="D29" s="29"/>
      <c r="E29" s="29"/>
      <c r="H29" s="42"/>
      <c r="I29" s="42"/>
      <c r="J29" s="47"/>
    </row>
    <row r="30" spans="1:5" ht="14.25">
      <c r="A30" s="29"/>
      <c r="B30" s="29" t="s">
        <v>62</v>
      </c>
      <c r="C30" s="29"/>
      <c r="D30" s="43"/>
      <c r="E30" s="29" t="s">
        <v>75</v>
      </c>
    </row>
    <row r="31" spans="1:5" ht="14.25">
      <c r="A31" s="29"/>
      <c r="B31" s="29"/>
      <c r="C31" s="29"/>
      <c r="D31" s="29"/>
      <c r="E31" s="29"/>
    </row>
    <row r="32" spans="1:5" ht="14.25">
      <c r="A32" s="29"/>
      <c r="B32" s="29" t="s">
        <v>63</v>
      </c>
      <c r="C32" s="29"/>
      <c r="D32" s="43"/>
      <c r="E32" s="29" t="s">
        <v>76</v>
      </c>
    </row>
    <row r="33" spans="1:5" ht="14.25">
      <c r="A33" s="29"/>
      <c r="B33" s="29"/>
      <c r="C33" s="29"/>
      <c r="D33" s="29"/>
      <c r="E33" s="29"/>
    </row>
    <row r="34" spans="1:2" ht="14.25">
      <c r="A34" s="85" t="s">
        <v>32</v>
      </c>
      <c r="B34" s="85"/>
    </row>
  </sheetData>
  <sheetProtection/>
  <mergeCells count="33">
    <mergeCell ref="D4:E4"/>
    <mergeCell ref="D5:E5"/>
    <mergeCell ref="D6:E6"/>
    <mergeCell ref="F4:H4"/>
    <mergeCell ref="F5:H5"/>
    <mergeCell ref="F6:H6"/>
    <mergeCell ref="G21:H21"/>
    <mergeCell ref="F22:H22"/>
    <mergeCell ref="D28:E28"/>
    <mergeCell ref="G24:H24"/>
    <mergeCell ref="F11:G11"/>
    <mergeCell ref="F12:G12"/>
    <mergeCell ref="F13:G13"/>
    <mergeCell ref="B8:G8"/>
    <mergeCell ref="E19:E21"/>
    <mergeCell ref="B19:B21"/>
    <mergeCell ref="C19:C21"/>
    <mergeCell ref="D19:D21"/>
    <mergeCell ref="F19:H19"/>
    <mergeCell ref="B10:C10"/>
    <mergeCell ref="B11:C11"/>
    <mergeCell ref="B12:C12"/>
    <mergeCell ref="B13:C13"/>
    <mergeCell ref="C2:G2"/>
    <mergeCell ref="A34:B34"/>
    <mergeCell ref="G25:H25"/>
    <mergeCell ref="G26:H26"/>
    <mergeCell ref="G23:H23"/>
    <mergeCell ref="C15:G15"/>
    <mergeCell ref="C16:G16"/>
    <mergeCell ref="C17:G17"/>
    <mergeCell ref="F20:H20"/>
    <mergeCell ref="F10:G10"/>
  </mergeCells>
  <printOptions/>
  <pageMargins left="0.7086614173228347" right="0.25" top="0.26" bottom="0.39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Користувач Windows</cp:lastModifiedBy>
  <cp:lastPrinted>2021-10-28T17:25:16Z</cp:lastPrinted>
  <dcterms:created xsi:type="dcterms:W3CDTF">2019-06-14T06:18:27Z</dcterms:created>
  <dcterms:modified xsi:type="dcterms:W3CDTF">2021-11-03T12:18:22Z</dcterms:modified>
  <cp:category/>
  <cp:version/>
  <cp:contentType/>
  <cp:contentStatus/>
</cp:coreProperties>
</file>