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1052"/>
  </bookViews>
  <sheets>
    <sheet name="Sheet" sheetId="1" r:id="rId1"/>
  </sheets>
  <definedNames>
    <definedName name="_xlnm._FilterDatabase" localSheetId="0" hidden="1">Sheet!$A$5:$S$47</definedName>
  </definedNames>
  <calcPr calcId="144525"/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<sst xmlns="http://schemas.openxmlformats.org/spreadsheetml/2006/main" count="401" uniqueCount="211">
  <si>
    <t>01/07</t>
  </si>
  <si>
    <t>03/06-24</t>
  </si>
  <si>
    <t>03/06/24</t>
  </si>
  <si>
    <t>03341305</t>
  </si>
  <si>
    <t>05/01-24/ТЛ</t>
  </si>
  <si>
    <t>05/07-24</t>
  </si>
  <si>
    <t>050701</t>
  </si>
  <si>
    <t>050702</t>
  </si>
  <si>
    <t>06/11/24</t>
  </si>
  <si>
    <t>060643</t>
  </si>
  <si>
    <t>07/10ДП2/24</t>
  </si>
  <si>
    <t>08/10/24</t>
  </si>
  <si>
    <t>09310000-5 Електрична енергія</t>
  </si>
  <si>
    <t>09320000-8 Пара, гаряча вода та пов’язана продукція</t>
  </si>
  <si>
    <t>10/24</t>
  </si>
  <si>
    <t>12</t>
  </si>
  <si>
    <t>1449В</t>
  </si>
  <si>
    <t>1449С</t>
  </si>
  <si>
    <t>151</t>
  </si>
  <si>
    <t>17</t>
  </si>
  <si>
    <t>17/10</t>
  </si>
  <si>
    <t>179275/24</t>
  </si>
  <si>
    <t>18</t>
  </si>
  <si>
    <t>18130000-9 Спеціальний робочий одяг</t>
  </si>
  <si>
    <t>18230000-0 Верхній одяг різний</t>
  </si>
  <si>
    <t>19143995</t>
  </si>
  <si>
    <t>19210000-1 Натуральні тканини</t>
  </si>
  <si>
    <t>19520000-7 Пластмасові вироби</t>
  </si>
  <si>
    <t>1968500785</t>
  </si>
  <si>
    <t>22236</t>
  </si>
  <si>
    <t>222415</t>
  </si>
  <si>
    <t>2230511437</t>
  </si>
  <si>
    <t>22450000-9 Друкована продукція з елементами захисту</t>
  </si>
  <si>
    <t>22460000-2 Рекламні матеріали, каталоги товарів та посібники</t>
  </si>
  <si>
    <t>22599262</t>
  </si>
  <si>
    <t>2295800759</t>
  </si>
  <si>
    <t>23379396</t>
  </si>
  <si>
    <t>2386000821</t>
  </si>
  <si>
    <t>2483</t>
  </si>
  <si>
    <t>2485</t>
  </si>
  <si>
    <t>24ДН</t>
  </si>
  <si>
    <t>25/09</t>
  </si>
  <si>
    <t>26/09/24</t>
  </si>
  <si>
    <t>26005644</t>
  </si>
  <si>
    <t>2625302132</t>
  </si>
  <si>
    <t>2676912848</t>
  </si>
  <si>
    <t>30/08-24-1</t>
  </si>
  <si>
    <t>30190000-7 Офісне устаткування та приладдя різне</t>
  </si>
  <si>
    <t>3028005400</t>
  </si>
  <si>
    <t>3052805391</t>
  </si>
  <si>
    <t>30619226</t>
  </si>
  <si>
    <t>3119110/2024</t>
  </si>
  <si>
    <t>31720260</t>
  </si>
  <si>
    <t>3187612661</t>
  </si>
  <si>
    <t>3230621294</t>
  </si>
  <si>
    <t>32340000-8 Мікрофони та гучномовці</t>
  </si>
  <si>
    <t>32490244</t>
  </si>
  <si>
    <t>32688148</t>
  </si>
  <si>
    <t>3432412981</t>
  </si>
  <si>
    <t>3516111389</t>
  </si>
  <si>
    <t>36216548</t>
  </si>
  <si>
    <t>36365843</t>
  </si>
  <si>
    <t>36865753</t>
  </si>
  <si>
    <t>37820000-2 Приладдя для образотворчого мистецтва</t>
  </si>
  <si>
    <t>38754377</t>
  </si>
  <si>
    <t>39830000-9 Продукція для чищення</t>
  </si>
  <si>
    <t>401</t>
  </si>
  <si>
    <t>406258926516</t>
  </si>
  <si>
    <t>41682253</t>
  </si>
  <si>
    <t>42</t>
  </si>
  <si>
    <t>42009021</t>
  </si>
  <si>
    <t>42065416</t>
  </si>
  <si>
    <t>42082379</t>
  </si>
  <si>
    <t>43211852</t>
  </si>
  <si>
    <t>44210000-5 Конструкції та їх частини</t>
  </si>
  <si>
    <t>44810000-1 Фарби</t>
  </si>
  <si>
    <t>44953530</t>
  </si>
  <si>
    <t>45128426</t>
  </si>
  <si>
    <t>45149969</t>
  </si>
  <si>
    <t>499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</si>
  <si>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</si>
  <si>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</si>
  <si>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</si>
  <si>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60140000-1 Нерегулярні пасажирські перевезення</t>
  </si>
  <si>
    <t>60223/2024</t>
  </si>
  <si>
    <t>60223/2024-2</t>
  </si>
  <si>
    <t>64210000-1 Послуги телефонного зв’язку та передачі даних</t>
  </si>
  <si>
    <t>65110000-7 Розподіл води</t>
  </si>
  <si>
    <t>70330000-3 Послуги з управління нерухомістю, надавані на платній основі чи на договірних засадах</t>
  </si>
  <si>
    <t>72260000-5 Послуги, пов’язані з програмним забезпеченням</t>
  </si>
  <si>
    <t>72310000-1 Послуги з обробки даних</t>
  </si>
  <si>
    <t>75250000-3 Послуги пожежних і рятувальних служб</t>
  </si>
  <si>
    <t>79110000-8 Послуги з юридичного консультування та юридичного представництва</t>
  </si>
  <si>
    <t>79340000-9 Рекламні та маркетингові послуги</t>
  </si>
  <si>
    <t>79710000-4 Охоронні послуги</t>
  </si>
  <si>
    <t>80510000-2 Послуги з професійної підготовки спеціалістів</t>
  </si>
  <si>
    <t>80550000-4 Послуги з професійної підготовки у сфері безпеки</t>
  </si>
  <si>
    <t>90430000-0 Послуги з відведення стічних вод</t>
  </si>
  <si>
    <t>UAH</t>
  </si>
  <si>
    <t>report-feedback@zakupivli.pro</t>
  </si>
  <si>
    <t>ЄДРПОУ переможця</t>
  </si>
  <si>
    <t>Ідентифікатор закупівлі</t>
  </si>
  <si>
    <t>Валюта</t>
  </si>
  <si>
    <t>Ватман для оформлення вітрини</t>
  </si>
  <si>
    <t>Використання комп'ютерної програми "Єдина інформаційна система управління місцевим бюджетом"</t>
  </si>
  <si>
    <t>Вироби з фанери (декорації до вистави)</t>
  </si>
  <si>
    <t>ГОНЧАРЕНКО ВІТАЛІЙ ВАСИЛЬОВИЧ</t>
  </si>
  <si>
    <t>Господарські товари</t>
  </si>
  <si>
    <t>ДЕРЖАВНЕ ПІДПРИЄМСТВО "ГОЛОВНИЙ НАВЧАЛЬНО-МЕТОДИЧНИЙ ЦЕНТР ДЕРЖПРАЦІ"</t>
  </si>
  <si>
    <t>ДРИГА ТЕТЯНА ВІТАЛІЇВНА</t>
  </si>
  <si>
    <t>Дата публікації закупівлі</t>
  </si>
  <si>
    <t>Дата підписання договору:</t>
  </si>
  <si>
    <t>Договір діє до:</t>
  </si>
  <si>
    <t>Договір діє з:</t>
  </si>
  <si>
    <t>Домашовець Оксана Михайлівна</t>
  </si>
  <si>
    <t>Електрична енергія</t>
  </si>
  <si>
    <t>З ПДВ</t>
  </si>
  <si>
    <t>Закупівля без використання електронної системи</t>
  </si>
  <si>
    <t>КОМУНАЛЬНЕ ПІДПРИЄМСТВО "ДНІПРОВОДОКАНАЛ" ДНІПРОВСЬКОЇ МІСЬКОЇ РАДИ</t>
  </si>
  <si>
    <t>КОМУНАЛЬНЕ ПІДПРИЄМСТВО "ТЕПЛОЕНЕРГО" ДНІПРОВСЬКОЇ МІСЬКОЇ РАДИ</t>
  </si>
  <si>
    <t>КОМУНАЛЬНИЙ ЗАКЛАД ВИЩОЇ ОСВІТИ "ДНІПРОВСЬКА АКАДЕМІЯ НЕПЕРЕРВНОЇ ОСВІТИ" ДНІПРОПЕТРОВСЬКОЇ ОБЛАСНОЇ РАДИ"</t>
  </si>
  <si>
    <t>КУЗЬМІНОВ ВОЛОДИМИР ОЛЕКСАНДРОВИЧ</t>
  </si>
  <si>
    <t>Класифікатор</t>
  </si>
  <si>
    <t>Контейнер універсальний 80 л 710х450х382 мм. Контейнер 80л на колесах 46х72х36 см.</t>
  </si>
  <si>
    <t>Костюми театральні</t>
  </si>
  <si>
    <t>Кількість одиниць</t>
  </si>
  <si>
    <t>ЛІСОВИЙ ОЛЕКСАНДР АНАТОЛІЙОВИЧ</t>
  </si>
  <si>
    <t>ЛАВРЕНТЬЄВ ЮРІЙ ОЛЕКСАНДРОВИЧ</t>
  </si>
  <si>
    <t>ЛЕБЕДИНСЬКА АЛІСА ГРИГОРІВНА</t>
  </si>
  <si>
    <t>Листівки-афіши А 5 (4+0)</t>
  </si>
  <si>
    <t>Листівки-афіші А6 (4+0). Афіші А2 (4+0). Афіші А3 (4+0).</t>
  </si>
  <si>
    <t>Мікрофон хоровий AUDIX ADX40</t>
  </si>
  <si>
    <t>НМ-62-ПТМ</t>
  </si>
  <si>
    <t>Номер договору</t>
  </si>
  <si>
    <t>Ні</t>
  </si>
  <si>
    <t>ОД-01-03-1021</t>
  </si>
  <si>
    <t>Одиниця виміру</t>
  </si>
  <si>
    <t>Очікувана вартість закупівлі</t>
  </si>
  <si>
    <t>Очікувана вартість, одиниця</t>
  </si>
  <si>
    <t>ПБ-18-03-1022</t>
  </si>
  <si>
    <t>ПРИВАТНЕ АКЦІОНЕРНЕ ТОВАРИСТВО "ДАТАГРУП"</t>
  </si>
  <si>
    <t>ПРИВАТНЕ АКЦІОНЕРНЕ ТОВАРИСТВО "ТЕЛЕСИСТЕМИ УКРАЇНИ"</t>
  </si>
  <si>
    <t>ПРИВАТНЕ ПІДПРИЄМСТВО "ПОЖЦЕНТР"</t>
  </si>
  <si>
    <t>ПРИВАТНЕ ПІДПРИЄМСТВО "ТАВІНФОРМ"</t>
  </si>
  <si>
    <t>Папір офісний</t>
  </si>
  <si>
    <t xml:space="preserve">Повірка лічильника теплоти та рідини </t>
  </si>
  <si>
    <t xml:space="preserve">Послуги з вогнезахисної обробки одягу сцени </t>
  </si>
  <si>
    <t>Послуги з навчання за курсом "Охорона праці та безпека життєдіяльності" з отриманням посвідчення та свідоцтва</t>
  </si>
  <si>
    <t>Послуги з навчання за курсом "Пожежна безпека" з отриманням посвідчення</t>
  </si>
  <si>
    <t>Послуги з навчання за курсом "Правила безпечної експлуатації електроустановок споживачів" з отриманням посвідчення</t>
  </si>
  <si>
    <t>Послуги з навчання за курсом «Цивільний захист» з отриманням посвідчення</t>
  </si>
  <si>
    <t>Послуги з надання повного функціонального цілодобового доступу до поточного випуску та архіву видань ПБО, ББ, ОП у електронній формі.</t>
  </si>
  <si>
    <t>Послуги з обробки даних, видачі сертифікатів, перевидачі до закінчення строку чинності сертифікату та їх обслуговування</t>
  </si>
  <si>
    <t>Послуги з обслуговування та цілодобового спостереження за системами протипожежного захисту та оповіщення</t>
  </si>
  <si>
    <t xml:space="preserve">Послуги з охорони приміщення
</t>
  </si>
  <si>
    <t>Послуги з перевезення акторів, обслуговучого персоналу, ляльок та декорацій</t>
  </si>
  <si>
    <t>Послуги з перевезення акторів, обслуговуючого персоналу, ляльок та декорацій театру по місту</t>
  </si>
  <si>
    <t xml:space="preserve">Послуги з перевезення акторів, обслуговуючого персоналу, ляльок та декорацій театру по місту
</t>
  </si>
  <si>
    <t>Послуги з постачання теплової енергії</t>
  </si>
  <si>
    <t xml:space="preserve">Послуги з постачання теплової енергії
</t>
  </si>
  <si>
    <t xml:space="preserve">Послуги з регламентних робіт та дрібного ремонту світлової та звукової апаратури театру </t>
  </si>
  <si>
    <t>Послуги з централізованого водовідведення</t>
  </si>
  <si>
    <t>Послуги з централізованого водопостачання</t>
  </si>
  <si>
    <t>Послуги з юридичного консультування щодо оформлення договору оренди приміщення</t>
  </si>
  <si>
    <t xml:space="preserve">Послуги по виконанню незалежної оцінки вартості нерухомого майна та рецензування звіта для цілей бухгалтерського обліку
</t>
  </si>
  <si>
    <t>Право на використання комп'ютерної програми ПЗ "Звітність". Послуги з системного супроводу програми.</t>
  </si>
  <si>
    <t>Предмет закупівлі</t>
  </si>
  <si>
    <t>Рекламні послуги в мережі Інтернет</t>
  </si>
  <si>
    <t>Ремонт БФП Canon MF3228, ремонт картриджа лазерного принтера Canon MF 4410 із заправкою тонером</t>
  </si>
  <si>
    <t xml:space="preserve">Сабвуфер Behringer VQ1500D </t>
  </si>
  <si>
    <t>Список державних закупівель</t>
  </si>
  <si>
    <t>Сума укладеного договору</t>
  </si>
  <si>
    <t>ТОВ "Світ Верстатів"</t>
  </si>
  <si>
    <t>ТОВАРИСТВО З ОБМЕЖЕНОЮ ВІДПОВІДАЛЬНІСТЮ "АСТОН СЕФЕТІ"</t>
  </si>
  <si>
    <t>ТОВАРИСТВО З ОБМЕЖЕНОЮ ВІДПОВІДАЛЬНІСТЮ "БТІ ГРУП"</t>
  </si>
  <si>
    <t>ТОВАРИСТВО З ОБМЕЖЕНОЮ ВІДПОВІДАЛЬНІСТЮ "ДНІПРОВСЬКІ ЕНЕРГЕТИЧНІ ПОСЛУГИ"</t>
  </si>
  <si>
    <t>ТОВАРИСТВО З ОБМЕЖЕНОЮ ВІДПОВІДАЛЬНІСТЮ "ЕПІЦЕНТР К"</t>
  </si>
  <si>
    <t>ТОВАРИСТВО З ОБМЕЖЕНОЮ ВІДПОВІДАЛЬНІСТЮ "МЕДІАЗУПИНКА"</t>
  </si>
  <si>
    <t>ТОВАРИСТВО З ОБМЕЖЕНОЮ ВІДПОВІДАЛЬНІСТЮ "МЕТРОНОМ 2009"</t>
  </si>
  <si>
    <t>ТОВАРИСТВО З ОБМЕЖЕНОЮ ВІДПОВІДАЛЬНІСТЮ "ОХОРОНА "ДЖЕБ"</t>
  </si>
  <si>
    <t>ТОВАРИСТВО З ОБМЕЖЕНОЮ ВІДПОВІДАЛЬНІСТЮ "ПОЖЕЖНА БЕЗПЕКА "КОМПЛЕКС ЗАХИСТ"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</si>
  <si>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</si>
  <si>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СЕРТИФІКАЦІЇ КЛЮЧІВ "УКРАЇНА"</t>
  </si>
  <si>
    <t>ТОВАРИСТВО З ОБМЕЖЕНОЮ ВІДПОВІДАЛЬНІСТЮ ТОРГОВЕЛЬНО-ВИРОБНИЧА ГРУПА "КУНІЦА"</t>
  </si>
  <si>
    <t>Так</t>
  </si>
  <si>
    <t>Телекомунікаційні послуги (місцевий телефонний зв'язок)</t>
  </si>
  <si>
    <t>Телекомунікаційні послуги (інтернет)</t>
  </si>
  <si>
    <t>Термобланки</t>
  </si>
  <si>
    <t>Тип процедури</t>
  </si>
  <si>
    <t>Тканина та швейна фурнітура для виготовлення ширми для вистави</t>
  </si>
  <si>
    <t>Товариство з Обмеженою Відповідальністю "Техноцентр Маяк Солюшн"</t>
  </si>
  <si>
    <t>ФОП Колісник Н.О.</t>
  </si>
  <si>
    <t>ФОП Корчевський Андрій Валерійович</t>
  </si>
  <si>
    <t>Фактичний переможець</t>
  </si>
  <si>
    <t>Фарби, емаль для фарбування декорацій</t>
  </si>
  <si>
    <t>Фізична особа підприємець Зоц Анастасія Олексіївна</t>
  </si>
  <si>
    <t>Халат робочий жіночий</t>
  </si>
  <si>
    <t>ЧИКОЛЬБА ТЕТЯНА ЮРІЇВНА</t>
  </si>
  <si>
    <t>ШАБАЛІНА ВАЛЕНТИНА ВАСИЛІВНА</t>
  </si>
  <si>
    <t>Якщо ви маєте пропозицію чи побажання щодо покращення цього звіту, напишіть нам, будь ласка:</t>
  </si>
  <si>
    <t>година</t>
  </si>
  <si>
    <t>гігакалорія</t>
  </si>
  <si>
    <t>кіловат</t>
  </si>
  <si>
    <t>метр</t>
  </si>
  <si>
    <t>метри кубічні</t>
  </si>
  <si>
    <t>пачка</t>
  </si>
  <si>
    <t>послуга</t>
  </si>
  <si>
    <t>штука</t>
  </si>
  <si>
    <t>штуки</t>
  </si>
  <si>
    <t>№</t>
  </si>
  <si>
    <t>Звіт створено 14 січня о 15:33 з використанням http://zakupivli.pro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</si>
</sst>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4628870" TargetMode="External"/><Relationship Id="rId13" Type="http://schemas.openxmlformats.org/officeDocument/2006/relationships/hyperlink" Target="https://my.zakupivli.pro/remote/dispatcher/state_purchase_view/53675226" TargetMode="External"/><Relationship Id="rId18" Type="http://schemas.openxmlformats.org/officeDocument/2006/relationships/hyperlink" Target="https://my.zakupivli.pro/remote/dispatcher/state_purchase_view/52501181" TargetMode="External"/><Relationship Id="rId26" Type="http://schemas.openxmlformats.org/officeDocument/2006/relationships/hyperlink" Target="https://my.zakupivli.pro/remote/dispatcher/state_purchase_view/50769905" TargetMode="External"/><Relationship Id="rId39" Type="http://schemas.openxmlformats.org/officeDocument/2006/relationships/hyperlink" Target="https://my.zakupivli.pro/remote/dispatcher/state_purchase_view/48669003" TargetMode="External"/><Relationship Id="rId3" Type="http://schemas.openxmlformats.org/officeDocument/2006/relationships/hyperlink" Target="https://my.zakupivli.pro/remote/dispatcher/state_purchase_view/55761509" TargetMode="External"/><Relationship Id="rId21" Type="http://schemas.openxmlformats.org/officeDocument/2006/relationships/hyperlink" Target="https://my.zakupivli.pro/remote/dispatcher/state_purchase_view/52026382" TargetMode="External"/><Relationship Id="rId34" Type="http://schemas.openxmlformats.org/officeDocument/2006/relationships/hyperlink" Target="https://my.zakupivli.pro/remote/dispatcher/state_purchase_view/48979948" TargetMode="External"/><Relationship Id="rId42" Type="http://schemas.openxmlformats.org/officeDocument/2006/relationships/hyperlink" Target="https://my.zakupivli.pro/remote/dispatcher/state_purchase_view/48361573" TargetMode="External"/><Relationship Id="rId7" Type="http://schemas.openxmlformats.org/officeDocument/2006/relationships/hyperlink" Target="https://my.zakupivli.pro/remote/dispatcher/state_purchase_view/54738027" TargetMode="External"/><Relationship Id="rId12" Type="http://schemas.openxmlformats.org/officeDocument/2006/relationships/hyperlink" Target="https://my.zakupivli.pro/remote/dispatcher/state_purchase_view/53857871" TargetMode="External"/><Relationship Id="rId17" Type="http://schemas.openxmlformats.org/officeDocument/2006/relationships/hyperlink" Target="https://my.zakupivli.pro/remote/dispatcher/state_purchase_view/52541048" TargetMode="External"/><Relationship Id="rId25" Type="http://schemas.openxmlformats.org/officeDocument/2006/relationships/hyperlink" Target="https://my.zakupivli.pro/remote/dispatcher/state_purchase_view/51389446" TargetMode="External"/><Relationship Id="rId33" Type="http://schemas.openxmlformats.org/officeDocument/2006/relationships/hyperlink" Target="https://my.zakupivli.pro/remote/dispatcher/state_purchase_view/48981003" TargetMode="External"/><Relationship Id="rId38" Type="http://schemas.openxmlformats.org/officeDocument/2006/relationships/hyperlink" Target="https://my.zakupivli.pro/remote/dispatcher/state_purchase_view/48674649" TargetMode="External"/><Relationship Id="rId2" Type="http://schemas.openxmlformats.org/officeDocument/2006/relationships/hyperlink" Target="https://my.zakupivli.pro/remote/dispatcher/state_purchase_view/56172470" TargetMode="External"/><Relationship Id="rId16" Type="http://schemas.openxmlformats.org/officeDocument/2006/relationships/hyperlink" Target="https://my.zakupivli.pro/remote/dispatcher/state_purchase_view/53082501" TargetMode="External"/><Relationship Id="rId20" Type="http://schemas.openxmlformats.org/officeDocument/2006/relationships/hyperlink" Target="https://my.zakupivli.pro/remote/dispatcher/state_purchase_view/52026483" TargetMode="External"/><Relationship Id="rId29" Type="http://schemas.openxmlformats.org/officeDocument/2006/relationships/hyperlink" Target="https://my.zakupivli.pro/remote/dispatcher/state_purchase_view/49421657" TargetMode="External"/><Relationship Id="rId41" Type="http://schemas.openxmlformats.org/officeDocument/2006/relationships/hyperlink" Target="https://my.zakupivli.pro/remote/dispatcher/state_purchase_view/48473150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54823150" TargetMode="External"/><Relationship Id="rId11" Type="http://schemas.openxmlformats.org/officeDocument/2006/relationships/hyperlink" Target="https://my.zakupivli.pro/remote/dispatcher/state_purchase_view/53858059" TargetMode="External"/><Relationship Id="rId24" Type="http://schemas.openxmlformats.org/officeDocument/2006/relationships/hyperlink" Target="https://my.zakupivli.pro/remote/dispatcher/state_purchase_view/51449387" TargetMode="External"/><Relationship Id="rId32" Type="http://schemas.openxmlformats.org/officeDocument/2006/relationships/hyperlink" Target="https://my.zakupivli.pro/remote/dispatcher/state_purchase_view/48981759" TargetMode="External"/><Relationship Id="rId37" Type="http://schemas.openxmlformats.org/officeDocument/2006/relationships/hyperlink" Target="https://my.zakupivli.pro/remote/dispatcher/state_purchase_view/48732083" TargetMode="External"/><Relationship Id="rId40" Type="http://schemas.openxmlformats.org/officeDocument/2006/relationships/hyperlink" Target="https://my.zakupivli.pro/remote/dispatcher/state_purchase_view/48668321" TargetMode="External"/><Relationship Id="rId5" Type="http://schemas.openxmlformats.org/officeDocument/2006/relationships/hyperlink" Target="https://my.zakupivli.pro/remote/dispatcher/state_purchase_view/55202394" TargetMode="External"/><Relationship Id="rId15" Type="http://schemas.openxmlformats.org/officeDocument/2006/relationships/hyperlink" Target="https://my.zakupivli.pro/remote/dispatcher/state_purchase_view/53445891" TargetMode="External"/><Relationship Id="rId23" Type="http://schemas.openxmlformats.org/officeDocument/2006/relationships/hyperlink" Target="https://my.zakupivli.pro/remote/dispatcher/state_purchase_view/51565159" TargetMode="External"/><Relationship Id="rId28" Type="http://schemas.openxmlformats.org/officeDocument/2006/relationships/hyperlink" Target="https://my.zakupivli.pro/remote/dispatcher/state_purchase_view/50767706" TargetMode="External"/><Relationship Id="rId36" Type="http://schemas.openxmlformats.org/officeDocument/2006/relationships/hyperlink" Target="https://my.zakupivli.pro/remote/dispatcher/state_purchase_view/48827793" TargetMode="External"/><Relationship Id="rId10" Type="http://schemas.openxmlformats.org/officeDocument/2006/relationships/hyperlink" Target="https://my.zakupivli.pro/remote/dispatcher/state_purchase_view/53885832" TargetMode="External"/><Relationship Id="rId19" Type="http://schemas.openxmlformats.org/officeDocument/2006/relationships/hyperlink" Target="https://my.zakupivli.pro/remote/dispatcher/state_purchase_view/52407098" TargetMode="External"/><Relationship Id="rId31" Type="http://schemas.openxmlformats.org/officeDocument/2006/relationships/hyperlink" Target="https://my.zakupivli.pro/remote/dispatcher/state_purchase_view/49085872" TargetMode="External"/><Relationship Id="rId4" Type="http://schemas.openxmlformats.org/officeDocument/2006/relationships/hyperlink" Target="https://my.zakupivli.pro/remote/dispatcher/state_purchase_view/55353242" TargetMode="External"/><Relationship Id="rId9" Type="http://schemas.openxmlformats.org/officeDocument/2006/relationships/hyperlink" Target="https://my.zakupivli.pro/remote/dispatcher/state_purchase_view/54091261" TargetMode="External"/><Relationship Id="rId14" Type="http://schemas.openxmlformats.org/officeDocument/2006/relationships/hyperlink" Target="https://my.zakupivli.pro/remote/dispatcher/state_purchase_view/53587669" TargetMode="External"/><Relationship Id="rId22" Type="http://schemas.openxmlformats.org/officeDocument/2006/relationships/hyperlink" Target="https://my.zakupivli.pro/remote/dispatcher/state_purchase_view/52025883" TargetMode="External"/><Relationship Id="rId27" Type="http://schemas.openxmlformats.org/officeDocument/2006/relationships/hyperlink" Target="https://my.zakupivli.pro/remote/dispatcher/state_purchase_view/50768443" TargetMode="External"/><Relationship Id="rId30" Type="http://schemas.openxmlformats.org/officeDocument/2006/relationships/hyperlink" Target="https://my.zakupivli.pro/remote/dispatcher/state_purchase_view/49179902" TargetMode="External"/><Relationship Id="rId35" Type="http://schemas.openxmlformats.org/officeDocument/2006/relationships/hyperlink" Target="https://my.zakupivli.pro/remote/dispatcher/state_purchase_view/48978416" TargetMode="External"/><Relationship Id="rId43" Type="http://schemas.openxmlformats.org/officeDocument/2006/relationships/hyperlink" Target="https://my.zakupivli.pro/remote/dispatcher/state_purchase_view/4836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G1" workbookViewId="0">
      <pane ySplit="5" topLeftCell="A6" activePane="bottomLeft" state="frozen"/>
      <selection pane="bottomLeft" activeCell="S8" sqref="S8"/>
    </sheetView>
  </sheetViews>
  <sheetFormatPr defaultColWidth="11.5546875" defaultRowHeight="14.4" x14ac:dyDescent="0.3"/>
  <cols>
    <col min="1" max="1" width="5"/>
    <col min="2" max="2" width="25"/>
    <col min="3" max="4" width="35"/>
    <col min="5" max="5" width="30"/>
    <col min="6" max="6" width="10"/>
    <col min="7" max="7" width="15"/>
    <col min="8" max="8" width="10"/>
    <col min="9" max="10" width="15"/>
    <col min="11" max="11" width="10"/>
    <col min="12" max="12" width="8" customWidth="1"/>
    <col min="13" max="13" width="20"/>
    <col min="14" max="16" width="15"/>
    <col min="17" max="18" width="20"/>
    <col min="19" max="19" width="15"/>
  </cols>
  <sheetData>
    <row r="1" spans="1:19" x14ac:dyDescent="0.3">
      <c r="A1" s="1" t="s">
        <v>199</v>
      </c>
    </row>
    <row r="2" spans="1:19" x14ac:dyDescent="0.3">
      <c r="A2" s="2" t="s">
        <v>99</v>
      </c>
    </row>
    <row r="4" spans="1:19" ht="15" thickBot="1" x14ac:dyDescent="0.35">
      <c r="A4" s="1" t="s">
        <v>170</v>
      </c>
    </row>
    <row r="5" spans="1:19" ht="42" thickBot="1" x14ac:dyDescent="0.35">
      <c r="A5" s="3" t="s">
        <v>209</v>
      </c>
      <c r="B5" s="3" t="s">
        <v>101</v>
      </c>
      <c r="C5" s="3" t="s">
        <v>166</v>
      </c>
      <c r="D5" s="3" t="s">
        <v>122</v>
      </c>
      <c r="E5" s="3" t="s">
        <v>188</v>
      </c>
      <c r="F5" s="3" t="s">
        <v>110</v>
      </c>
      <c r="G5" s="3" t="s">
        <v>137</v>
      </c>
      <c r="H5" s="3" t="s">
        <v>125</v>
      </c>
      <c r="I5" s="3" t="s">
        <v>138</v>
      </c>
      <c r="J5" s="3" t="s">
        <v>136</v>
      </c>
      <c r="K5" s="3" t="s">
        <v>102</v>
      </c>
      <c r="L5" s="3" t="s">
        <v>116</v>
      </c>
      <c r="M5" s="3" t="s">
        <v>193</v>
      </c>
      <c r="N5" s="3" t="s">
        <v>100</v>
      </c>
      <c r="O5" s="3" t="s">
        <v>133</v>
      </c>
      <c r="P5" s="3" t="s">
        <v>171</v>
      </c>
      <c r="Q5" s="3" t="s">
        <v>111</v>
      </c>
      <c r="R5" s="3" t="s">
        <v>113</v>
      </c>
      <c r="S5" s="3" t="s">
        <v>112</v>
      </c>
    </row>
    <row r="6" spans="1:19" x14ac:dyDescent="0.3">
      <c r="A6" s="4">
        <v>1</v>
      </c>
      <c r="B6" s="2" t="str">
        <f>HYPERLINK("https://my.zakupivli.pro/remote/dispatcher/state_purchase_view/56172470", "UA-2024-12-25-007358-a")</f>
        <v>UA-2024-12-25-007358-a</v>
      </c>
      <c r="C6" s="1" t="s">
        <v>131</v>
      </c>
      <c r="D6" s="1" t="s">
        <v>55</v>
      </c>
      <c r="E6" s="1" t="s">
        <v>117</v>
      </c>
      <c r="F6" s="5">
        <v>45651</v>
      </c>
      <c r="G6" s="6">
        <v>21604</v>
      </c>
      <c r="H6" s="1">
        <v>2</v>
      </c>
      <c r="I6" s="6">
        <v>10802</v>
      </c>
      <c r="J6" s="1" t="s">
        <v>207</v>
      </c>
      <c r="K6" s="1" t="s">
        <v>98</v>
      </c>
      <c r="L6" s="1" t="s">
        <v>134</v>
      </c>
      <c r="M6" s="1" t="s">
        <v>128</v>
      </c>
      <c r="N6" s="1" t="s">
        <v>59</v>
      </c>
      <c r="O6" s="1" t="s">
        <v>66</v>
      </c>
      <c r="P6" s="6">
        <v>21604</v>
      </c>
      <c r="Q6" s="5">
        <v>45646</v>
      </c>
      <c r="R6" s="5">
        <v>45646</v>
      </c>
      <c r="S6" s="7">
        <v>45657</v>
      </c>
    </row>
    <row r="7" spans="1:19" x14ac:dyDescent="0.3">
      <c r="A7" s="4">
        <v>2</v>
      </c>
      <c r="B7" s="2" t="str">
        <f>HYPERLINK("https://my.zakupivli.pro/remote/dispatcher/state_purchase_view/55761509", "UA-2024-12-13-019097-a")</f>
        <v>UA-2024-12-13-019097-a</v>
      </c>
      <c r="C7" s="1" t="s">
        <v>164</v>
      </c>
      <c r="D7" s="1" t="s">
        <v>88</v>
      </c>
      <c r="E7" s="1" t="s">
        <v>117</v>
      </c>
      <c r="F7" s="5">
        <v>45639</v>
      </c>
      <c r="G7" s="6">
        <v>1800</v>
      </c>
      <c r="H7" s="1">
        <v>1</v>
      </c>
      <c r="I7" s="6">
        <v>1800</v>
      </c>
      <c r="J7" s="1" t="s">
        <v>206</v>
      </c>
      <c r="K7" s="1" t="s">
        <v>98</v>
      </c>
      <c r="L7" s="1" t="s">
        <v>134</v>
      </c>
      <c r="M7" s="1" t="s">
        <v>174</v>
      </c>
      <c r="N7" s="1" t="s">
        <v>64</v>
      </c>
      <c r="O7" s="1" t="s">
        <v>18</v>
      </c>
      <c r="P7" s="6">
        <v>1800</v>
      </c>
      <c r="Q7" s="5">
        <v>45639</v>
      </c>
      <c r="R7" s="5">
        <v>45639</v>
      </c>
      <c r="S7" s="7">
        <v>45657</v>
      </c>
    </row>
    <row r="8" spans="1:19" x14ac:dyDescent="0.3">
      <c r="A8" s="4">
        <v>3</v>
      </c>
      <c r="B8" s="2" t="str">
        <f>HYPERLINK("https://my.zakupivli.pro/remote/dispatcher/state_purchase_view/55353242", "UA-2024-12-03-012625-a")</f>
        <v>UA-2024-12-03-012625-a</v>
      </c>
      <c r="C8" s="1" t="s">
        <v>152</v>
      </c>
      <c r="D8" s="1" t="s">
        <v>90</v>
      </c>
      <c r="E8" s="1" t="s">
        <v>117</v>
      </c>
      <c r="F8" s="5">
        <v>45629</v>
      </c>
      <c r="G8" s="6">
        <v>702</v>
      </c>
      <c r="H8" s="1">
        <v>3</v>
      </c>
      <c r="I8" s="6">
        <v>234</v>
      </c>
      <c r="J8" s="1" t="s">
        <v>207</v>
      </c>
      <c r="K8" s="1" t="s">
        <v>98</v>
      </c>
      <c r="L8" s="1" t="s">
        <v>184</v>
      </c>
      <c r="M8" s="1" t="s">
        <v>182</v>
      </c>
      <c r="N8" s="1" t="s">
        <v>62</v>
      </c>
      <c r="O8" s="1" t="s">
        <v>43</v>
      </c>
      <c r="P8" s="6">
        <v>702</v>
      </c>
      <c r="Q8" s="5">
        <v>45628</v>
      </c>
      <c r="R8" s="5">
        <v>45628</v>
      </c>
      <c r="S8" s="7">
        <v>45657</v>
      </c>
    </row>
    <row r="9" spans="1:19" x14ac:dyDescent="0.3">
      <c r="A9" s="4">
        <v>4</v>
      </c>
      <c r="B9" s="2" t="str">
        <f>HYPERLINK("https://my.zakupivli.pro/remote/dispatcher/state_purchase_view/55202394", "UA-2024-11-27-017970-a")</f>
        <v>UA-2024-11-27-017970-a</v>
      </c>
      <c r="C9" s="1" t="s">
        <v>169</v>
      </c>
      <c r="D9" s="1" t="s">
        <v>55</v>
      </c>
      <c r="E9" s="1" t="s">
        <v>117</v>
      </c>
      <c r="F9" s="5">
        <v>45623</v>
      </c>
      <c r="G9" s="6">
        <v>42498</v>
      </c>
      <c r="H9" s="1">
        <v>2</v>
      </c>
      <c r="I9" s="6">
        <v>21249</v>
      </c>
      <c r="J9" s="1" t="s">
        <v>207</v>
      </c>
      <c r="K9" s="1" t="s">
        <v>98</v>
      </c>
      <c r="L9" s="1" t="s">
        <v>134</v>
      </c>
      <c r="M9" s="1" t="s">
        <v>114</v>
      </c>
      <c r="N9" s="1" t="s">
        <v>48</v>
      </c>
      <c r="O9" s="1" t="s">
        <v>29</v>
      </c>
      <c r="P9" s="6">
        <v>42498</v>
      </c>
      <c r="Q9" s="5">
        <v>45610</v>
      </c>
      <c r="R9" s="5">
        <v>45610</v>
      </c>
      <c r="S9" s="7">
        <v>45657</v>
      </c>
    </row>
    <row r="10" spans="1:19" x14ac:dyDescent="0.3">
      <c r="A10" s="4">
        <v>5</v>
      </c>
      <c r="B10" s="2" t="str">
        <f>HYPERLINK("https://my.zakupivli.pro/remote/dispatcher/state_purchase_view/54823150", "UA-2024-11-14-015340-a")</f>
        <v>UA-2024-11-14-015340-a</v>
      </c>
      <c r="C10" s="1" t="s">
        <v>158</v>
      </c>
      <c r="D10" s="1" t="s">
        <v>13</v>
      </c>
      <c r="E10" s="1" t="s">
        <v>117</v>
      </c>
      <c r="F10" s="5">
        <v>45610</v>
      </c>
      <c r="G10" s="6">
        <v>24851.97</v>
      </c>
      <c r="H10" s="1">
        <v>5.9519299999999999</v>
      </c>
      <c r="I10" s="6">
        <v>4175.45</v>
      </c>
      <c r="J10" s="1" t="s">
        <v>201</v>
      </c>
      <c r="K10" s="1" t="s">
        <v>98</v>
      </c>
      <c r="L10" s="1" t="s">
        <v>184</v>
      </c>
      <c r="M10" s="1" t="s">
        <v>119</v>
      </c>
      <c r="N10" s="1" t="s">
        <v>57</v>
      </c>
      <c r="O10" s="1" t="s">
        <v>9</v>
      </c>
      <c r="P10" s="6">
        <v>24851.97</v>
      </c>
      <c r="Q10" s="5">
        <v>45609</v>
      </c>
      <c r="R10" s="5">
        <v>45609</v>
      </c>
      <c r="S10" s="7">
        <v>45657</v>
      </c>
    </row>
    <row r="11" spans="1:19" x14ac:dyDescent="0.3">
      <c r="A11" s="4">
        <v>6</v>
      </c>
      <c r="B11" s="2" t="str">
        <f>HYPERLINK("https://my.zakupivli.pro/remote/dispatcher/state_purchase_view/54738027", "UA-2024-11-12-012797-a")</f>
        <v>UA-2024-11-12-012797-a</v>
      </c>
      <c r="C11" s="1" t="s">
        <v>115</v>
      </c>
      <c r="D11" s="1" t="s">
        <v>12</v>
      </c>
      <c r="E11" s="1" t="s">
        <v>117</v>
      </c>
      <c r="F11" s="5">
        <v>45608</v>
      </c>
      <c r="G11" s="6">
        <v>8247.23</v>
      </c>
      <c r="H11" s="1">
        <v>894</v>
      </c>
      <c r="I11" s="6">
        <v>9.23</v>
      </c>
      <c r="J11" s="1" t="s">
        <v>202</v>
      </c>
      <c r="K11" s="1" t="s">
        <v>98</v>
      </c>
      <c r="L11" s="1" t="s">
        <v>184</v>
      </c>
      <c r="M11" s="1" t="s">
        <v>175</v>
      </c>
      <c r="N11" s="1" t="s">
        <v>72</v>
      </c>
      <c r="O11" s="1" t="s">
        <v>85</v>
      </c>
      <c r="P11" s="6">
        <v>8247.23</v>
      </c>
      <c r="Q11" s="5">
        <v>45607</v>
      </c>
      <c r="R11" s="5">
        <v>45607</v>
      </c>
      <c r="S11" s="7">
        <v>45657</v>
      </c>
    </row>
    <row r="12" spans="1:19" x14ac:dyDescent="0.3">
      <c r="A12" s="4">
        <v>7</v>
      </c>
      <c r="B12" s="2" t="str">
        <f>HYPERLINK("https://my.zakupivli.pro/remote/dispatcher/state_purchase_view/54628870", "UA-2024-11-07-014321-a")</f>
        <v>UA-2024-11-07-014321-a</v>
      </c>
      <c r="C12" s="1" t="s">
        <v>157</v>
      </c>
      <c r="D12" s="1" t="s">
        <v>83</v>
      </c>
      <c r="E12" s="1" t="s">
        <v>117</v>
      </c>
      <c r="F12" s="5">
        <v>45603</v>
      </c>
      <c r="G12" s="6">
        <v>16250</v>
      </c>
      <c r="H12" s="1">
        <v>25</v>
      </c>
      <c r="I12" s="6">
        <v>650</v>
      </c>
      <c r="J12" s="1" t="s">
        <v>200</v>
      </c>
      <c r="K12" s="1" t="s">
        <v>98</v>
      </c>
      <c r="L12" s="1" t="s">
        <v>134</v>
      </c>
      <c r="M12" s="1" t="s">
        <v>121</v>
      </c>
      <c r="N12" s="1" t="s">
        <v>49</v>
      </c>
      <c r="O12" s="1" t="s">
        <v>8</v>
      </c>
      <c r="P12" s="6">
        <v>16250</v>
      </c>
      <c r="Q12" s="5">
        <v>45602</v>
      </c>
      <c r="R12" s="5">
        <v>45602</v>
      </c>
      <c r="S12" s="7">
        <v>45626</v>
      </c>
    </row>
    <row r="13" spans="1:19" x14ac:dyDescent="0.3">
      <c r="A13" s="4">
        <v>8</v>
      </c>
      <c r="B13" s="2" t="str">
        <f>HYPERLINK("https://my.zakupivli.pro/remote/dispatcher/state_purchase_view/54091261", "UA-2024-10-17-013105-a")</f>
        <v>UA-2024-10-17-013105-a</v>
      </c>
      <c r="C13" s="1" t="s">
        <v>187</v>
      </c>
      <c r="D13" s="1" t="s">
        <v>32</v>
      </c>
      <c r="E13" s="1" t="s">
        <v>117</v>
      </c>
      <c r="F13" s="5">
        <v>45582</v>
      </c>
      <c r="G13" s="6">
        <v>2000</v>
      </c>
      <c r="H13" s="1">
        <v>1000</v>
      </c>
      <c r="I13" s="6">
        <v>2</v>
      </c>
      <c r="J13" s="1" t="s">
        <v>207</v>
      </c>
      <c r="K13" s="1" t="s">
        <v>98</v>
      </c>
      <c r="L13" s="1" t="s">
        <v>134</v>
      </c>
      <c r="M13" s="1" t="s">
        <v>191</v>
      </c>
      <c r="N13" s="1" t="s">
        <v>53</v>
      </c>
      <c r="O13" s="1" t="s">
        <v>20</v>
      </c>
      <c r="P13" s="6">
        <v>2000</v>
      </c>
      <c r="Q13" s="5">
        <v>45582</v>
      </c>
      <c r="R13" s="5">
        <v>45582</v>
      </c>
      <c r="S13" s="7">
        <v>45596</v>
      </c>
    </row>
    <row r="14" spans="1:19" x14ac:dyDescent="0.3">
      <c r="A14" s="4">
        <v>9</v>
      </c>
      <c r="B14" s="2" t="str">
        <f>HYPERLINK("https://my.zakupivli.pro/remote/dispatcher/state_purchase_view/53885832", "UA-2024-10-09-011751-a")</f>
        <v>UA-2024-10-09-011751-a</v>
      </c>
      <c r="C14" s="1" t="s">
        <v>156</v>
      </c>
      <c r="D14" s="1" t="s">
        <v>83</v>
      </c>
      <c r="E14" s="1" t="s">
        <v>117</v>
      </c>
      <c r="F14" s="5">
        <v>45574</v>
      </c>
      <c r="G14" s="6">
        <v>7800</v>
      </c>
      <c r="H14" s="1">
        <v>12</v>
      </c>
      <c r="I14" s="6">
        <v>650</v>
      </c>
      <c r="J14" s="1" t="s">
        <v>200</v>
      </c>
      <c r="K14" s="1" t="s">
        <v>98</v>
      </c>
      <c r="L14" s="1" t="s">
        <v>134</v>
      </c>
      <c r="M14" s="1" t="s">
        <v>121</v>
      </c>
      <c r="N14" s="1" t="s">
        <v>49</v>
      </c>
      <c r="O14" s="1" t="s">
        <v>11</v>
      </c>
      <c r="P14" s="6">
        <v>7800</v>
      </c>
      <c r="Q14" s="5">
        <v>45573</v>
      </c>
      <c r="R14" s="5">
        <v>45573</v>
      </c>
      <c r="S14" s="7">
        <v>45596</v>
      </c>
    </row>
    <row r="15" spans="1:19" x14ac:dyDescent="0.3">
      <c r="A15" s="4">
        <v>10</v>
      </c>
      <c r="B15" s="2" t="str">
        <f>HYPERLINK("https://my.zakupivli.pro/remote/dispatcher/state_purchase_view/53858059", "UA-2024-10-08-013617-a")</f>
        <v>UA-2024-10-08-013617-a</v>
      </c>
      <c r="C15" s="1" t="s">
        <v>196</v>
      </c>
      <c r="D15" s="1" t="s">
        <v>23</v>
      </c>
      <c r="E15" s="1" t="s">
        <v>117</v>
      </c>
      <c r="F15" s="5">
        <v>45573</v>
      </c>
      <c r="G15" s="6">
        <v>699</v>
      </c>
      <c r="H15" s="1">
        <v>1</v>
      </c>
      <c r="I15" s="6">
        <v>699</v>
      </c>
      <c r="J15" s="1" t="s">
        <v>207</v>
      </c>
      <c r="K15" s="1" t="s">
        <v>98</v>
      </c>
      <c r="L15" s="1" t="s">
        <v>184</v>
      </c>
      <c r="M15" s="1" t="s">
        <v>176</v>
      </c>
      <c r="N15" s="1" t="s">
        <v>56</v>
      </c>
      <c r="O15" s="1" t="s">
        <v>10</v>
      </c>
      <c r="P15" s="6">
        <v>699</v>
      </c>
      <c r="Q15" s="5">
        <v>45572</v>
      </c>
      <c r="R15" s="5">
        <v>45572</v>
      </c>
      <c r="S15" s="7">
        <v>45657</v>
      </c>
    </row>
    <row r="16" spans="1:19" x14ac:dyDescent="0.3">
      <c r="A16" s="4">
        <v>11</v>
      </c>
      <c r="B16" s="2" t="str">
        <f>HYPERLINK("https://my.zakupivli.pro/remote/dispatcher/state_purchase_view/53857871", "UA-2024-10-08-013566-a")</f>
        <v>UA-2024-10-08-013566-a</v>
      </c>
      <c r="C16" s="1" t="s">
        <v>123</v>
      </c>
      <c r="D16" s="1" t="s">
        <v>27</v>
      </c>
      <c r="E16" s="1" t="s">
        <v>117</v>
      </c>
      <c r="F16" s="5">
        <v>45573</v>
      </c>
      <c r="G16" s="6">
        <v>3894</v>
      </c>
      <c r="H16" s="1">
        <v>4</v>
      </c>
      <c r="I16" s="6">
        <v>973.5</v>
      </c>
      <c r="J16" s="1" t="s">
        <v>207</v>
      </c>
      <c r="K16" s="1" t="s">
        <v>98</v>
      </c>
      <c r="L16" s="1" t="s">
        <v>184</v>
      </c>
      <c r="M16" s="1" t="s">
        <v>176</v>
      </c>
      <c r="N16" s="1" t="s">
        <v>56</v>
      </c>
      <c r="O16" s="1" t="s">
        <v>10</v>
      </c>
      <c r="P16" s="6">
        <v>3894</v>
      </c>
      <c r="Q16" s="5">
        <v>45572</v>
      </c>
      <c r="R16" s="5">
        <v>45572</v>
      </c>
      <c r="S16" s="7">
        <v>45657</v>
      </c>
    </row>
    <row r="17" spans="1:19" x14ac:dyDescent="0.3">
      <c r="A17" s="4">
        <v>12</v>
      </c>
      <c r="B17" s="2" t="str">
        <f>HYPERLINK("https://my.zakupivli.pro/remote/dispatcher/state_purchase_view/53675226", "UA-2024-09-30-010692-a")</f>
        <v>UA-2024-09-30-010692-a</v>
      </c>
      <c r="C17" s="1" t="s">
        <v>167</v>
      </c>
      <c r="D17" s="1" t="s">
        <v>93</v>
      </c>
      <c r="E17" s="1" t="s">
        <v>117</v>
      </c>
      <c r="F17" s="5">
        <v>45565</v>
      </c>
      <c r="G17" s="6">
        <v>56820</v>
      </c>
      <c r="H17" s="1">
        <v>9</v>
      </c>
      <c r="I17" s="6">
        <v>6313.33</v>
      </c>
      <c r="J17" s="1" t="s">
        <v>206</v>
      </c>
      <c r="K17" s="1" t="s">
        <v>98</v>
      </c>
      <c r="L17" s="1" t="s">
        <v>134</v>
      </c>
      <c r="M17" s="1" t="s">
        <v>177</v>
      </c>
      <c r="N17" s="1" t="s">
        <v>71</v>
      </c>
      <c r="O17" s="1" t="s">
        <v>42</v>
      </c>
      <c r="P17" s="6">
        <v>56820</v>
      </c>
      <c r="Q17" s="5">
        <v>45561</v>
      </c>
      <c r="R17" s="5">
        <v>45561</v>
      </c>
      <c r="S17" s="7">
        <v>45657</v>
      </c>
    </row>
    <row r="18" spans="1:19" x14ac:dyDescent="0.3">
      <c r="A18" s="4">
        <v>13</v>
      </c>
      <c r="B18" s="2" t="str">
        <f>HYPERLINK("https://my.zakupivli.pro/remote/dispatcher/state_purchase_view/53587669", "UA-2024-09-25-014229-a")</f>
        <v>UA-2024-09-25-014229-a</v>
      </c>
      <c r="C18" s="1" t="s">
        <v>160</v>
      </c>
      <c r="D18" s="1" t="s">
        <v>82</v>
      </c>
      <c r="E18" s="1" t="s">
        <v>117</v>
      </c>
      <c r="F18" s="5">
        <v>45560</v>
      </c>
      <c r="G18" s="6">
        <v>9800</v>
      </c>
      <c r="H18" s="1">
        <v>1</v>
      </c>
      <c r="I18" s="6">
        <v>9800</v>
      </c>
      <c r="J18" s="1" t="s">
        <v>206</v>
      </c>
      <c r="K18" s="1" t="s">
        <v>98</v>
      </c>
      <c r="L18" s="1" t="s">
        <v>134</v>
      </c>
      <c r="M18" s="1" t="s">
        <v>127</v>
      </c>
      <c r="N18" s="1" t="s">
        <v>31</v>
      </c>
      <c r="O18" s="1" t="s">
        <v>41</v>
      </c>
      <c r="P18" s="6">
        <v>9800</v>
      </c>
      <c r="Q18" s="5">
        <v>45560</v>
      </c>
      <c r="R18" s="5">
        <v>45560</v>
      </c>
      <c r="S18" s="7">
        <v>45657</v>
      </c>
    </row>
    <row r="19" spans="1:19" x14ac:dyDescent="0.3">
      <c r="A19" s="4">
        <v>14</v>
      </c>
      <c r="B19" s="2" t="str">
        <f>HYPERLINK("https://my.zakupivli.pro/remote/dispatcher/state_purchase_view/53445891", "UA-2024-09-19-011382-a")</f>
        <v>UA-2024-09-19-011382-a</v>
      </c>
      <c r="C19" s="1" t="s">
        <v>130</v>
      </c>
      <c r="D19" s="1" t="s">
        <v>33</v>
      </c>
      <c r="E19" s="1" t="s">
        <v>117</v>
      </c>
      <c r="F19" s="5">
        <v>45554</v>
      </c>
      <c r="G19" s="6">
        <v>7172</v>
      </c>
      <c r="H19" s="1">
        <v>1960</v>
      </c>
      <c r="I19" s="6">
        <v>3.66</v>
      </c>
      <c r="J19" s="1" t="s">
        <v>207</v>
      </c>
      <c r="K19" s="1" t="s">
        <v>98</v>
      </c>
      <c r="L19" s="1" t="s">
        <v>134</v>
      </c>
      <c r="M19" s="1" t="s">
        <v>109</v>
      </c>
      <c r="N19" s="1" t="s">
        <v>45</v>
      </c>
      <c r="O19" s="1" t="s">
        <v>69</v>
      </c>
      <c r="P19" s="6">
        <v>7172</v>
      </c>
      <c r="Q19" s="5">
        <v>45554</v>
      </c>
      <c r="R19" s="5">
        <v>45554</v>
      </c>
      <c r="S19" s="7">
        <v>45657</v>
      </c>
    </row>
    <row r="20" spans="1:19" x14ac:dyDescent="0.3">
      <c r="A20" s="4">
        <v>15</v>
      </c>
      <c r="B20" s="2" t="str">
        <f>HYPERLINK("https://my.zakupivli.pro/remote/dispatcher/state_purchase_view/53082501", "UA-2024-09-04-005324-a")</f>
        <v>UA-2024-09-04-005324-a</v>
      </c>
      <c r="C20" s="1" t="s">
        <v>168</v>
      </c>
      <c r="D20" s="1" t="s">
        <v>80</v>
      </c>
      <c r="E20" s="1" t="s">
        <v>117</v>
      </c>
      <c r="F20" s="5">
        <v>45539</v>
      </c>
      <c r="G20" s="6">
        <v>1700</v>
      </c>
      <c r="H20" s="1">
        <v>2</v>
      </c>
      <c r="I20" s="6">
        <v>850</v>
      </c>
      <c r="J20" s="1" t="s">
        <v>206</v>
      </c>
      <c r="K20" s="1" t="s">
        <v>98</v>
      </c>
      <c r="L20" s="1" t="s">
        <v>134</v>
      </c>
      <c r="M20" s="1" t="s">
        <v>192</v>
      </c>
      <c r="N20" s="1" t="s">
        <v>44</v>
      </c>
      <c r="O20" s="1" t="s">
        <v>46</v>
      </c>
      <c r="P20" s="6">
        <v>1700</v>
      </c>
      <c r="Q20" s="5">
        <v>45534</v>
      </c>
      <c r="R20" s="5">
        <v>45534</v>
      </c>
      <c r="S20" s="7">
        <v>45657</v>
      </c>
    </row>
    <row r="21" spans="1:19" x14ac:dyDescent="0.3">
      <c r="A21" s="4">
        <v>16</v>
      </c>
      <c r="B21" s="2" t="str">
        <f>HYPERLINK("https://my.zakupivli.pro/remote/dispatcher/state_purchase_view/52541048", "UA-2024-08-06-005813-a")</f>
        <v>UA-2024-08-06-005813-a</v>
      </c>
      <c r="C21" s="1" t="s">
        <v>189</v>
      </c>
      <c r="D21" s="1" t="s">
        <v>26</v>
      </c>
      <c r="E21" s="1" t="s">
        <v>117</v>
      </c>
      <c r="F21" s="5">
        <v>45510</v>
      </c>
      <c r="G21" s="6">
        <v>1603</v>
      </c>
      <c r="H21" s="1">
        <v>19.5</v>
      </c>
      <c r="I21" s="6">
        <v>82.21</v>
      </c>
      <c r="J21" s="1" t="s">
        <v>203</v>
      </c>
      <c r="K21" s="1" t="s">
        <v>98</v>
      </c>
      <c r="L21" s="1" t="s">
        <v>134</v>
      </c>
      <c r="M21" s="1" t="s">
        <v>198</v>
      </c>
      <c r="N21" s="1" t="s">
        <v>28</v>
      </c>
      <c r="O21" s="1" t="s">
        <v>22</v>
      </c>
      <c r="P21" s="6">
        <v>1603</v>
      </c>
      <c r="Q21" s="5">
        <v>45506</v>
      </c>
      <c r="R21" s="5">
        <v>45506</v>
      </c>
      <c r="S21" s="7">
        <v>45657</v>
      </c>
    </row>
    <row r="22" spans="1:19" x14ac:dyDescent="0.3">
      <c r="A22" s="4">
        <v>17</v>
      </c>
      <c r="B22" s="2" t="str">
        <f>HYPERLINK("https://my.zakupivli.pro/remote/dispatcher/state_purchase_view/52501181", "UA-2024-08-04-000222-a")</f>
        <v>UA-2024-08-04-000222-a</v>
      </c>
      <c r="C22" s="1" t="s">
        <v>103</v>
      </c>
      <c r="D22" s="1" t="s">
        <v>63</v>
      </c>
      <c r="E22" s="1" t="s">
        <v>117</v>
      </c>
      <c r="F22" s="5">
        <v>45508</v>
      </c>
      <c r="G22" s="6">
        <v>1690</v>
      </c>
      <c r="H22" s="1">
        <v>100</v>
      </c>
      <c r="I22" s="6">
        <v>16.899999999999999</v>
      </c>
      <c r="J22" s="1" t="s">
        <v>207</v>
      </c>
      <c r="K22" s="1" t="s">
        <v>98</v>
      </c>
      <c r="L22" s="1" t="s">
        <v>134</v>
      </c>
      <c r="M22" s="1" t="s">
        <v>197</v>
      </c>
      <c r="N22" s="1" t="s">
        <v>37</v>
      </c>
      <c r="O22" s="1" t="s">
        <v>19</v>
      </c>
      <c r="P22" s="6">
        <v>1690</v>
      </c>
      <c r="Q22" s="5">
        <v>45506</v>
      </c>
      <c r="R22" s="5">
        <v>45506</v>
      </c>
      <c r="S22" s="7">
        <v>45657</v>
      </c>
    </row>
    <row r="23" spans="1:19" x14ac:dyDescent="0.3">
      <c r="A23" s="4">
        <v>18</v>
      </c>
      <c r="B23" s="2" t="str">
        <f>HYPERLINK("https://my.zakupivli.pro/remote/dispatcher/state_purchase_view/52407098", "UA-2024-07-30-000015-a")</f>
        <v>UA-2024-07-30-000015-a</v>
      </c>
      <c r="C23" s="1" t="s">
        <v>194</v>
      </c>
      <c r="D23" s="1" t="s">
        <v>75</v>
      </c>
      <c r="E23" s="1" t="s">
        <v>117</v>
      </c>
      <c r="F23" s="5">
        <v>45503</v>
      </c>
      <c r="G23" s="6">
        <v>3637.66</v>
      </c>
      <c r="H23" s="1">
        <v>15</v>
      </c>
      <c r="I23" s="6">
        <v>242.51</v>
      </c>
      <c r="J23" s="1" t="s">
        <v>207</v>
      </c>
      <c r="K23" s="1" t="s">
        <v>98</v>
      </c>
      <c r="L23" s="1" t="s">
        <v>184</v>
      </c>
      <c r="M23" s="1" t="s">
        <v>176</v>
      </c>
      <c r="N23" s="1" t="s">
        <v>56</v>
      </c>
      <c r="O23" s="1" t="s">
        <v>19</v>
      </c>
      <c r="P23" s="6">
        <v>3637.66</v>
      </c>
      <c r="Q23" s="5">
        <v>45498</v>
      </c>
      <c r="R23" s="5">
        <v>45498</v>
      </c>
      <c r="S23" s="7">
        <v>45657</v>
      </c>
    </row>
    <row r="24" spans="1:19" x14ac:dyDescent="0.3">
      <c r="A24" s="4">
        <v>19</v>
      </c>
      <c r="B24" s="2" t="str">
        <f>HYPERLINK("https://my.zakupivli.pro/remote/dispatcher/state_purchase_view/52026483", "UA-2024-07-05-010193-a")</f>
        <v>UA-2024-07-05-010193-a</v>
      </c>
      <c r="C24" s="1" t="s">
        <v>105</v>
      </c>
      <c r="D24" s="1" t="s">
        <v>74</v>
      </c>
      <c r="E24" s="1" t="s">
        <v>117</v>
      </c>
      <c r="F24" s="5">
        <v>45478</v>
      </c>
      <c r="G24" s="6">
        <v>4900</v>
      </c>
      <c r="H24" s="1">
        <v>3</v>
      </c>
      <c r="I24" s="6">
        <v>1633.33</v>
      </c>
      <c r="J24" s="1" t="s">
        <v>207</v>
      </c>
      <c r="K24" s="1" t="s">
        <v>98</v>
      </c>
      <c r="L24" s="1" t="s">
        <v>184</v>
      </c>
      <c r="M24" s="1" t="s">
        <v>172</v>
      </c>
      <c r="N24" s="1" t="s">
        <v>67</v>
      </c>
      <c r="O24" s="1" t="s">
        <v>7</v>
      </c>
      <c r="P24" s="6">
        <v>4900</v>
      </c>
      <c r="Q24" s="5">
        <v>45478</v>
      </c>
      <c r="R24" s="5">
        <v>45478</v>
      </c>
      <c r="S24" s="7">
        <v>45657</v>
      </c>
    </row>
    <row r="25" spans="1:19" x14ac:dyDescent="0.3">
      <c r="A25" s="4">
        <v>20</v>
      </c>
      <c r="B25" s="2" t="str">
        <f>HYPERLINK("https://my.zakupivli.pro/remote/dispatcher/state_purchase_view/52026382", "UA-2024-07-05-010132-a")</f>
        <v>UA-2024-07-05-010132-a</v>
      </c>
      <c r="C25" s="1" t="s">
        <v>124</v>
      </c>
      <c r="D25" s="1" t="s">
        <v>24</v>
      </c>
      <c r="E25" s="1" t="s">
        <v>117</v>
      </c>
      <c r="F25" s="5">
        <v>45478</v>
      </c>
      <c r="G25" s="6">
        <v>23151</v>
      </c>
      <c r="H25" s="1">
        <v>3</v>
      </c>
      <c r="I25" s="6">
        <v>7717</v>
      </c>
      <c r="J25" s="1" t="s">
        <v>207</v>
      </c>
      <c r="K25" s="1" t="s">
        <v>98</v>
      </c>
      <c r="L25" s="1" t="s">
        <v>134</v>
      </c>
      <c r="M25" s="1" t="s">
        <v>106</v>
      </c>
      <c r="N25" s="1" t="s">
        <v>35</v>
      </c>
      <c r="O25" s="1" t="s">
        <v>5</v>
      </c>
      <c r="P25" s="6">
        <v>23151</v>
      </c>
      <c r="Q25" s="5">
        <v>45478</v>
      </c>
      <c r="R25" s="5">
        <v>45478</v>
      </c>
      <c r="S25" s="7">
        <v>45657</v>
      </c>
    </row>
    <row r="26" spans="1:19" x14ac:dyDescent="0.3">
      <c r="A26" s="4">
        <v>21</v>
      </c>
      <c r="B26" s="2" t="str">
        <f>HYPERLINK("https://my.zakupivli.pro/remote/dispatcher/state_purchase_view/52025883", "UA-2024-07-05-009902-a")</f>
        <v>UA-2024-07-05-009902-a</v>
      </c>
      <c r="C26" s="1" t="s">
        <v>145</v>
      </c>
      <c r="D26" s="1" t="s">
        <v>81</v>
      </c>
      <c r="E26" s="1" t="s">
        <v>117</v>
      </c>
      <c r="F26" s="5">
        <v>45478</v>
      </c>
      <c r="G26" s="6">
        <v>3600</v>
      </c>
      <c r="H26" s="1">
        <v>1</v>
      </c>
      <c r="I26" s="6">
        <v>3600</v>
      </c>
      <c r="J26" s="1" t="s">
        <v>206</v>
      </c>
      <c r="K26" s="1" t="s">
        <v>98</v>
      </c>
      <c r="L26" s="1" t="s">
        <v>184</v>
      </c>
      <c r="M26" s="1" t="s">
        <v>178</v>
      </c>
      <c r="N26" s="1" t="s">
        <v>61</v>
      </c>
      <c r="O26" s="1" t="s">
        <v>6</v>
      </c>
      <c r="P26" s="6">
        <v>3600</v>
      </c>
      <c r="Q26" s="5">
        <v>45478</v>
      </c>
      <c r="R26" s="5">
        <v>45478</v>
      </c>
      <c r="S26" s="7">
        <v>45657</v>
      </c>
    </row>
    <row r="27" spans="1:19" x14ac:dyDescent="0.3">
      <c r="A27" s="4">
        <v>22</v>
      </c>
      <c r="B27" s="2" t="str">
        <f>HYPERLINK("https://my.zakupivli.pro/remote/dispatcher/state_purchase_view/51565159", "UA-2024-06-11-012354-a")</f>
        <v>UA-2024-06-11-012354-a</v>
      </c>
      <c r="C27" s="1" t="s">
        <v>163</v>
      </c>
      <c r="D27" s="1" t="s">
        <v>92</v>
      </c>
      <c r="E27" s="1" t="s">
        <v>117</v>
      </c>
      <c r="F27" s="5">
        <v>45454</v>
      </c>
      <c r="G27" s="6">
        <v>4000</v>
      </c>
      <c r="H27" s="1">
        <v>1</v>
      </c>
      <c r="I27" s="6">
        <v>4000</v>
      </c>
      <c r="J27" s="1" t="s">
        <v>206</v>
      </c>
      <c r="K27" s="1" t="s">
        <v>98</v>
      </c>
      <c r="L27" s="1" t="s">
        <v>134</v>
      </c>
      <c r="M27" s="1" t="s">
        <v>195</v>
      </c>
      <c r="N27" s="1" t="s">
        <v>58</v>
      </c>
      <c r="O27" s="1" t="s">
        <v>0</v>
      </c>
      <c r="P27" s="6">
        <v>4000</v>
      </c>
      <c r="Q27" s="5">
        <v>45450</v>
      </c>
      <c r="R27" s="5">
        <v>45450</v>
      </c>
      <c r="S27" s="7">
        <v>45473</v>
      </c>
    </row>
    <row r="28" spans="1:19" x14ac:dyDescent="0.3">
      <c r="A28" s="4">
        <v>23</v>
      </c>
      <c r="B28" s="2" t="str">
        <f>HYPERLINK("https://my.zakupivli.pro/remote/dispatcher/state_purchase_view/51449387", "UA-2024-06-05-012168-a")</f>
        <v>UA-2024-06-05-012168-a</v>
      </c>
      <c r="C28" s="1" t="s">
        <v>155</v>
      </c>
      <c r="D28" s="1" t="s">
        <v>83</v>
      </c>
      <c r="E28" s="1" t="s">
        <v>117</v>
      </c>
      <c r="F28" s="5">
        <v>45448</v>
      </c>
      <c r="G28" s="6">
        <v>11660</v>
      </c>
      <c r="H28" s="1">
        <v>22</v>
      </c>
      <c r="I28" s="6">
        <v>530</v>
      </c>
      <c r="J28" s="1" t="s">
        <v>200</v>
      </c>
      <c r="K28" s="1" t="s">
        <v>98</v>
      </c>
      <c r="L28" s="1" t="s">
        <v>134</v>
      </c>
      <c r="M28" s="1" t="s">
        <v>121</v>
      </c>
      <c r="N28" s="1" t="s">
        <v>49</v>
      </c>
      <c r="O28" s="1" t="s">
        <v>2</v>
      </c>
      <c r="P28" s="6">
        <v>11660</v>
      </c>
      <c r="Q28" s="5">
        <v>45446</v>
      </c>
      <c r="R28" s="5">
        <v>45446</v>
      </c>
      <c r="S28" s="7">
        <v>45473</v>
      </c>
    </row>
    <row r="29" spans="1:19" x14ac:dyDescent="0.3">
      <c r="A29" s="4">
        <v>24</v>
      </c>
      <c r="B29" s="2" t="str">
        <f>HYPERLINK("https://my.zakupivli.pro/remote/dispatcher/state_purchase_view/51389446", "UA-2024-06-03-009697-a")</f>
        <v>UA-2024-06-03-009697-a</v>
      </c>
      <c r="C29" s="1" t="s">
        <v>150</v>
      </c>
      <c r="D29" s="1" t="s">
        <v>96</v>
      </c>
      <c r="E29" s="1" t="s">
        <v>117</v>
      </c>
      <c r="F29" s="5">
        <v>45446</v>
      </c>
      <c r="G29" s="6">
        <v>648</v>
      </c>
      <c r="H29" s="1">
        <v>1</v>
      </c>
      <c r="I29" s="6">
        <v>648</v>
      </c>
      <c r="J29" s="1" t="s">
        <v>206</v>
      </c>
      <c r="K29" s="1" t="s">
        <v>98</v>
      </c>
      <c r="L29" s="1" t="s">
        <v>134</v>
      </c>
      <c r="M29" s="1" t="s">
        <v>126</v>
      </c>
      <c r="N29" s="1" t="s">
        <v>54</v>
      </c>
      <c r="O29" s="1" t="s">
        <v>1</v>
      </c>
      <c r="P29" s="6">
        <v>648</v>
      </c>
      <c r="Q29" s="5">
        <v>45446</v>
      </c>
      <c r="R29" s="5">
        <v>45446</v>
      </c>
      <c r="S29" s="7">
        <v>45657</v>
      </c>
    </row>
    <row r="30" spans="1:19" x14ac:dyDescent="0.3">
      <c r="A30" s="4">
        <v>25</v>
      </c>
      <c r="B30" s="2" t="str">
        <f>HYPERLINK("https://my.zakupivli.pro/remote/dispatcher/state_purchase_view/50769905", "UA-2024-05-01-007266-a")</f>
        <v>UA-2024-05-01-007266-a</v>
      </c>
      <c r="C30" s="1" t="s">
        <v>149</v>
      </c>
      <c r="D30" s="1" t="s">
        <v>95</v>
      </c>
      <c r="E30" s="1" t="s">
        <v>117</v>
      </c>
      <c r="F30" s="5">
        <v>45413</v>
      </c>
      <c r="G30" s="6">
        <v>719.4</v>
      </c>
      <c r="H30" s="1">
        <v>2</v>
      </c>
      <c r="I30" s="6">
        <v>359.7</v>
      </c>
      <c r="J30" s="1" t="s">
        <v>206</v>
      </c>
      <c r="K30" s="1" t="s">
        <v>98</v>
      </c>
      <c r="L30" s="1" t="s">
        <v>184</v>
      </c>
      <c r="M30" s="1" t="s">
        <v>108</v>
      </c>
      <c r="N30" s="1" t="s">
        <v>36</v>
      </c>
      <c r="O30" s="1" t="s">
        <v>79</v>
      </c>
      <c r="P30" s="6">
        <v>719.4</v>
      </c>
      <c r="Q30" s="5">
        <v>45413</v>
      </c>
      <c r="R30" s="5">
        <v>45413</v>
      </c>
      <c r="S30" s="7">
        <v>45657</v>
      </c>
    </row>
    <row r="31" spans="1:19" x14ac:dyDescent="0.3">
      <c r="A31" s="4">
        <v>26</v>
      </c>
      <c r="B31" s="2" t="str">
        <f>HYPERLINK("https://my.zakupivli.pro/remote/dispatcher/state_purchase_view/50768443", "UA-2024-05-01-006587-a")</f>
        <v>UA-2024-05-01-006587-a</v>
      </c>
      <c r="C31" s="1" t="s">
        <v>148</v>
      </c>
      <c r="D31" s="1" t="s">
        <v>96</v>
      </c>
      <c r="E31" s="1" t="s">
        <v>117</v>
      </c>
      <c r="F31" s="5">
        <v>45413</v>
      </c>
      <c r="G31" s="6">
        <v>198.66</v>
      </c>
      <c r="H31" s="1">
        <v>1</v>
      </c>
      <c r="I31" s="6">
        <v>198.66</v>
      </c>
      <c r="J31" s="1" t="s">
        <v>206</v>
      </c>
      <c r="K31" s="1" t="s">
        <v>98</v>
      </c>
      <c r="L31" s="1" t="s">
        <v>134</v>
      </c>
      <c r="M31" s="1" t="s">
        <v>142</v>
      </c>
      <c r="N31" s="1" t="s">
        <v>50</v>
      </c>
      <c r="O31" s="1" t="s">
        <v>132</v>
      </c>
      <c r="P31" s="6">
        <v>198.66</v>
      </c>
      <c r="Q31" s="5">
        <v>45411</v>
      </c>
      <c r="R31" s="5">
        <v>45411</v>
      </c>
      <c r="S31" s="7">
        <v>45657</v>
      </c>
    </row>
    <row r="32" spans="1:19" x14ac:dyDescent="0.3">
      <c r="A32" s="4">
        <v>27</v>
      </c>
      <c r="B32" s="2" t="str">
        <f>HYPERLINK("https://my.zakupivli.pro/remote/dispatcher/state_purchase_view/50767706", "UA-2024-05-01-006244-a")</f>
        <v>UA-2024-05-01-006244-a</v>
      </c>
      <c r="C32" s="1" t="s">
        <v>147</v>
      </c>
      <c r="D32" s="1" t="s">
        <v>95</v>
      </c>
      <c r="E32" s="1" t="s">
        <v>117</v>
      </c>
      <c r="F32" s="5">
        <v>45413</v>
      </c>
      <c r="G32" s="6">
        <v>746</v>
      </c>
      <c r="H32" s="1">
        <v>2</v>
      </c>
      <c r="I32" s="6">
        <v>373</v>
      </c>
      <c r="J32" s="1" t="s">
        <v>206</v>
      </c>
      <c r="K32" s="1" t="s">
        <v>98</v>
      </c>
      <c r="L32" s="1" t="s">
        <v>134</v>
      </c>
      <c r="M32" s="1" t="s">
        <v>120</v>
      </c>
      <c r="N32" s="1" t="s">
        <v>68</v>
      </c>
      <c r="O32" s="1" t="s">
        <v>14</v>
      </c>
      <c r="P32" s="6">
        <v>746</v>
      </c>
      <c r="Q32" s="5">
        <v>45411</v>
      </c>
      <c r="R32" s="5">
        <v>45411</v>
      </c>
      <c r="S32" s="7">
        <v>45657</v>
      </c>
    </row>
    <row r="33" spans="1:19" x14ac:dyDescent="0.3">
      <c r="A33" s="4">
        <v>28</v>
      </c>
      <c r="B33" s="2" t="str">
        <f>HYPERLINK("https://my.zakupivli.pro/remote/dispatcher/state_purchase_view/49421657", "UA-2024-02-26-006063-a")</f>
        <v>UA-2024-02-26-006063-a</v>
      </c>
      <c r="C33" s="1" t="s">
        <v>129</v>
      </c>
      <c r="D33" s="1" t="s">
        <v>33</v>
      </c>
      <c r="E33" s="1" t="s">
        <v>117</v>
      </c>
      <c r="F33" s="5">
        <v>45348</v>
      </c>
      <c r="G33" s="6">
        <v>3200</v>
      </c>
      <c r="H33" s="1">
        <v>2000</v>
      </c>
      <c r="I33" s="6">
        <v>1.6</v>
      </c>
      <c r="J33" s="1" t="s">
        <v>208</v>
      </c>
      <c r="K33" s="1" t="s">
        <v>98</v>
      </c>
      <c r="L33" s="1" t="s">
        <v>134</v>
      </c>
      <c r="M33" s="1" t="s">
        <v>109</v>
      </c>
      <c r="N33" s="1" t="s">
        <v>45</v>
      </c>
      <c r="O33" s="1" t="s">
        <v>15</v>
      </c>
      <c r="P33" s="6">
        <v>3200</v>
      </c>
      <c r="Q33" s="5">
        <v>45348</v>
      </c>
      <c r="R33" s="5">
        <v>45348</v>
      </c>
      <c r="S33" s="7">
        <v>45657</v>
      </c>
    </row>
    <row r="34" spans="1:19" x14ac:dyDescent="0.3">
      <c r="A34" s="4">
        <v>29</v>
      </c>
      <c r="B34" s="2" t="str">
        <f>HYPERLINK("https://my.zakupivli.pro/remote/dispatcher/state_purchase_view/49179902", "UA-2024-02-14-009559-a")</f>
        <v>UA-2024-02-14-009559-a</v>
      </c>
      <c r="C34" s="1" t="s">
        <v>165</v>
      </c>
      <c r="D34" s="1" t="s">
        <v>89</v>
      </c>
      <c r="E34" s="1" t="s">
        <v>117</v>
      </c>
      <c r="F34" s="5">
        <v>45336</v>
      </c>
      <c r="G34" s="6">
        <v>2500</v>
      </c>
      <c r="H34" s="1">
        <v>1</v>
      </c>
      <c r="I34" s="6">
        <v>2500</v>
      </c>
      <c r="J34" s="1" t="s">
        <v>206</v>
      </c>
      <c r="K34" s="1" t="s">
        <v>98</v>
      </c>
      <c r="L34" s="1" t="s">
        <v>134</v>
      </c>
      <c r="M34" s="1" t="s">
        <v>190</v>
      </c>
      <c r="N34" s="1" t="s">
        <v>77</v>
      </c>
      <c r="O34" s="1" t="s">
        <v>43</v>
      </c>
      <c r="P34" s="6">
        <v>2500</v>
      </c>
      <c r="Q34" s="5">
        <v>45331</v>
      </c>
      <c r="R34" s="5">
        <v>45331</v>
      </c>
      <c r="S34" s="7">
        <v>45657</v>
      </c>
    </row>
    <row r="35" spans="1:19" x14ac:dyDescent="0.3">
      <c r="A35" s="4">
        <v>30</v>
      </c>
      <c r="B35" s="2" t="str">
        <f>HYPERLINK("https://my.zakupivli.pro/remote/dispatcher/state_purchase_view/49085872", "UA-2024-02-09-013100-a")</f>
        <v>UA-2024-02-09-013100-a</v>
      </c>
      <c r="C35" s="1" t="s">
        <v>151</v>
      </c>
      <c r="D35" s="1" t="s">
        <v>89</v>
      </c>
      <c r="E35" s="1" t="s">
        <v>117</v>
      </c>
      <c r="F35" s="5">
        <v>45331</v>
      </c>
      <c r="G35" s="6">
        <v>6000</v>
      </c>
      <c r="H35" s="1">
        <v>12</v>
      </c>
      <c r="I35" s="6">
        <v>500</v>
      </c>
      <c r="J35" s="1" t="s">
        <v>206</v>
      </c>
      <c r="K35" s="1" t="s">
        <v>98</v>
      </c>
      <c r="L35" s="1" t="s">
        <v>134</v>
      </c>
      <c r="M35" s="1" t="s">
        <v>143</v>
      </c>
      <c r="N35" s="1" t="s">
        <v>73</v>
      </c>
      <c r="O35" s="1" t="s">
        <v>21</v>
      </c>
      <c r="P35" s="6">
        <v>6000</v>
      </c>
      <c r="Q35" s="5">
        <v>45328</v>
      </c>
      <c r="R35" s="5">
        <v>45328</v>
      </c>
      <c r="S35" s="7">
        <v>45657</v>
      </c>
    </row>
    <row r="36" spans="1:19" x14ac:dyDescent="0.3">
      <c r="A36" s="4">
        <v>31</v>
      </c>
      <c r="B36" s="2" t="str">
        <f>HYPERLINK("https://my.zakupivli.pro/remote/dispatcher/state_purchase_view/48981759", "UA-2024-02-06-013502-a")</f>
        <v>UA-2024-02-06-013502-a</v>
      </c>
      <c r="C36" s="1" t="s">
        <v>161</v>
      </c>
      <c r="D36" s="1" t="s">
        <v>97</v>
      </c>
      <c r="E36" s="1" t="s">
        <v>117</v>
      </c>
      <c r="F36" s="5">
        <v>45328</v>
      </c>
      <c r="G36" s="6">
        <v>1108.8</v>
      </c>
      <c r="H36" s="1">
        <v>84</v>
      </c>
      <c r="I36" s="6">
        <v>13.2</v>
      </c>
      <c r="J36" s="1" t="s">
        <v>204</v>
      </c>
      <c r="K36" s="1" t="s">
        <v>98</v>
      </c>
      <c r="L36" s="1" t="s">
        <v>184</v>
      </c>
      <c r="M36" s="1" t="s">
        <v>118</v>
      </c>
      <c r="N36" s="1" t="s">
        <v>3</v>
      </c>
      <c r="O36" s="1" t="s">
        <v>17</v>
      </c>
      <c r="P36" s="6">
        <v>1108.8</v>
      </c>
      <c r="Q36" s="5">
        <v>45327</v>
      </c>
      <c r="R36" s="5">
        <v>45327</v>
      </c>
      <c r="S36" s="7">
        <v>45657</v>
      </c>
    </row>
    <row r="37" spans="1:19" x14ac:dyDescent="0.3">
      <c r="A37" s="4">
        <v>32</v>
      </c>
      <c r="B37" s="2" t="str">
        <f>HYPERLINK("https://my.zakupivli.pro/remote/dispatcher/state_purchase_view/48981003", "UA-2024-02-06-013012-a")</f>
        <v>UA-2024-02-06-013012-a</v>
      </c>
      <c r="C37" s="1" t="s">
        <v>162</v>
      </c>
      <c r="D37" s="1" t="s">
        <v>87</v>
      </c>
      <c r="E37" s="1" t="s">
        <v>117</v>
      </c>
      <c r="F37" s="5">
        <v>45328</v>
      </c>
      <c r="G37" s="6">
        <v>1525.44</v>
      </c>
      <c r="H37" s="1">
        <v>84</v>
      </c>
      <c r="I37" s="6">
        <v>18.16</v>
      </c>
      <c r="J37" s="1" t="s">
        <v>204</v>
      </c>
      <c r="K37" s="1" t="s">
        <v>98</v>
      </c>
      <c r="L37" s="1" t="s">
        <v>184</v>
      </c>
      <c r="M37" s="1" t="s">
        <v>118</v>
      </c>
      <c r="N37" s="1" t="s">
        <v>3</v>
      </c>
      <c r="O37" s="1" t="s">
        <v>16</v>
      </c>
      <c r="P37" s="6">
        <v>1525.44</v>
      </c>
      <c r="Q37" s="5">
        <v>45327</v>
      </c>
      <c r="R37" s="5">
        <v>45327</v>
      </c>
      <c r="S37" s="7">
        <v>45657</v>
      </c>
    </row>
    <row r="38" spans="1:19" x14ac:dyDescent="0.3">
      <c r="A38" s="4">
        <v>33</v>
      </c>
      <c r="B38" s="2" t="str">
        <f>HYPERLINK("https://my.zakupivli.pro/remote/dispatcher/state_purchase_view/48979948", "UA-2024-02-06-012558-a")</f>
        <v>UA-2024-02-06-012558-a</v>
      </c>
      <c r="C38" s="1" t="s">
        <v>146</v>
      </c>
      <c r="D38" s="1" t="s">
        <v>91</v>
      </c>
      <c r="E38" s="1" t="s">
        <v>117</v>
      </c>
      <c r="F38" s="5">
        <v>45328</v>
      </c>
      <c r="G38" s="6">
        <v>6968</v>
      </c>
      <c r="H38" s="1">
        <v>1</v>
      </c>
      <c r="I38" s="6">
        <v>6968</v>
      </c>
      <c r="J38" s="1" t="s">
        <v>206</v>
      </c>
      <c r="K38" s="1" t="s">
        <v>98</v>
      </c>
      <c r="L38" s="1" t="s">
        <v>134</v>
      </c>
      <c r="M38" s="1" t="s">
        <v>173</v>
      </c>
      <c r="N38" s="1" t="s">
        <v>70</v>
      </c>
      <c r="O38" s="1" t="s">
        <v>4</v>
      </c>
      <c r="P38" s="6">
        <v>6968</v>
      </c>
      <c r="Q38" s="5">
        <v>45327</v>
      </c>
      <c r="R38" s="5">
        <v>45327</v>
      </c>
      <c r="S38" s="7">
        <v>45657</v>
      </c>
    </row>
    <row r="39" spans="1:19" x14ac:dyDescent="0.3">
      <c r="A39" s="4">
        <v>34</v>
      </c>
      <c r="B39" s="2" t="str">
        <f>HYPERLINK("https://my.zakupivli.pro/remote/dispatcher/state_purchase_view/48978416", "UA-2024-02-06-011919-a")</f>
        <v>UA-2024-02-06-011919-a</v>
      </c>
      <c r="C39" s="1" t="s">
        <v>144</v>
      </c>
      <c r="D39" s="1" t="s">
        <v>47</v>
      </c>
      <c r="E39" s="1" t="s">
        <v>117</v>
      </c>
      <c r="F39" s="5">
        <v>45328</v>
      </c>
      <c r="G39" s="6">
        <v>971.4</v>
      </c>
      <c r="H39" s="1">
        <v>5</v>
      </c>
      <c r="I39" s="6">
        <v>194.28</v>
      </c>
      <c r="J39" s="1" t="s">
        <v>205</v>
      </c>
      <c r="K39" s="1" t="s">
        <v>98</v>
      </c>
      <c r="L39" s="1" t="s">
        <v>184</v>
      </c>
      <c r="M39" s="1" t="s">
        <v>183</v>
      </c>
      <c r="N39" s="1" t="s">
        <v>25</v>
      </c>
      <c r="O39" s="1" t="s">
        <v>39</v>
      </c>
      <c r="P39" s="6">
        <v>971.4</v>
      </c>
      <c r="Q39" s="5">
        <v>45327</v>
      </c>
      <c r="R39" s="5">
        <v>45327</v>
      </c>
      <c r="S39" s="7">
        <v>45351</v>
      </c>
    </row>
    <row r="40" spans="1:19" x14ac:dyDescent="0.3">
      <c r="A40" s="4">
        <v>35</v>
      </c>
      <c r="B40" s="2" t="str">
        <f>HYPERLINK("https://my.zakupivli.pro/remote/dispatcher/state_purchase_view/48827793", "UA-2024-01-31-008841-a")</f>
        <v>UA-2024-01-31-008841-a</v>
      </c>
      <c r="C40" s="1" t="s">
        <v>107</v>
      </c>
      <c r="D40" s="1" t="s">
        <v>65</v>
      </c>
      <c r="E40" s="1" t="s">
        <v>117</v>
      </c>
      <c r="F40" s="5">
        <v>45322</v>
      </c>
      <c r="G40" s="6">
        <v>1595.35</v>
      </c>
      <c r="H40" s="1">
        <v>25</v>
      </c>
      <c r="I40" s="6">
        <v>63.81</v>
      </c>
      <c r="J40" s="1" t="s">
        <v>208</v>
      </c>
      <c r="K40" s="1" t="s">
        <v>98</v>
      </c>
      <c r="L40" s="1" t="s">
        <v>184</v>
      </c>
      <c r="M40" s="1" t="s">
        <v>183</v>
      </c>
      <c r="N40" s="1" t="s">
        <v>25</v>
      </c>
      <c r="O40" s="1" t="s">
        <v>38</v>
      </c>
      <c r="P40" s="6">
        <v>1595.35</v>
      </c>
      <c r="Q40" s="5">
        <v>45320</v>
      </c>
      <c r="R40" s="5">
        <v>45320</v>
      </c>
      <c r="S40" s="7">
        <v>45351</v>
      </c>
    </row>
    <row r="41" spans="1:19" x14ac:dyDescent="0.3">
      <c r="A41" s="4">
        <v>36</v>
      </c>
      <c r="B41" s="2" t="str">
        <f>HYPERLINK("https://my.zakupivli.pro/remote/dispatcher/state_purchase_view/48732083", "UA-2024-01-27-000561-a")</f>
        <v>UA-2024-01-27-000561-a</v>
      </c>
      <c r="C41" s="1" t="s">
        <v>115</v>
      </c>
      <c r="D41" s="1" t="s">
        <v>12</v>
      </c>
      <c r="E41" s="1" t="s">
        <v>117</v>
      </c>
      <c r="F41" s="5">
        <v>45318</v>
      </c>
      <c r="G41" s="6">
        <v>19324</v>
      </c>
      <c r="H41" s="1">
        <v>2636.2350000000001</v>
      </c>
      <c r="I41" s="6">
        <v>7.33</v>
      </c>
      <c r="J41" s="1" t="s">
        <v>202</v>
      </c>
      <c r="K41" s="1" t="s">
        <v>98</v>
      </c>
      <c r="L41" s="1" t="s">
        <v>184</v>
      </c>
      <c r="M41" s="1" t="s">
        <v>175</v>
      </c>
      <c r="N41" s="1" t="s">
        <v>72</v>
      </c>
      <c r="O41" s="1" t="s">
        <v>84</v>
      </c>
      <c r="P41" s="6">
        <v>19324</v>
      </c>
      <c r="Q41" s="5">
        <v>45315</v>
      </c>
      <c r="R41" s="5">
        <v>45315</v>
      </c>
      <c r="S41" s="7">
        <v>45657</v>
      </c>
    </row>
    <row r="42" spans="1:19" x14ac:dyDescent="0.3">
      <c r="A42" s="4">
        <v>37</v>
      </c>
      <c r="B42" s="2" t="str">
        <f>HYPERLINK("https://my.zakupivli.pro/remote/dispatcher/state_purchase_view/48674649", "UA-2024-01-25-008295-a")</f>
        <v>UA-2024-01-25-008295-a</v>
      </c>
      <c r="C42" s="1" t="s">
        <v>159</v>
      </c>
      <c r="D42" s="1" t="s">
        <v>13</v>
      </c>
      <c r="E42" s="1" t="s">
        <v>117</v>
      </c>
      <c r="F42" s="5">
        <v>45316</v>
      </c>
      <c r="G42" s="6">
        <v>17561</v>
      </c>
      <c r="H42" s="1">
        <v>7.2453539999999998</v>
      </c>
      <c r="I42" s="6">
        <v>2423.7600000000002</v>
      </c>
      <c r="J42" s="1" t="s">
        <v>201</v>
      </c>
      <c r="K42" s="1" t="s">
        <v>98</v>
      </c>
      <c r="L42" s="1" t="s">
        <v>184</v>
      </c>
      <c r="M42" s="1" t="s">
        <v>119</v>
      </c>
      <c r="N42" s="1" t="s">
        <v>57</v>
      </c>
      <c r="O42" s="1" t="s">
        <v>9</v>
      </c>
      <c r="P42" s="6">
        <v>17561</v>
      </c>
      <c r="Q42" s="5">
        <v>45313</v>
      </c>
      <c r="R42" s="5">
        <v>45313</v>
      </c>
      <c r="S42" s="7">
        <v>45657</v>
      </c>
    </row>
    <row r="43" spans="1:19" x14ac:dyDescent="0.3">
      <c r="A43" s="4">
        <v>38</v>
      </c>
      <c r="B43" s="2" t="str">
        <f>HYPERLINK("https://my.zakupivli.pro/remote/dispatcher/state_purchase_view/48669003", "UA-2024-01-25-005934-a")</f>
        <v>UA-2024-01-25-005934-a</v>
      </c>
      <c r="C43" s="1" t="s">
        <v>154</v>
      </c>
      <c r="D43" s="1" t="s">
        <v>94</v>
      </c>
      <c r="E43" s="1" t="s">
        <v>117</v>
      </c>
      <c r="F43" s="5">
        <v>45316</v>
      </c>
      <c r="G43" s="6">
        <v>43200</v>
      </c>
      <c r="H43" s="1">
        <v>12</v>
      </c>
      <c r="I43" s="6">
        <v>3600</v>
      </c>
      <c r="J43" s="1" t="s">
        <v>206</v>
      </c>
      <c r="K43" s="1" t="s">
        <v>98</v>
      </c>
      <c r="L43" s="1" t="s">
        <v>134</v>
      </c>
      <c r="M43" s="1" t="s">
        <v>179</v>
      </c>
      <c r="N43" s="1" t="s">
        <v>76</v>
      </c>
      <c r="O43" s="1" t="s">
        <v>135</v>
      </c>
      <c r="P43" s="6">
        <v>43200</v>
      </c>
      <c r="Q43" s="5">
        <v>45314</v>
      </c>
      <c r="R43" s="5">
        <v>45314</v>
      </c>
      <c r="S43" s="7">
        <v>45657</v>
      </c>
    </row>
    <row r="44" spans="1:19" x14ac:dyDescent="0.3">
      <c r="A44" s="4">
        <v>39</v>
      </c>
      <c r="B44" s="2" t="str">
        <f>HYPERLINK("https://my.zakupivli.pro/remote/dispatcher/state_purchase_view/48668321", "UA-2024-01-25-005478-a")</f>
        <v>UA-2024-01-25-005478-a</v>
      </c>
      <c r="C44" s="1" t="s">
        <v>153</v>
      </c>
      <c r="D44" s="1" t="s">
        <v>91</v>
      </c>
      <c r="E44" s="1" t="s">
        <v>117</v>
      </c>
      <c r="F44" s="5">
        <v>45316</v>
      </c>
      <c r="G44" s="6">
        <v>43200</v>
      </c>
      <c r="H44" s="1">
        <v>12</v>
      </c>
      <c r="I44" s="6">
        <v>3600</v>
      </c>
      <c r="J44" s="1" t="s">
        <v>206</v>
      </c>
      <c r="K44" s="1" t="s">
        <v>98</v>
      </c>
      <c r="L44" s="1" t="s">
        <v>134</v>
      </c>
      <c r="M44" s="1" t="s">
        <v>180</v>
      </c>
      <c r="N44" s="1" t="s">
        <v>78</v>
      </c>
      <c r="O44" s="1" t="s">
        <v>139</v>
      </c>
      <c r="P44" s="6">
        <v>43200</v>
      </c>
      <c r="Q44" s="5">
        <v>45314</v>
      </c>
      <c r="R44" s="5">
        <v>45314</v>
      </c>
      <c r="S44" s="7">
        <v>45657</v>
      </c>
    </row>
    <row r="45" spans="1:19" x14ac:dyDescent="0.3">
      <c r="A45" s="4">
        <v>40</v>
      </c>
      <c r="B45" s="2" t="str">
        <f>HYPERLINK("https://my.zakupivli.pro/remote/dispatcher/state_purchase_view/48473150", "UA-2024-01-18-009757-a")</f>
        <v>UA-2024-01-18-009757-a</v>
      </c>
      <c r="C45" s="1" t="s">
        <v>186</v>
      </c>
      <c r="D45" s="1" t="s">
        <v>86</v>
      </c>
      <c r="E45" s="1" t="s">
        <v>117</v>
      </c>
      <c r="F45" s="5">
        <v>45309</v>
      </c>
      <c r="G45" s="6">
        <v>4800</v>
      </c>
      <c r="H45" s="1">
        <v>12</v>
      </c>
      <c r="I45" s="6">
        <v>400</v>
      </c>
      <c r="J45" s="1" t="s">
        <v>206</v>
      </c>
      <c r="K45" s="1" t="s">
        <v>98</v>
      </c>
      <c r="L45" s="1" t="s">
        <v>184</v>
      </c>
      <c r="M45" s="1" t="s">
        <v>140</v>
      </c>
      <c r="N45" s="1" t="s">
        <v>52</v>
      </c>
      <c r="O45" s="1" t="s">
        <v>30</v>
      </c>
      <c r="P45" s="6">
        <v>4800</v>
      </c>
      <c r="Q45" s="5">
        <v>45308</v>
      </c>
      <c r="R45" s="5">
        <v>45308</v>
      </c>
      <c r="S45" s="7">
        <v>45657</v>
      </c>
    </row>
    <row r="46" spans="1:19" x14ac:dyDescent="0.3">
      <c r="A46" s="4">
        <v>41</v>
      </c>
      <c r="B46" s="2" t="str">
        <f>HYPERLINK("https://my.zakupivli.pro/remote/dispatcher/state_purchase_view/48361573", "UA-2024-01-15-012563-a")</f>
        <v>UA-2024-01-15-012563-a</v>
      </c>
      <c r="C46" s="1" t="s">
        <v>104</v>
      </c>
      <c r="D46" s="1" t="s">
        <v>89</v>
      </c>
      <c r="E46" s="1" t="s">
        <v>117</v>
      </c>
      <c r="F46" s="5">
        <v>45306</v>
      </c>
      <c r="G46" s="6">
        <v>6600</v>
      </c>
      <c r="H46" s="1">
        <v>12</v>
      </c>
      <c r="I46" s="6">
        <v>550</v>
      </c>
      <c r="J46" s="1" t="s">
        <v>206</v>
      </c>
      <c r="K46" s="1" t="s">
        <v>98</v>
      </c>
      <c r="L46" s="1" t="s">
        <v>134</v>
      </c>
      <c r="M46" s="1" t="s">
        <v>181</v>
      </c>
      <c r="N46" s="1" t="s">
        <v>60</v>
      </c>
      <c r="O46" s="1" t="s">
        <v>40</v>
      </c>
      <c r="P46" s="6">
        <v>6600</v>
      </c>
      <c r="Q46" s="5">
        <v>45306</v>
      </c>
      <c r="R46" s="5">
        <v>45306</v>
      </c>
      <c r="S46" s="7">
        <v>45657</v>
      </c>
    </row>
    <row r="47" spans="1:19" x14ac:dyDescent="0.3">
      <c r="A47" s="4">
        <v>42</v>
      </c>
      <c r="B47" s="2" t="str">
        <f>HYPERLINK("https://my.zakupivli.pro/remote/dispatcher/state_purchase_view/48360878", "UA-2024-01-15-012298-a")</f>
        <v>UA-2024-01-15-012298-a</v>
      </c>
      <c r="C47" s="1" t="s">
        <v>185</v>
      </c>
      <c r="D47" s="1" t="s">
        <v>86</v>
      </c>
      <c r="E47" s="1" t="s">
        <v>117</v>
      </c>
      <c r="F47" s="5">
        <v>45306</v>
      </c>
      <c r="G47" s="6">
        <v>1800</v>
      </c>
      <c r="H47" s="1">
        <v>12</v>
      </c>
      <c r="I47" s="6">
        <v>150</v>
      </c>
      <c r="J47" s="1" t="s">
        <v>206</v>
      </c>
      <c r="K47" s="1" t="s">
        <v>98</v>
      </c>
      <c r="L47" s="1" t="s">
        <v>184</v>
      </c>
      <c r="M47" s="1" t="s">
        <v>141</v>
      </c>
      <c r="N47" s="1" t="s">
        <v>34</v>
      </c>
      <c r="O47" s="1" t="s">
        <v>51</v>
      </c>
      <c r="P47" s="6">
        <v>1800</v>
      </c>
      <c r="Q47" s="5">
        <v>45306</v>
      </c>
      <c r="R47" s="5">
        <v>45292</v>
      </c>
      <c r="S47" s="7">
        <v>45657</v>
      </c>
    </row>
    <row r="48" spans="1:19" x14ac:dyDescent="0.3">
      <c r="A48" s="1" t="s">
        <v>210</v>
      </c>
    </row>
  </sheetData>
  <autoFilter ref="A5:S47"/>
  <hyperlinks>
    <hyperlink ref="A2" r:id="rId1" display="mailto:report-feedback@zakupivli.pro"/>
    <hyperlink ref="B6" r:id="rId2" display="https://my.zakupivli.pro/remote/dispatcher/state_purchase_view/56172470"/>
    <hyperlink ref="B7" r:id="rId3" display="https://my.zakupivli.pro/remote/dispatcher/state_purchase_view/55761509"/>
    <hyperlink ref="B8" r:id="rId4" display="https://my.zakupivli.pro/remote/dispatcher/state_purchase_view/55353242"/>
    <hyperlink ref="B9" r:id="rId5" display="https://my.zakupivli.pro/remote/dispatcher/state_purchase_view/55202394"/>
    <hyperlink ref="B10" r:id="rId6" display="https://my.zakupivli.pro/remote/dispatcher/state_purchase_view/54823150"/>
    <hyperlink ref="B11" r:id="rId7" display="https://my.zakupivli.pro/remote/dispatcher/state_purchase_view/54738027"/>
    <hyperlink ref="B12" r:id="rId8" display="https://my.zakupivli.pro/remote/dispatcher/state_purchase_view/54628870"/>
    <hyperlink ref="B13" r:id="rId9" display="https://my.zakupivli.pro/remote/dispatcher/state_purchase_view/54091261"/>
    <hyperlink ref="B14" r:id="rId10" display="https://my.zakupivli.pro/remote/dispatcher/state_purchase_view/53885832"/>
    <hyperlink ref="B15" r:id="rId11" display="https://my.zakupivli.pro/remote/dispatcher/state_purchase_view/53858059"/>
    <hyperlink ref="B16" r:id="rId12" display="https://my.zakupivli.pro/remote/dispatcher/state_purchase_view/53857871"/>
    <hyperlink ref="B17" r:id="rId13" display="https://my.zakupivli.pro/remote/dispatcher/state_purchase_view/53675226"/>
    <hyperlink ref="B18" r:id="rId14" display="https://my.zakupivli.pro/remote/dispatcher/state_purchase_view/53587669"/>
    <hyperlink ref="B19" r:id="rId15" display="https://my.zakupivli.pro/remote/dispatcher/state_purchase_view/53445891"/>
    <hyperlink ref="B20" r:id="rId16" display="https://my.zakupivli.pro/remote/dispatcher/state_purchase_view/53082501"/>
    <hyperlink ref="B21" r:id="rId17" display="https://my.zakupivli.pro/remote/dispatcher/state_purchase_view/52541048"/>
    <hyperlink ref="B22" r:id="rId18" display="https://my.zakupivli.pro/remote/dispatcher/state_purchase_view/52501181"/>
    <hyperlink ref="B23" r:id="rId19" display="https://my.zakupivli.pro/remote/dispatcher/state_purchase_view/52407098"/>
    <hyperlink ref="B24" r:id="rId20" display="https://my.zakupivli.pro/remote/dispatcher/state_purchase_view/52026483"/>
    <hyperlink ref="B25" r:id="rId21" display="https://my.zakupivli.pro/remote/dispatcher/state_purchase_view/52026382"/>
    <hyperlink ref="B26" r:id="rId22" display="https://my.zakupivli.pro/remote/dispatcher/state_purchase_view/52025883"/>
    <hyperlink ref="B27" r:id="rId23" display="https://my.zakupivli.pro/remote/dispatcher/state_purchase_view/51565159"/>
    <hyperlink ref="B28" r:id="rId24" display="https://my.zakupivli.pro/remote/dispatcher/state_purchase_view/51449387"/>
    <hyperlink ref="B29" r:id="rId25" display="https://my.zakupivli.pro/remote/dispatcher/state_purchase_view/51389446"/>
    <hyperlink ref="B30" r:id="rId26" display="https://my.zakupivli.pro/remote/dispatcher/state_purchase_view/50769905"/>
    <hyperlink ref="B31" r:id="rId27" display="https://my.zakupivli.pro/remote/dispatcher/state_purchase_view/50768443"/>
    <hyperlink ref="B32" r:id="rId28" display="https://my.zakupivli.pro/remote/dispatcher/state_purchase_view/50767706"/>
    <hyperlink ref="B33" r:id="rId29" display="https://my.zakupivli.pro/remote/dispatcher/state_purchase_view/49421657"/>
    <hyperlink ref="B34" r:id="rId30" display="https://my.zakupivli.pro/remote/dispatcher/state_purchase_view/49179902"/>
    <hyperlink ref="B35" r:id="rId31" display="https://my.zakupivli.pro/remote/dispatcher/state_purchase_view/49085872"/>
    <hyperlink ref="B36" r:id="rId32" display="https://my.zakupivli.pro/remote/dispatcher/state_purchase_view/48981759"/>
    <hyperlink ref="B37" r:id="rId33" display="https://my.zakupivli.pro/remote/dispatcher/state_purchase_view/48981003"/>
    <hyperlink ref="B38" r:id="rId34" display="https://my.zakupivli.pro/remote/dispatcher/state_purchase_view/48979948"/>
    <hyperlink ref="B39" r:id="rId35" display="https://my.zakupivli.pro/remote/dispatcher/state_purchase_view/48978416"/>
    <hyperlink ref="B40" r:id="rId36" display="https://my.zakupivli.pro/remote/dispatcher/state_purchase_view/48827793"/>
    <hyperlink ref="B41" r:id="rId37" display="https://my.zakupivli.pro/remote/dispatcher/state_purchase_view/48732083"/>
    <hyperlink ref="B42" r:id="rId38" display="https://my.zakupivli.pro/remote/dispatcher/state_purchase_view/48674649"/>
    <hyperlink ref="B43" r:id="rId39" display="https://my.zakupivli.pro/remote/dispatcher/state_purchase_view/48669003"/>
    <hyperlink ref="B44" r:id="rId40" display="https://my.zakupivli.pro/remote/dispatcher/state_purchase_view/48668321"/>
    <hyperlink ref="B45" r:id="rId41" display="https://my.zakupivli.pro/remote/dispatcher/state_purchase_view/48473150"/>
    <hyperlink ref="B46" r:id="rId42" display="https://my.zakupivli.pro/remote/dispatcher/state_purchase_view/48361573"/>
    <hyperlink ref="B47" r:id="rId43" display="https://my.zakupivli.pro/remote/dispatcher/state_purchase_view/48360878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Тетр Кукол</cp:lastModifiedBy>
  <dcterms:created xsi:type="dcterms:W3CDTF">2025-01-30T18:33:12Z</dcterms:created>
  <dcterms:modified xsi:type="dcterms:W3CDTF">2025-01-30T16:42:18Z</dcterms:modified>
  <cp:category/>
</cp:coreProperties>
</file>