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ll\Desktop\Інформація для сайта Дніпрорада\"/>
    </mc:Choice>
  </mc:AlternateContent>
  <xr:revisionPtr revIDLastSave="0" documentId="13_ncr:1_{B1A18AD3-668A-4B4E-B7FA-8FB880F947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definedNames>
    <definedName name="_xlnm._FilterDatabase" localSheetId="0" hidden="1">'2023'!$A$5:$AG$40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1" l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<sst xmlns="http://schemas.openxmlformats.org/spreadsheetml/2006/main" count="632" uniqueCount="196">
  <si>
    <t>020476</t>
  </si>
  <si>
    <t>02128158</t>
  </si>
  <si>
    <t>02215986</t>
  </si>
  <si>
    <t>03341305</t>
  </si>
  <si>
    <t>0710/ТО</t>
  </si>
  <si>
    <t>09320000-8 Пара, гаряча вода та пов’язана продукція</t>
  </si>
  <si>
    <t>1316/ТО</t>
  </si>
  <si>
    <t>1480в</t>
  </si>
  <si>
    <t>1480с</t>
  </si>
  <si>
    <t>15943в</t>
  </si>
  <si>
    <t>17</t>
  </si>
  <si>
    <t>17ПОС</t>
  </si>
  <si>
    <t>17ПС</t>
  </si>
  <si>
    <t>18530000-3 Подарунки та нагороди</t>
  </si>
  <si>
    <t>19087191</t>
  </si>
  <si>
    <t>19143995</t>
  </si>
  <si>
    <t>2023</t>
  </si>
  <si>
    <t>2023/1</t>
  </si>
  <si>
    <t>2023/10</t>
  </si>
  <si>
    <t>2023/2</t>
  </si>
  <si>
    <t>2023/3</t>
  </si>
  <si>
    <t>2023/4</t>
  </si>
  <si>
    <t>2023/5</t>
  </si>
  <si>
    <t>2023/6</t>
  </si>
  <si>
    <t>2023/7</t>
  </si>
  <si>
    <t>2023/8</t>
  </si>
  <si>
    <t>2023/9</t>
  </si>
  <si>
    <t>2023ДП1/23</t>
  </si>
  <si>
    <t>22810000-1 Паперові чи картонні реєстраційні журнали</t>
  </si>
  <si>
    <t>23</t>
  </si>
  <si>
    <t>237</t>
  </si>
  <si>
    <t>23ДН</t>
  </si>
  <si>
    <t>25</t>
  </si>
  <si>
    <t>2676305397</t>
  </si>
  <si>
    <t>284</t>
  </si>
  <si>
    <t>30190000-7 Офісне устаткування та приладдя різне</t>
  </si>
  <si>
    <t>3023506259</t>
  </si>
  <si>
    <t>309</t>
  </si>
  <si>
    <t>3152211779</t>
  </si>
  <si>
    <t>31620000-8 Прилади звукової та візуальної сигналізації</t>
  </si>
  <si>
    <t>32490244</t>
  </si>
  <si>
    <t>32688148</t>
  </si>
  <si>
    <t>33580257</t>
  </si>
  <si>
    <t>33611591</t>
  </si>
  <si>
    <t>33710000-0 Парфуми, засоби гігієни та презервативи</t>
  </si>
  <si>
    <t>34588401</t>
  </si>
  <si>
    <t>35000000-4 Охоронне, протипожежне, поліцейське та оборонне обладнання</t>
  </si>
  <si>
    <t>3500611434</t>
  </si>
  <si>
    <t>35323603</t>
  </si>
  <si>
    <t>36216548</t>
  </si>
  <si>
    <t>36640049</t>
  </si>
  <si>
    <t>39830000-9 Продукція для чищення</t>
  </si>
  <si>
    <t>40</t>
  </si>
  <si>
    <t>40405860</t>
  </si>
  <si>
    <t>40516476</t>
  </si>
  <si>
    <t>41612783</t>
  </si>
  <si>
    <t>41612830</t>
  </si>
  <si>
    <t>41682253</t>
  </si>
  <si>
    <t>42353652</t>
  </si>
  <si>
    <t>43261044</t>
  </si>
  <si>
    <t>43578336</t>
  </si>
  <si>
    <t>44953530</t>
  </si>
  <si>
    <t>48440000-4 Пакети програмного забезпечення для фінансового аналізу та бухгалтерського обліку</t>
  </si>
  <si>
    <t>50310000-1 Технічне обслуговування і ремонт офісної техніки</t>
  </si>
  <si>
    <t>50410000-2 Послуги з ремонту і технічного обслуговування вимірювальних, випробувальних і контрольних приладів</t>
  </si>
  <si>
    <t>50720000-8 Послуги з ремонту і технічного обслуговування систем центрального опалення</t>
  </si>
  <si>
    <t>65110000-7 Розподіл води</t>
  </si>
  <si>
    <t>71630000-3 Послуги з технічного огляду та випробовувань</t>
  </si>
  <si>
    <t>72250000-2 Послуги, пов’язані із системами та підтримкою</t>
  </si>
  <si>
    <t>72260000-5 Послуги, пов’язані з програмним забезпеченням</t>
  </si>
  <si>
    <t>72400000-4 Інтернет-послуги</t>
  </si>
  <si>
    <t>75250000-3 Послуги пожежних і рятувальних служб</t>
  </si>
  <si>
    <t>7541</t>
  </si>
  <si>
    <t>79980000-7 Послуги з передплати друкованих видань</t>
  </si>
  <si>
    <t>80510000-2 Послуги з професійної підготовки спеціалістів</t>
  </si>
  <si>
    <t>80550000-4 Послуги з професійної підготовки у сфері безпеки</t>
  </si>
  <si>
    <t>90430000-0 Послуги з відведення стічних вод</t>
  </si>
  <si>
    <t>90440000-3 Послуги у сфері поводження з вигрібними ямами</t>
  </si>
  <si>
    <t>90510000-5 Утилізація/видалення сміття та поводження зі сміттям</t>
  </si>
  <si>
    <t>98000000-3 Інші громадські, соціальні та особисті послуги</t>
  </si>
  <si>
    <t>9812</t>
  </si>
  <si>
    <t>M-04/417</t>
  </si>
  <si>
    <t>MEIS-3618</t>
  </si>
  <si>
    <t>report-feedback@zakupivli.pro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</si>
  <si>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</si>
  <si>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</si>
  <si>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</si>
  <si>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</si>
  <si>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АРХИПОВ ЮРІЙ МИКОЛАЙОВИЧ</t>
  </si>
  <si>
    <t>Вивіз РПВ (очистка вигрібної ями)</t>
  </si>
  <si>
    <t>Вивіз ТПВ</t>
  </si>
  <si>
    <t xml:space="preserve">Водовідведення за адресами Висоцького4 , М.Міхновського,25 , Шолохова,23 </t>
  </si>
  <si>
    <t>Водопостачання вул Командира Юніна,41</t>
  </si>
  <si>
    <t>Водопостачання за адресами Висоцького4 , М.Міхновського,25  , Шолохова,23</t>
  </si>
  <si>
    <t>ДГП23-17</t>
  </si>
  <si>
    <t>ДГП24-40</t>
  </si>
  <si>
    <t>Дата аукціону</t>
  </si>
  <si>
    <t>Дата закінчення процедури</t>
  </si>
  <si>
    <t>Дата публікації закупівлі</t>
  </si>
  <si>
    <t>Дата підписання договору:</t>
  </si>
  <si>
    <t>Договір діє до:</t>
  </si>
  <si>
    <t>Договір діє з:</t>
  </si>
  <si>
    <t>Експлуатаційні витрати утримання будинку за адресою Висоцького,4</t>
  </si>
  <si>
    <t>Експлуатаційні витрати утримання будинку за адресою М.Міхновського,25</t>
  </si>
  <si>
    <t>З ПДВ</t>
  </si>
  <si>
    <t>Закупівля без використання електронної системи</t>
  </si>
  <si>
    <t>Звіт створено 21 березня о 23:32 з використанням http://zakupivli.pro</t>
  </si>
  <si>
    <t>КЕП</t>
  </si>
  <si>
    <t>КОМУНАЛЬНЕ ПІДПРИЄМСТВО "ДНІПРОВОДОКАНАЛ" ДНІПРОВСЬКОЇ МІСЬКОЇ РАДИ</t>
  </si>
  <si>
    <t>КОМУНАЛЬНЕ ПІДПРИЄМСТВО "ТЕПЛОЕНЕРГО" ДНІПРОВСЬКОЇ МІСЬКОЇ РАДИ</t>
  </si>
  <si>
    <t>КОМУНАЛЬНИЙ ЗАКЛАД ВИЩОЇ ОСВІТИ "ДНІПРОВСЬКА АКАДЕМІЯ НЕПЕРЕРВНОЇ ОСВІТИ" ДНІПРОПЕТРОВСЬКОЇ ОБЛАСНОЇ РАДИ"</t>
  </si>
  <si>
    <t>Класифікатор</t>
  </si>
  <si>
    <t>Кількість одиниць</t>
  </si>
  <si>
    <t>Кількість учасників аукціону</t>
  </si>
  <si>
    <t>М/102/01/2023</t>
  </si>
  <si>
    <t>МІСЬКИЙ КОМУНАЛЬНИЙ ЗАКЛАД КУЛЬТУРИ "ДНІПРОВСЬКА ДИТЯЧА МУЗИЧНА ШКОЛА № 17"</t>
  </si>
  <si>
    <t>МАКСИМОВ ЄВГЕН АНАТОЛІЙОВИЧ</t>
  </si>
  <si>
    <t>Немає лотів</t>
  </si>
  <si>
    <t>Номер договору</t>
  </si>
  <si>
    <t>Ні</t>
  </si>
  <si>
    <t>ОБ'ЄДНАННЯ СПІВВЛАСНИКІВ БАГАТОКВАРТИРНОГО БУДИНКУ "ВИСОЦЬКОГО 4"</t>
  </si>
  <si>
    <t>ОБ'ЄДНАННЯ СПІВВЛАСНИКІВ БАГАТОКВАРТИРНОГО БУДИНКУ "НАДІЯ-23"</t>
  </si>
  <si>
    <t>ОБ'ЄДНАННЯ СПІВВЛАСНИКІВ БАГАТОКВАРТИРНОГО БУДИНКУ "ЩЕРБИНИ-25"</t>
  </si>
  <si>
    <t>ОЛІЙНИК ДМИТРО ОЛЕКСАНДРОВИЧ</t>
  </si>
  <si>
    <t>Одиниця виміру</t>
  </si>
  <si>
    <t>Організатор</t>
  </si>
  <si>
    <t>Офісне устаткування та приладдя різне</t>
  </si>
  <si>
    <t>Очікувана вартість закупівлі</t>
  </si>
  <si>
    <t>Очікувана вартість лота</t>
  </si>
  <si>
    <t>Очікувана вартість, одиниця</t>
  </si>
  <si>
    <t>Передплата періодичних видань "Наше місто"</t>
  </si>
  <si>
    <t>Передплата періодичного видання газета "Наше Місто" з додатками</t>
  </si>
  <si>
    <t>Перезарядка вогнегасників</t>
  </si>
  <si>
    <t>Подарунковий набір "Тотоша"</t>
  </si>
  <si>
    <t>Послуга з адміністрування (обслуговування) програмного забезпечення  ЄІСУБ</t>
  </si>
  <si>
    <t>Послуга з адміністрування (обслуговування) програмного забезпечення  ІсПро</t>
  </si>
  <si>
    <t>Послуга з адміністрування (обслуговування) програмного забезпечення Звітність</t>
  </si>
  <si>
    <t>Послуга з обслуговування протипожежної сигналізації за адресами вул Командира Юніна,41; Висоцького,4 ; Шолохова,23 ; М.Міхновського,25</t>
  </si>
  <si>
    <t>Послуга охорони приміщень за адресами вул Командира Юніна, 41 та Шолохова,23</t>
  </si>
  <si>
    <t>Послуга теплопостачання</t>
  </si>
  <si>
    <t>Послуга інтернет-провайдерів</t>
  </si>
  <si>
    <t xml:space="preserve">Послуга інтернет-провайдерів </t>
  </si>
  <si>
    <t>Послуги з навчання за курсом "Охорона праці та безпека життєдіяльності"</t>
  </si>
  <si>
    <t>Послуги з навчання за курсом "Пожежна безпека"</t>
  </si>
  <si>
    <t>Послуги з навчання за курсом "Правила безпечної експлуатації електроустановок споживачів"</t>
  </si>
  <si>
    <t>Послуги з навчання за курсом "Правила технічної експлуатації теплових установок і мереж"</t>
  </si>
  <si>
    <t>Послуги з перезарядки вогнегасників різних типів</t>
  </si>
  <si>
    <t>Послуги з технічного обслуговування та утримання в належному стані внутрішніх мереж теплопостачання</t>
  </si>
  <si>
    <t>Послуги з технічного обслуговування та утримання в належному стані внутрішніх та зовнішніх електромереж</t>
  </si>
  <si>
    <t>Поточний ремонт та техобслуговування комп"ютерної та організаційної техніки - заправка картриджу</t>
  </si>
  <si>
    <t>Предмет закупівлі</t>
  </si>
  <si>
    <t>Придбання мило рідке антибактеріальне</t>
  </si>
  <si>
    <t>Придбання миючих засобів</t>
  </si>
  <si>
    <t>Пристрої охоронної та пожежної сигналізації за адресою: вул.Командира Юніна,41; вул.Висоцького,4; вул.Шолохова,23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</si>
  <si>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</si>
  <si>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</si>
  <si>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Річний план на</t>
  </si>
  <si>
    <t>Список державних закупівель</t>
  </si>
  <si>
    <t>Статус</t>
  </si>
  <si>
    <t>Статус договору</t>
  </si>
  <si>
    <t>Строк поставки до:</t>
  </si>
  <si>
    <t>Строк поставки з:</t>
  </si>
  <si>
    <t>Сума укладеного договору</t>
  </si>
  <si>
    <t>ТОВ "Охорона "ДЖЕБ"</t>
  </si>
  <si>
    <t>ТОВАРИСТВО З ДОДАТКОВОЮ ВІДПОВІДАЛЬНІСТЮ "ДНІПРОКОМУНТРАНС"</t>
  </si>
  <si>
    <t>ТОВАРИСТВО З ОБМЕЖЕНОЮ ВІДПОВІДАЛЬНІСТЮ "ГАЗЕТА "НАШЕ МІСТО"</t>
  </si>
  <si>
    <t>ТОВАРИСТВО З ОБМЕЖЕНОЮ ВІДПОВІДАЛЬНІСТЮ "ДНІПРОСПЕЦПОЖМОНТАЖ"</t>
  </si>
  <si>
    <t>ТОВАРИСТВО З ОБМЕЖЕНОЮ ВІДПОВІДАЛЬНІСТЮ "ЕКОЛОГІЯ-Д"</t>
  </si>
  <si>
    <t>ТОВАРИСТВО З ОБМЕЖЕНОЮ ВІДПОВІДАЛЬНІСТЮ "ЕПІЦЕНТР К"</t>
  </si>
  <si>
    <t>ТОВАРИСТВО З ОБМЕЖЕНОЮ ВІДПОВІДАЛЬНІСТЮ "МЕНДЕЛЄЄВ ЛАБ"</t>
  </si>
  <si>
    <t>ТОВАРИСТВО З ОБМЕЖЕНОЮ ВІДПОВІДАЛЬНІСТЮ "МЕТРОХОЛДІНГГРУП"</t>
  </si>
  <si>
    <t>ТОВАРИСТВО З ОБМЕЖЕНОЮ ВІДПОВІДАЛЬНІСТЮ "ОХОРОННА АГЕНЦІЯ "КОМПЛЕКС ЗАХИСТ"</t>
  </si>
  <si>
    <t>ТОВАРИСТВО З ОБМЕЖЕНОЮ ВІДПОВІДАЛЬНІСТЮ "СЛУЖБА ОХОРОНИ "ДЖЕБ"</t>
  </si>
  <si>
    <t>ТОВАРИСТВО З ОБМЕЖЕНОЮ ВІДПОВІДАЛЬНІСТЮ "ТЕЛЕМІСТ 2012"</t>
  </si>
  <si>
    <t>ТОВАРИСТВО З ОБМЕЖЕНОЮ ВІДПОВІДАЛЬНІСТЮ "УЧБОВИЙ КОМБІНАТ "СЕФЕТІ"</t>
  </si>
  <si>
    <t>ТОВАРИСТВО З ОБМЕЖЕНОЮ ВІДПОВІДАЛЬНІСТЮ "ХОЛДИНГ "ПОЖЕЖНА БЕЗПЕКА ТА НС"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</si>
  <si>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</si>
  <si>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ТОРГОВЕЛЬНО-ВИРОБНИЧА ГРУПА "КУНІЦА"</t>
  </si>
  <si>
    <t>Так</t>
  </si>
  <si>
    <t>Тип процедури</t>
  </si>
  <si>
    <t>Учбові журнали реєстрації та обліку</t>
  </si>
  <si>
    <t>ФОП Бедрій Р.О.</t>
  </si>
  <si>
    <t>Фактичний переможець</t>
  </si>
  <si>
    <t>Якщо ви маєте пропозицію чи побажання щодо покращення цього звіту, напишіть нам, будь ласка:</t>
  </si>
  <si>
    <t>аукціон не передбачено</t>
  </si>
  <si>
    <t>гігакалорія</t>
  </si>
  <si>
    <t>експлуатаційні витрати утримання будинку та прибудинкової території ОСББ Шолохова,23</t>
  </si>
  <si>
    <t>завершено</t>
  </si>
  <si>
    <t>комплект</t>
  </si>
  <si>
    <t>метри кубічні</t>
  </si>
  <si>
    <t>послуга</t>
  </si>
  <si>
    <t>послуга з заміни акумулятора на  охоронній сигналізації</t>
  </si>
  <si>
    <t>послуга заміни акумулятора в протипожежній сигналізації</t>
  </si>
  <si>
    <t>підписано</t>
  </si>
  <si>
    <t>штуки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</si>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</sst>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4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ivli.pro/remote/dispatcher/state_purchase_view/45136180" TargetMode="External"/><Relationship Id="rId18" Type="http://schemas.openxmlformats.org/officeDocument/2006/relationships/hyperlink" Target="https://my.zakupivli.pro/remote/dispatcher/state_purchase_view/43842425" TargetMode="External"/><Relationship Id="rId26" Type="http://schemas.openxmlformats.org/officeDocument/2006/relationships/hyperlink" Target="https://my.zakupivli.pro/remote/dispatcher/state_purchase_view/41410874" TargetMode="External"/><Relationship Id="rId3" Type="http://schemas.openxmlformats.org/officeDocument/2006/relationships/hyperlink" Target="https://my.zakupivli.pro/remote/dispatcher/state_purchase_view/48140607" TargetMode="External"/><Relationship Id="rId21" Type="http://schemas.openxmlformats.org/officeDocument/2006/relationships/hyperlink" Target="https://my.zakupivli.pro/remote/dispatcher/state_purchase_view/41843352" TargetMode="External"/><Relationship Id="rId34" Type="http://schemas.openxmlformats.org/officeDocument/2006/relationships/hyperlink" Target="https://my.zakupivli.pro/remote/dispatcher/state_purchase_view/40114005" TargetMode="External"/><Relationship Id="rId7" Type="http://schemas.openxmlformats.org/officeDocument/2006/relationships/hyperlink" Target="https://my.zakupivli.pro/remote/dispatcher/state_purchase_view/46906800" TargetMode="External"/><Relationship Id="rId12" Type="http://schemas.openxmlformats.org/officeDocument/2006/relationships/hyperlink" Target="https://my.zakupivli.pro/remote/dispatcher/state_purchase_view/45259120" TargetMode="External"/><Relationship Id="rId17" Type="http://schemas.openxmlformats.org/officeDocument/2006/relationships/hyperlink" Target="https://my.zakupivli.pro/remote/dispatcher/state_purchase_view/43842578" TargetMode="External"/><Relationship Id="rId25" Type="http://schemas.openxmlformats.org/officeDocument/2006/relationships/hyperlink" Target="https://my.zakupivli.pro/remote/dispatcher/state_purchase_view/41833848" TargetMode="External"/><Relationship Id="rId33" Type="http://schemas.openxmlformats.org/officeDocument/2006/relationships/hyperlink" Target="https://my.zakupivli.pro/remote/dispatcher/state_purchase_view/40121526" TargetMode="External"/><Relationship Id="rId2" Type="http://schemas.openxmlformats.org/officeDocument/2006/relationships/hyperlink" Target="https://my.zakupivli.pro/remote/dispatcher/state_purchase_view/48141466" TargetMode="External"/><Relationship Id="rId16" Type="http://schemas.openxmlformats.org/officeDocument/2006/relationships/hyperlink" Target="https://my.zakupivli.pro/remote/dispatcher/state_purchase_view/43842917" TargetMode="External"/><Relationship Id="rId20" Type="http://schemas.openxmlformats.org/officeDocument/2006/relationships/hyperlink" Target="https://my.zakupivli.pro/remote/dispatcher/state_purchase_view/42807111" TargetMode="External"/><Relationship Id="rId29" Type="http://schemas.openxmlformats.org/officeDocument/2006/relationships/hyperlink" Target="https://my.zakupivli.pro/remote/dispatcher/state_purchase_view/40753524" TargetMode="External"/><Relationship Id="rId1" Type="http://schemas.openxmlformats.org/officeDocument/2006/relationships/hyperlink" Target="mailto:report-feedback@zakupivli.pro" TargetMode="External"/><Relationship Id="rId6" Type="http://schemas.openxmlformats.org/officeDocument/2006/relationships/hyperlink" Target="https://my.zakupivli.pro/remote/dispatcher/state_purchase_view/47496327" TargetMode="External"/><Relationship Id="rId11" Type="http://schemas.openxmlformats.org/officeDocument/2006/relationships/hyperlink" Target="https://my.zakupivli.pro/remote/dispatcher/state_purchase_view/46043871" TargetMode="External"/><Relationship Id="rId24" Type="http://schemas.openxmlformats.org/officeDocument/2006/relationships/hyperlink" Target="https://my.zakupivli.pro/remote/dispatcher/state_purchase_view/41833886" TargetMode="External"/><Relationship Id="rId32" Type="http://schemas.openxmlformats.org/officeDocument/2006/relationships/hyperlink" Target="https://my.zakupivli.pro/remote/dispatcher/state_purchase_view/40121652" TargetMode="External"/><Relationship Id="rId5" Type="http://schemas.openxmlformats.org/officeDocument/2006/relationships/hyperlink" Target="https://my.zakupivli.pro/remote/dispatcher/state_purchase_view/47496361" TargetMode="External"/><Relationship Id="rId15" Type="http://schemas.openxmlformats.org/officeDocument/2006/relationships/hyperlink" Target="https://my.zakupivli.pro/remote/dispatcher/state_purchase_view/43843051" TargetMode="External"/><Relationship Id="rId23" Type="http://schemas.openxmlformats.org/officeDocument/2006/relationships/hyperlink" Target="https://my.zakupivli.pro/remote/dispatcher/state_purchase_view/41833930" TargetMode="External"/><Relationship Id="rId28" Type="http://schemas.openxmlformats.org/officeDocument/2006/relationships/hyperlink" Target="https://my.zakupivli.pro/remote/dispatcher/state_purchase_view/40753889" TargetMode="External"/><Relationship Id="rId36" Type="http://schemas.openxmlformats.org/officeDocument/2006/relationships/hyperlink" Target="https://my.zakupivli.pro/remote/dispatcher/state_purchase_view/39966253" TargetMode="External"/><Relationship Id="rId10" Type="http://schemas.openxmlformats.org/officeDocument/2006/relationships/hyperlink" Target="https://my.zakupivli.pro/remote/dispatcher/state_purchase_view/46509072" TargetMode="External"/><Relationship Id="rId19" Type="http://schemas.openxmlformats.org/officeDocument/2006/relationships/hyperlink" Target="https://my.zakupivli.pro/remote/dispatcher/state_purchase_view/43039271" TargetMode="External"/><Relationship Id="rId31" Type="http://schemas.openxmlformats.org/officeDocument/2006/relationships/hyperlink" Target="https://my.zakupivli.pro/remote/dispatcher/state_purchase_view/40252140" TargetMode="External"/><Relationship Id="rId4" Type="http://schemas.openxmlformats.org/officeDocument/2006/relationships/hyperlink" Target="https://my.zakupivli.pro/remote/dispatcher/state_purchase_view/47496959" TargetMode="External"/><Relationship Id="rId9" Type="http://schemas.openxmlformats.org/officeDocument/2006/relationships/hyperlink" Target="https://my.zakupivli.pro/remote/dispatcher/state_purchase_view/46509092" TargetMode="External"/><Relationship Id="rId14" Type="http://schemas.openxmlformats.org/officeDocument/2006/relationships/hyperlink" Target="https://my.zakupivli.pro/remote/dispatcher/state_purchase_view/44143648" TargetMode="External"/><Relationship Id="rId22" Type="http://schemas.openxmlformats.org/officeDocument/2006/relationships/hyperlink" Target="https://my.zakupivli.pro/remote/dispatcher/state_purchase_view/41842569" TargetMode="External"/><Relationship Id="rId27" Type="http://schemas.openxmlformats.org/officeDocument/2006/relationships/hyperlink" Target="https://my.zakupivli.pro/remote/dispatcher/state_purchase_view/40754354" TargetMode="External"/><Relationship Id="rId30" Type="http://schemas.openxmlformats.org/officeDocument/2006/relationships/hyperlink" Target="https://my.zakupivli.pro/remote/dispatcher/state_purchase_view/40631833" TargetMode="External"/><Relationship Id="rId35" Type="http://schemas.openxmlformats.org/officeDocument/2006/relationships/hyperlink" Target="https://my.zakupivli.pro/remote/dispatcher/state_purchase_view/39966511" TargetMode="External"/><Relationship Id="rId8" Type="http://schemas.openxmlformats.org/officeDocument/2006/relationships/hyperlink" Target="https://my.zakupivli.pro/remote/dispatcher/state_purchase_view/469068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1"/>
  <sheetViews>
    <sheetView tabSelected="1" topLeftCell="AA1" workbookViewId="0">
      <pane ySplit="5" topLeftCell="A6" activePane="bottomLeft" state="frozen"/>
      <selection pane="bottomLeft" activeCell="AM11" sqref="AM11"/>
    </sheetView>
  </sheetViews>
  <sheetFormatPr defaultColWidth="11.42578125" defaultRowHeight="15" x14ac:dyDescent="0.25"/>
  <cols>
    <col min="1" max="1" width="5"/>
    <col min="2" max="3" width="25"/>
    <col min="4" max="4" width="35"/>
    <col min="5" max="5" width="20"/>
    <col min="6" max="6" width="35"/>
    <col min="7" max="7" width="30"/>
    <col min="8" max="8" width="5"/>
    <col min="9" max="9" width="30"/>
    <col min="10" max="10" width="15"/>
    <col min="11" max="11" width="10"/>
    <col min="12" max="12" width="25"/>
    <col min="13" max="13" width="10"/>
    <col min="14" max="15" width="15"/>
    <col min="16" max="16" width="10"/>
    <col min="17" max="21" width="15"/>
    <col min="22" max="22" width="20"/>
    <col min="23" max="23" width="15"/>
    <col min="24" max="24" width="20"/>
    <col min="25" max="27" width="15"/>
    <col min="28" max="29" width="10"/>
    <col min="30" max="31" width="20"/>
    <col min="32" max="32" width="15"/>
    <col min="33" max="33" width="10"/>
  </cols>
  <sheetData>
    <row r="1" spans="1:33" x14ac:dyDescent="0.25">
      <c r="A1" s="1" t="s">
        <v>183</v>
      </c>
    </row>
    <row r="2" spans="1:33" x14ac:dyDescent="0.25">
      <c r="A2" s="2" t="s">
        <v>83</v>
      </c>
    </row>
    <row r="4" spans="1:33" ht="15.75" thickBot="1" x14ac:dyDescent="0.3">
      <c r="A4" s="1" t="s">
        <v>157</v>
      </c>
    </row>
    <row r="5" spans="1:33" ht="78" thickBot="1" x14ac:dyDescent="0.3">
      <c r="A5" s="3" t="s">
        <v>195</v>
      </c>
      <c r="B5" s="3" t="s">
        <v>86</v>
      </c>
      <c r="C5" s="3" t="s">
        <v>87</v>
      </c>
      <c r="D5" s="3" t="s">
        <v>150</v>
      </c>
      <c r="E5" s="3" t="s">
        <v>156</v>
      </c>
      <c r="F5" s="3" t="s">
        <v>111</v>
      </c>
      <c r="G5" s="3" t="s">
        <v>179</v>
      </c>
      <c r="H5" s="3" t="s">
        <v>107</v>
      </c>
      <c r="I5" s="3" t="s">
        <v>125</v>
      </c>
      <c r="J5" s="3" t="s">
        <v>84</v>
      </c>
      <c r="K5" s="3" t="s">
        <v>98</v>
      </c>
      <c r="L5" s="3" t="s">
        <v>96</v>
      </c>
      <c r="M5" s="3" t="s">
        <v>113</v>
      </c>
      <c r="N5" s="3" t="s">
        <v>127</v>
      </c>
      <c r="O5" s="3" t="s">
        <v>128</v>
      </c>
      <c r="P5" s="3" t="s">
        <v>112</v>
      </c>
      <c r="Q5" s="3" t="s">
        <v>129</v>
      </c>
      <c r="R5" s="3" t="s">
        <v>124</v>
      </c>
      <c r="S5" s="3" t="s">
        <v>104</v>
      </c>
      <c r="T5" s="3" t="s">
        <v>154</v>
      </c>
      <c r="U5" s="3" t="s">
        <v>155</v>
      </c>
      <c r="V5" s="3" t="s">
        <v>182</v>
      </c>
      <c r="W5" s="3" t="s">
        <v>85</v>
      </c>
      <c r="X5" s="3" t="s">
        <v>158</v>
      </c>
      <c r="Y5" s="3" t="s">
        <v>97</v>
      </c>
      <c r="Z5" s="3" t="s">
        <v>118</v>
      </c>
      <c r="AA5" s="3" t="s">
        <v>162</v>
      </c>
      <c r="AB5" s="3" t="s">
        <v>161</v>
      </c>
      <c r="AC5" s="3" t="s">
        <v>160</v>
      </c>
      <c r="AD5" s="3" t="s">
        <v>99</v>
      </c>
      <c r="AE5" s="3" t="s">
        <v>101</v>
      </c>
      <c r="AF5" s="3" t="s">
        <v>100</v>
      </c>
      <c r="AG5" s="3" t="s">
        <v>159</v>
      </c>
    </row>
    <row r="6" spans="1:33" x14ac:dyDescent="0.25">
      <c r="A6" s="4">
        <v>17</v>
      </c>
      <c r="B6" s="2" t="str">
        <f>HYPERLINK("https://my.zakupivli.pro/remote/dispatcher/state_purchase_view/48141466", "UA-2024-01-01-002004-a")</f>
        <v>UA-2024-01-01-002004-a</v>
      </c>
      <c r="C6" s="2" t="s">
        <v>117</v>
      </c>
      <c r="D6" s="1" t="s">
        <v>186</v>
      </c>
      <c r="E6" s="1" t="s">
        <v>16</v>
      </c>
      <c r="F6" s="1" t="s">
        <v>79</v>
      </c>
      <c r="G6" s="1" t="s">
        <v>105</v>
      </c>
      <c r="H6" s="1" t="s">
        <v>178</v>
      </c>
      <c r="I6" s="1" t="s">
        <v>115</v>
      </c>
      <c r="J6" s="1" t="s">
        <v>2</v>
      </c>
      <c r="K6" s="5">
        <v>45292</v>
      </c>
      <c r="L6" s="1" t="s">
        <v>184</v>
      </c>
      <c r="M6" s="4">
        <v>1</v>
      </c>
      <c r="N6" s="6">
        <v>3374.4</v>
      </c>
      <c r="O6" s="1" t="s">
        <v>117</v>
      </c>
      <c r="P6" s="1">
        <v>4</v>
      </c>
      <c r="Q6" s="6">
        <v>843.6</v>
      </c>
      <c r="R6" s="1" t="s">
        <v>190</v>
      </c>
      <c r="S6" s="1" t="s">
        <v>119</v>
      </c>
      <c r="T6" s="6">
        <v>3374.4</v>
      </c>
      <c r="U6" s="6">
        <v>843.6</v>
      </c>
      <c r="V6" s="1" t="s">
        <v>121</v>
      </c>
      <c r="W6" s="1" t="s">
        <v>43</v>
      </c>
      <c r="X6" s="1" t="s">
        <v>187</v>
      </c>
      <c r="Y6" s="7">
        <v>45292.850953022302</v>
      </c>
      <c r="Z6" s="1" t="s">
        <v>29</v>
      </c>
      <c r="AA6" s="6">
        <v>3374.4</v>
      </c>
      <c r="AB6" s="5">
        <v>44927</v>
      </c>
      <c r="AC6" s="5">
        <v>45291</v>
      </c>
      <c r="AD6" s="5">
        <v>45026</v>
      </c>
      <c r="AE6" s="5">
        <v>45026</v>
      </c>
      <c r="AF6" s="7">
        <v>45291</v>
      </c>
      <c r="AG6" s="1" t="s">
        <v>193</v>
      </c>
    </row>
    <row r="7" spans="1:33" x14ac:dyDescent="0.25">
      <c r="A7" s="4">
        <v>18</v>
      </c>
      <c r="B7" s="2" t="str">
        <f>HYPERLINK("https://my.zakupivli.pro/remote/dispatcher/state_purchase_view/48140607", "UA-2024-01-01-001943-a")</f>
        <v>UA-2024-01-01-001943-a</v>
      </c>
      <c r="C7" s="2" t="s">
        <v>117</v>
      </c>
      <c r="D7" s="1" t="s">
        <v>131</v>
      </c>
      <c r="E7" s="1" t="s">
        <v>16</v>
      </c>
      <c r="F7" s="1" t="s">
        <v>73</v>
      </c>
      <c r="G7" s="1" t="s">
        <v>105</v>
      </c>
      <c r="H7" s="1" t="s">
        <v>178</v>
      </c>
      <c r="I7" s="1" t="s">
        <v>115</v>
      </c>
      <c r="J7" s="1" t="s">
        <v>2</v>
      </c>
      <c r="K7" s="5">
        <v>45292</v>
      </c>
      <c r="L7" s="1" t="s">
        <v>184</v>
      </c>
      <c r="M7" s="4">
        <v>1</v>
      </c>
      <c r="N7" s="6">
        <v>6614.4</v>
      </c>
      <c r="O7" s="1" t="s">
        <v>117</v>
      </c>
      <c r="P7" s="1">
        <v>260</v>
      </c>
      <c r="Q7" s="6">
        <v>25.44</v>
      </c>
      <c r="R7" s="1" t="s">
        <v>194</v>
      </c>
      <c r="S7" s="1" t="s">
        <v>119</v>
      </c>
      <c r="T7" s="6">
        <v>6614.4</v>
      </c>
      <c r="U7" s="6">
        <v>25.439999999999998</v>
      </c>
      <c r="V7" s="1" t="s">
        <v>165</v>
      </c>
      <c r="W7" s="1" t="s">
        <v>14</v>
      </c>
      <c r="X7" s="1" t="s">
        <v>187</v>
      </c>
      <c r="Y7" s="7">
        <v>45292.788401002115</v>
      </c>
      <c r="Z7" s="1" t="s">
        <v>95</v>
      </c>
      <c r="AA7" s="6">
        <v>6614.4</v>
      </c>
      <c r="AB7" s="5">
        <v>45292</v>
      </c>
      <c r="AC7" s="5">
        <v>45657</v>
      </c>
      <c r="AD7" s="5">
        <v>45279</v>
      </c>
      <c r="AE7" s="5">
        <v>45279</v>
      </c>
      <c r="AF7" s="7">
        <v>45657</v>
      </c>
      <c r="AG7" s="1" t="s">
        <v>193</v>
      </c>
    </row>
    <row r="8" spans="1:33" x14ac:dyDescent="0.25">
      <c r="A8" s="4">
        <v>19</v>
      </c>
      <c r="B8" s="2" t="str">
        <f>HYPERLINK("https://my.zakupivli.pro/remote/dispatcher/state_purchase_view/47496959", "UA-2023-12-11-022046-a")</f>
        <v>UA-2023-12-11-022046-a</v>
      </c>
      <c r="C8" s="2" t="s">
        <v>117</v>
      </c>
      <c r="D8" s="1" t="s">
        <v>133</v>
      </c>
      <c r="E8" s="1" t="s">
        <v>16</v>
      </c>
      <c r="F8" s="1" t="s">
        <v>13</v>
      </c>
      <c r="G8" s="1" t="s">
        <v>105</v>
      </c>
      <c r="H8" s="1" t="s">
        <v>178</v>
      </c>
      <c r="I8" s="1" t="s">
        <v>115</v>
      </c>
      <c r="J8" s="1" t="s">
        <v>2</v>
      </c>
      <c r="K8" s="5">
        <v>45271</v>
      </c>
      <c r="L8" s="1" t="s">
        <v>184</v>
      </c>
      <c r="M8" s="4">
        <v>1</v>
      </c>
      <c r="N8" s="6">
        <v>5124.6000000000004</v>
      </c>
      <c r="O8" s="1" t="s">
        <v>117</v>
      </c>
      <c r="P8" s="1">
        <v>75</v>
      </c>
      <c r="Q8" s="6">
        <v>68.33</v>
      </c>
      <c r="R8" s="1" t="s">
        <v>194</v>
      </c>
      <c r="S8" s="1" t="s">
        <v>178</v>
      </c>
      <c r="T8" s="6">
        <v>5124.6000000000004</v>
      </c>
      <c r="U8" s="6">
        <v>68.328000000000003</v>
      </c>
      <c r="V8" s="1" t="s">
        <v>168</v>
      </c>
      <c r="W8" s="1" t="s">
        <v>40</v>
      </c>
      <c r="X8" s="1" t="s">
        <v>187</v>
      </c>
      <c r="Y8" s="7">
        <v>45271.863079238981</v>
      </c>
      <c r="Z8" s="1" t="s">
        <v>27</v>
      </c>
      <c r="AA8" s="6">
        <v>5124.6000000000004</v>
      </c>
      <c r="AB8" s="5">
        <v>45271</v>
      </c>
      <c r="AC8" s="5">
        <v>45282</v>
      </c>
      <c r="AD8" s="5">
        <v>45271</v>
      </c>
      <c r="AE8" s="5">
        <v>45271</v>
      </c>
      <c r="AF8" s="7">
        <v>45291</v>
      </c>
      <c r="AG8" s="1" t="s">
        <v>193</v>
      </c>
    </row>
    <row r="9" spans="1:33" x14ac:dyDescent="0.25">
      <c r="A9" s="4">
        <v>20</v>
      </c>
      <c r="B9" s="2" t="str">
        <f>HYPERLINK("https://my.zakupivli.pro/remote/dispatcher/state_purchase_view/47496361", "UA-2023-12-11-021767-a")</f>
        <v>UA-2023-12-11-021767-a</v>
      </c>
      <c r="C9" s="2" t="s">
        <v>117</v>
      </c>
      <c r="D9" s="1" t="s">
        <v>152</v>
      </c>
      <c r="E9" s="1" t="s">
        <v>16</v>
      </c>
      <c r="F9" s="1" t="s">
        <v>51</v>
      </c>
      <c r="G9" s="1" t="s">
        <v>105</v>
      </c>
      <c r="H9" s="1" t="s">
        <v>178</v>
      </c>
      <c r="I9" s="1" t="s">
        <v>115</v>
      </c>
      <c r="J9" s="1" t="s">
        <v>2</v>
      </c>
      <c r="K9" s="5">
        <v>45271</v>
      </c>
      <c r="L9" s="1" t="s">
        <v>184</v>
      </c>
      <c r="M9" s="4">
        <v>1</v>
      </c>
      <c r="N9" s="6">
        <v>4618.2</v>
      </c>
      <c r="O9" s="1" t="s">
        <v>117</v>
      </c>
      <c r="P9" s="1">
        <v>130</v>
      </c>
      <c r="Q9" s="6">
        <v>35.520000000000003</v>
      </c>
      <c r="R9" s="1" t="s">
        <v>194</v>
      </c>
      <c r="S9" s="1" t="s">
        <v>178</v>
      </c>
      <c r="T9" s="6">
        <v>4618.2</v>
      </c>
      <c r="U9" s="6">
        <v>35.52461538461538</v>
      </c>
      <c r="V9" s="1" t="s">
        <v>169</v>
      </c>
      <c r="W9" s="1" t="s">
        <v>42</v>
      </c>
      <c r="X9" s="1" t="s">
        <v>187</v>
      </c>
      <c r="Y9" s="7">
        <v>45271.834515151204</v>
      </c>
      <c r="Z9" s="1" t="s">
        <v>18</v>
      </c>
      <c r="AA9" s="6">
        <v>4618.2</v>
      </c>
      <c r="AB9" s="5">
        <v>45271</v>
      </c>
      <c r="AC9" s="5">
        <v>45282</v>
      </c>
      <c r="AD9" s="5">
        <v>45271</v>
      </c>
      <c r="AE9" s="5">
        <v>45271</v>
      </c>
      <c r="AF9" s="7">
        <v>45291</v>
      </c>
      <c r="AG9" s="1" t="s">
        <v>193</v>
      </c>
    </row>
    <row r="10" spans="1:33" x14ac:dyDescent="0.25">
      <c r="A10" s="4">
        <v>21</v>
      </c>
      <c r="B10" s="2" t="str">
        <f>HYPERLINK("https://my.zakupivli.pro/remote/dispatcher/state_purchase_view/47496327", "UA-2023-12-11-021740-a")</f>
        <v>UA-2023-12-11-021740-a</v>
      </c>
      <c r="C10" s="2" t="s">
        <v>117</v>
      </c>
      <c r="D10" s="1" t="s">
        <v>151</v>
      </c>
      <c r="E10" s="1" t="s">
        <v>16</v>
      </c>
      <c r="F10" s="1" t="s">
        <v>44</v>
      </c>
      <c r="G10" s="1" t="s">
        <v>105</v>
      </c>
      <c r="H10" s="1" t="s">
        <v>178</v>
      </c>
      <c r="I10" s="1" t="s">
        <v>115</v>
      </c>
      <c r="J10" s="1" t="s">
        <v>2</v>
      </c>
      <c r="K10" s="5">
        <v>45271</v>
      </c>
      <c r="L10" s="1" t="s">
        <v>184</v>
      </c>
      <c r="M10" s="4">
        <v>1</v>
      </c>
      <c r="N10" s="6">
        <v>2276.4</v>
      </c>
      <c r="O10" s="1" t="s">
        <v>117</v>
      </c>
      <c r="P10" s="1">
        <v>14</v>
      </c>
      <c r="Q10" s="6">
        <v>162.6</v>
      </c>
      <c r="R10" s="1" t="s">
        <v>194</v>
      </c>
      <c r="S10" s="1" t="s">
        <v>178</v>
      </c>
      <c r="T10" s="6">
        <v>2276.4</v>
      </c>
      <c r="U10" s="6">
        <v>162.6</v>
      </c>
      <c r="V10" s="1" t="s">
        <v>169</v>
      </c>
      <c r="W10" s="1" t="s">
        <v>42</v>
      </c>
      <c r="X10" s="1" t="s">
        <v>187</v>
      </c>
      <c r="Y10" s="7">
        <v>45271.833883421263</v>
      </c>
      <c r="Z10" s="1" t="s">
        <v>26</v>
      </c>
      <c r="AA10" s="6">
        <v>2276.4</v>
      </c>
      <c r="AB10" s="5">
        <v>45271</v>
      </c>
      <c r="AC10" s="5">
        <v>45282</v>
      </c>
      <c r="AD10" s="5">
        <v>45271</v>
      </c>
      <c r="AE10" s="5">
        <v>45271</v>
      </c>
      <c r="AF10" s="7">
        <v>45291</v>
      </c>
      <c r="AG10" s="1" t="s">
        <v>193</v>
      </c>
    </row>
    <row r="11" spans="1:33" x14ac:dyDescent="0.25">
      <c r="A11" s="4">
        <v>22</v>
      </c>
      <c r="B11" s="2" t="str">
        <f>HYPERLINK("https://my.zakupivli.pro/remote/dispatcher/state_purchase_view/46906800", "UA-2023-11-23-004115-a")</f>
        <v>UA-2023-11-23-004115-a</v>
      </c>
      <c r="C11" s="2" t="s">
        <v>117</v>
      </c>
      <c r="D11" s="1" t="s">
        <v>89</v>
      </c>
      <c r="E11" s="1" t="s">
        <v>16</v>
      </c>
      <c r="F11" s="1" t="s">
        <v>77</v>
      </c>
      <c r="G11" s="1" t="s">
        <v>105</v>
      </c>
      <c r="H11" s="1" t="s">
        <v>178</v>
      </c>
      <c r="I11" s="1" t="s">
        <v>115</v>
      </c>
      <c r="J11" s="1" t="s">
        <v>2</v>
      </c>
      <c r="K11" s="5">
        <v>45253</v>
      </c>
      <c r="L11" s="1" t="s">
        <v>184</v>
      </c>
      <c r="M11" s="4">
        <v>1</v>
      </c>
      <c r="N11" s="6">
        <v>2812.84</v>
      </c>
      <c r="O11" s="1" t="s">
        <v>117</v>
      </c>
      <c r="P11" s="1">
        <v>10</v>
      </c>
      <c r="Q11" s="6">
        <v>281.27999999999997</v>
      </c>
      <c r="R11" s="1" t="s">
        <v>189</v>
      </c>
      <c r="S11" s="1" t="s">
        <v>178</v>
      </c>
      <c r="T11" s="6">
        <v>2812.84</v>
      </c>
      <c r="U11" s="6">
        <v>281.28399999999999</v>
      </c>
      <c r="V11" s="1" t="s">
        <v>164</v>
      </c>
      <c r="W11" s="1" t="s">
        <v>1</v>
      </c>
      <c r="X11" s="1" t="s">
        <v>187</v>
      </c>
      <c r="Y11" s="7">
        <v>45253.44989949368</v>
      </c>
      <c r="Z11" s="1" t="s">
        <v>80</v>
      </c>
      <c r="AA11" s="6">
        <v>2812.84</v>
      </c>
      <c r="AB11" s="5">
        <v>45252</v>
      </c>
      <c r="AC11" s="5">
        <v>45291</v>
      </c>
      <c r="AD11" s="5">
        <v>45252</v>
      </c>
      <c r="AE11" s="5">
        <v>45252</v>
      </c>
      <c r="AF11" s="7">
        <v>45291</v>
      </c>
      <c r="AG11" s="1" t="s">
        <v>193</v>
      </c>
    </row>
    <row r="12" spans="1:33" x14ac:dyDescent="0.25">
      <c r="A12" s="4">
        <v>23</v>
      </c>
      <c r="B12" s="2" t="str">
        <f>HYPERLINK("https://my.zakupivli.pro/remote/dispatcher/state_purchase_view/46906882", "UA-2023-11-22-018856-a")</f>
        <v>UA-2023-11-22-018856-a</v>
      </c>
      <c r="C12" s="2" t="s">
        <v>117</v>
      </c>
      <c r="D12" s="1" t="s">
        <v>132</v>
      </c>
      <c r="E12" s="1" t="s">
        <v>16</v>
      </c>
      <c r="F12" s="1" t="s">
        <v>71</v>
      </c>
      <c r="G12" s="1" t="s">
        <v>105</v>
      </c>
      <c r="H12" s="1" t="s">
        <v>178</v>
      </c>
      <c r="I12" s="1" t="s">
        <v>115</v>
      </c>
      <c r="J12" s="1" t="s">
        <v>2</v>
      </c>
      <c r="K12" s="5">
        <v>45252</v>
      </c>
      <c r="L12" s="1" t="s">
        <v>184</v>
      </c>
      <c r="M12" s="4">
        <v>1</v>
      </c>
      <c r="N12" s="6">
        <v>1215</v>
      </c>
      <c r="O12" s="1" t="s">
        <v>117</v>
      </c>
      <c r="P12" s="1">
        <v>6</v>
      </c>
      <c r="Q12" s="6">
        <v>202.5</v>
      </c>
      <c r="R12" s="1" t="s">
        <v>194</v>
      </c>
      <c r="S12" s="1" t="s">
        <v>178</v>
      </c>
      <c r="T12" s="6">
        <v>1215</v>
      </c>
      <c r="U12" s="6">
        <v>202.5</v>
      </c>
      <c r="V12" s="1" t="s">
        <v>166</v>
      </c>
      <c r="W12" s="1" t="s">
        <v>50</v>
      </c>
      <c r="X12" s="1" t="s">
        <v>187</v>
      </c>
      <c r="Y12" s="7">
        <v>45271.835067706692</v>
      </c>
      <c r="Z12" s="1" t="s">
        <v>25</v>
      </c>
      <c r="AA12" s="6">
        <v>1215</v>
      </c>
      <c r="AB12" s="5">
        <v>45238</v>
      </c>
      <c r="AC12" s="5">
        <v>45268</v>
      </c>
      <c r="AD12" s="5">
        <v>45238</v>
      </c>
      <c r="AE12" s="5">
        <v>45238</v>
      </c>
      <c r="AF12" s="7">
        <v>45291</v>
      </c>
      <c r="AG12" s="1" t="s">
        <v>193</v>
      </c>
    </row>
    <row r="13" spans="1:33" x14ac:dyDescent="0.25">
      <c r="A13" s="4">
        <v>24</v>
      </c>
      <c r="B13" s="2" t="str">
        <f>HYPERLINK("https://my.zakupivli.pro/remote/dispatcher/state_purchase_view/46509092", "UA-2023-11-08-015968-a")</f>
        <v>UA-2023-11-08-015968-a</v>
      </c>
      <c r="C13" s="2" t="s">
        <v>117</v>
      </c>
      <c r="D13" s="1" t="s">
        <v>180</v>
      </c>
      <c r="E13" s="1" t="s">
        <v>16</v>
      </c>
      <c r="F13" s="1" t="s">
        <v>28</v>
      </c>
      <c r="G13" s="1" t="s">
        <v>105</v>
      </c>
      <c r="H13" s="1" t="s">
        <v>178</v>
      </c>
      <c r="I13" s="1" t="s">
        <v>115</v>
      </c>
      <c r="J13" s="1" t="s">
        <v>2</v>
      </c>
      <c r="K13" s="5">
        <v>45238</v>
      </c>
      <c r="L13" s="1" t="s">
        <v>184</v>
      </c>
      <c r="M13" s="4">
        <v>1</v>
      </c>
      <c r="N13" s="6">
        <v>3486</v>
      </c>
      <c r="O13" s="1" t="s">
        <v>117</v>
      </c>
      <c r="P13" s="1">
        <v>101</v>
      </c>
      <c r="Q13" s="6">
        <v>34.51</v>
      </c>
      <c r="R13" s="1" t="s">
        <v>194</v>
      </c>
      <c r="S13" s="1" t="s">
        <v>178</v>
      </c>
      <c r="T13" s="6">
        <v>3486</v>
      </c>
      <c r="U13" s="6">
        <v>34.514851485148512</v>
      </c>
      <c r="V13" s="1" t="s">
        <v>177</v>
      </c>
      <c r="W13" s="1" t="s">
        <v>15</v>
      </c>
      <c r="X13" s="1" t="s">
        <v>187</v>
      </c>
      <c r="Y13" s="7">
        <v>45238.898510082683</v>
      </c>
      <c r="Z13" s="1" t="s">
        <v>37</v>
      </c>
      <c r="AA13" s="6">
        <v>3486</v>
      </c>
      <c r="AB13" s="5">
        <v>45231</v>
      </c>
      <c r="AC13" s="5">
        <v>45291</v>
      </c>
      <c r="AD13" s="5">
        <v>45231</v>
      </c>
      <c r="AE13" s="5">
        <v>45231</v>
      </c>
      <c r="AF13" s="7">
        <v>45291</v>
      </c>
      <c r="AG13" s="1" t="s">
        <v>193</v>
      </c>
    </row>
    <row r="14" spans="1:33" x14ac:dyDescent="0.25">
      <c r="A14" s="4">
        <v>25</v>
      </c>
      <c r="B14" s="2" t="str">
        <f>HYPERLINK("https://my.zakupivli.pro/remote/dispatcher/state_purchase_view/46509072", "UA-2023-11-08-015958-a")</f>
        <v>UA-2023-11-08-015958-a</v>
      </c>
      <c r="C14" s="2" t="s">
        <v>117</v>
      </c>
      <c r="D14" s="1" t="s">
        <v>146</v>
      </c>
      <c r="E14" s="1" t="s">
        <v>16</v>
      </c>
      <c r="F14" s="1" t="s">
        <v>64</v>
      </c>
      <c r="G14" s="1" t="s">
        <v>105</v>
      </c>
      <c r="H14" s="1" t="s">
        <v>178</v>
      </c>
      <c r="I14" s="1" t="s">
        <v>115</v>
      </c>
      <c r="J14" s="1" t="s">
        <v>2</v>
      </c>
      <c r="K14" s="5">
        <v>45238</v>
      </c>
      <c r="L14" s="1" t="s">
        <v>184</v>
      </c>
      <c r="M14" s="4">
        <v>1</v>
      </c>
      <c r="N14" s="6">
        <v>1215</v>
      </c>
      <c r="O14" s="1" t="s">
        <v>117</v>
      </c>
      <c r="P14" s="1">
        <v>6</v>
      </c>
      <c r="Q14" s="6">
        <v>202.5</v>
      </c>
      <c r="R14" s="1" t="s">
        <v>194</v>
      </c>
      <c r="S14" s="1" t="s">
        <v>178</v>
      </c>
      <c r="T14" s="6">
        <v>1215</v>
      </c>
      <c r="U14" s="6">
        <v>202.5</v>
      </c>
      <c r="V14" s="1" t="s">
        <v>166</v>
      </c>
      <c r="W14" s="1" t="s">
        <v>50</v>
      </c>
      <c r="X14" s="1" t="s">
        <v>187</v>
      </c>
      <c r="Y14" s="7">
        <v>45238.893027496793</v>
      </c>
      <c r="Z14" s="1" t="s">
        <v>25</v>
      </c>
      <c r="AA14" s="6">
        <v>1215</v>
      </c>
      <c r="AB14" s="5">
        <v>45238</v>
      </c>
      <c r="AC14" s="5">
        <v>45268</v>
      </c>
      <c r="AD14" s="5">
        <v>45238</v>
      </c>
      <c r="AE14" s="5">
        <v>45238</v>
      </c>
      <c r="AF14" s="7">
        <v>45291</v>
      </c>
      <c r="AG14" s="1" t="s">
        <v>193</v>
      </c>
    </row>
    <row r="15" spans="1:33" x14ac:dyDescent="0.25">
      <c r="A15" s="4">
        <v>26</v>
      </c>
      <c r="B15" s="2" t="str">
        <f>HYPERLINK("https://my.zakupivli.pro/remote/dispatcher/state_purchase_view/46043871", "UA-2023-10-20-007028-a")</f>
        <v>UA-2023-10-20-007028-a</v>
      </c>
      <c r="C15" s="2" t="s">
        <v>117</v>
      </c>
      <c r="D15" s="1" t="s">
        <v>153</v>
      </c>
      <c r="E15" s="1" t="s">
        <v>16</v>
      </c>
      <c r="F15" s="1" t="s">
        <v>39</v>
      </c>
      <c r="G15" s="1" t="s">
        <v>105</v>
      </c>
      <c r="H15" s="1" t="s">
        <v>178</v>
      </c>
      <c r="I15" s="1" t="s">
        <v>115</v>
      </c>
      <c r="J15" s="1" t="s">
        <v>2</v>
      </c>
      <c r="K15" s="5">
        <v>45219</v>
      </c>
      <c r="L15" s="1" t="s">
        <v>184</v>
      </c>
      <c r="M15" s="4">
        <v>1</v>
      </c>
      <c r="N15" s="6">
        <v>18000</v>
      </c>
      <c r="O15" s="1" t="s">
        <v>117</v>
      </c>
      <c r="P15" s="1">
        <v>3</v>
      </c>
      <c r="Q15" s="6">
        <v>6000</v>
      </c>
      <c r="R15" s="1" t="s">
        <v>188</v>
      </c>
      <c r="S15" s="1" t="s">
        <v>119</v>
      </c>
      <c r="T15" s="6">
        <v>18000</v>
      </c>
      <c r="U15" s="6">
        <v>6000</v>
      </c>
      <c r="V15" s="1" t="s">
        <v>163</v>
      </c>
      <c r="W15" s="1" t="s">
        <v>61</v>
      </c>
      <c r="X15" s="1" t="s">
        <v>187</v>
      </c>
      <c r="Y15" s="7">
        <v>45219.5126520372</v>
      </c>
      <c r="Z15" s="1" t="s">
        <v>24</v>
      </c>
      <c r="AA15" s="6">
        <v>18000</v>
      </c>
      <c r="AB15" s="5">
        <v>45219</v>
      </c>
      <c r="AC15" s="5">
        <v>45275</v>
      </c>
      <c r="AD15" s="5">
        <v>45219</v>
      </c>
      <c r="AE15" s="5">
        <v>45219</v>
      </c>
      <c r="AF15" s="7">
        <v>45291</v>
      </c>
      <c r="AG15" s="1" t="s">
        <v>193</v>
      </c>
    </row>
    <row r="16" spans="1:33" x14ac:dyDescent="0.25">
      <c r="A16" s="4">
        <v>27</v>
      </c>
      <c r="B16" s="2" t="str">
        <f>HYPERLINK("https://my.zakupivli.pro/remote/dispatcher/state_purchase_view/45259120", "UA-2023-09-18-013643-a")</f>
        <v>UA-2023-09-18-013643-a</v>
      </c>
      <c r="C16" s="2" t="s">
        <v>117</v>
      </c>
      <c r="D16" s="1" t="s">
        <v>147</v>
      </c>
      <c r="E16" s="1" t="s">
        <v>16</v>
      </c>
      <c r="F16" s="1" t="s">
        <v>65</v>
      </c>
      <c r="G16" s="1" t="s">
        <v>105</v>
      </c>
      <c r="H16" s="1" t="s">
        <v>178</v>
      </c>
      <c r="I16" s="1" t="s">
        <v>115</v>
      </c>
      <c r="J16" s="1" t="s">
        <v>2</v>
      </c>
      <c r="K16" s="5">
        <v>45187</v>
      </c>
      <c r="L16" s="1" t="s">
        <v>184</v>
      </c>
      <c r="M16" s="4">
        <v>1</v>
      </c>
      <c r="N16" s="6">
        <v>15800</v>
      </c>
      <c r="O16" s="1" t="s">
        <v>117</v>
      </c>
      <c r="P16" s="1">
        <v>1</v>
      </c>
      <c r="Q16" s="6">
        <v>15800</v>
      </c>
      <c r="R16" s="1" t="s">
        <v>190</v>
      </c>
      <c r="S16" s="1" t="s">
        <v>119</v>
      </c>
      <c r="T16" s="6">
        <v>15800</v>
      </c>
      <c r="U16" s="6">
        <v>15800</v>
      </c>
      <c r="V16" s="1" t="s">
        <v>170</v>
      </c>
      <c r="W16" s="1" t="s">
        <v>60</v>
      </c>
      <c r="X16" s="1" t="s">
        <v>187</v>
      </c>
      <c r="Y16" s="7">
        <v>45187.784016249818</v>
      </c>
      <c r="Z16" s="1" t="s">
        <v>23</v>
      </c>
      <c r="AA16" s="6">
        <v>15800</v>
      </c>
      <c r="AB16" s="5">
        <v>45187</v>
      </c>
      <c r="AC16" s="5">
        <v>45209</v>
      </c>
      <c r="AD16" s="5">
        <v>45187</v>
      </c>
      <c r="AE16" s="5">
        <v>45187</v>
      </c>
      <c r="AF16" s="7">
        <v>45291</v>
      </c>
      <c r="AG16" s="1" t="s">
        <v>193</v>
      </c>
    </row>
    <row r="17" spans="1:33" x14ac:dyDescent="0.25">
      <c r="A17" s="4">
        <v>28</v>
      </c>
      <c r="B17" s="2" t="str">
        <f>HYPERLINK("https://my.zakupivli.pro/remote/dispatcher/state_purchase_view/45136180", "UA-2023-09-13-003386-a")</f>
        <v>UA-2023-09-13-003386-a</v>
      </c>
      <c r="C17" s="2" t="s">
        <v>117</v>
      </c>
      <c r="D17" s="1" t="s">
        <v>126</v>
      </c>
      <c r="E17" s="1" t="s">
        <v>16</v>
      </c>
      <c r="F17" s="1" t="s">
        <v>35</v>
      </c>
      <c r="G17" s="1" t="s">
        <v>105</v>
      </c>
      <c r="H17" s="1" t="s">
        <v>178</v>
      </c>
      <c r="I17" s="1" t="s">
        <v>115</v>
      </c>
      <c r="J17" s="1" t="s">
        <v>2</v>
      </c>
      <c r="K17" s="5">
        <v>45182</v>
      </c>
      <c r="L17" s="1" t="s">
        <v>184</v>
      </c>
      <c r="M17" s="4">
        <v>1</v>
      </c>
      <c r="N17" s="6">
        <v>5680.08</v>
      </c>
      <c r="O17" s="1" t="s">
        <v>117</v>
      </c>
      <c r="P17" s="1">
        <v>162</v>
      </c>
      <c r="Q17" s="6">
        <v>35.06</v>
      </c>
      <c r="R17" s="1" t="s">
        <v>194</v>
      </c>
      <c r="S17" s="1" t="s">
        <v>178</v>
      </c>
      <c r="T17" s="6">
        <v>5680.08</v>
      </c>
      <c r="U17" s="6">
        <v>35.062222222222225</v>
      </c>
      <c r="V17" s="1" t="s">
        <v>177</v>
      </c>
      <c r="W17" s="1" t="s">
        <v>15</v>
      </c>
      <c r="X17" s="1" t="s">
        <v>187</v>
      </c>
      <c r="Y17" s="7">
        <v>45182.460398983611</v>
      </c>
      <c r="Z17" s="1" t="s">
        <v>30</v>
      </c>
      <c r="AA17" s="6">
        <v>5680.08</v>
      </c>
      <c r="AB17" s="5">
        <v>45182</v>
      </c>
      <c r="AC17" s="5">
        <v>45291</v>
      </c>
      <c r="AD17" s="5">
        <v>45182</v>
      </c>
      <c r="AE17" s="5">
        <v>45182</v>
      </c>
      <c r="AF17" s="7">
        <v>45291</v>
      </c>
      <c r="AG17" s="1" t="s">
        <v>193</v>
      </c>
    </row>
    <row r="18" spans="1:33" x14ac:dyDescent="0.25">
      <c r="A18" s="4">
        <v>29</v>
      </c>
      <c r="B18" s="2" t="str">
        <f>HYPERLINK("https://my.zakupivli.pro/remote/dispatcher/state_purchase_view/44143648", "UA-2023-07-26-002442-a")</f>
        <v>UA-2023-07-26-002442-a</v>
      </c>
      <c r="C18" s="2" t="s">
        <v>117</v>
      </c>
      <c r="D18" s="1" t="s">
        <v>148</v>
      </c>
      <c r="E18" s="1" t="s">
        <v>16</v>
      </c>
      <c r="F18" s="1" t="s">
        <v>67</v>
      </c>
      <c r="G18" s="1" t="s">
        <v>105</v>
      </c>
      <c r="H18" s="1" t="s">
        <v>178</v>
      </c>
      <c r="I18" s="1" t="s">
        <v>115</v>
      </c>
      <c r="J18" s="1" t="s">
        <v>2</v>
      </c>
      <c r="K18" s="5">
        <v>45133</v>
      </c>
      <c r="L18" s="1" t="s">
        <v>184</v>
      </c>
      <c r="M18" s="4">
        <v>1</v>
      </c>
      <c r="N18" s="6">
        <v>19920</v>
      </c>
      <c r="O18" s="1" t="s">
        <v>117</v>
      </c>
      <c r="P18" s="1">
        <v>4</v>
      </c>
      <c r="Q18" s="6">
        <v>4980</v>
      </c>
      <c r="R18" s="1" t="s">
        <v>190</v>
      </c>
      <c r="S18" s="1" t="s">
        <v>119</v>
      </c>
      <c r="T18" s="6">
        <v>19920</v>
      </c>
      <c r="U18" s="6">
        <v>4980</v>
      </c>
      <c r="V18" s="1" t="s">
        <v>171</v>
      </c>
      <c r="W18" s="1" t="s">
        <v>56</v>
      </c>
      <c r="X18" s="1" t="s">
        <v>187</v>
      </c>
      <c r="Y18" s="7">
        <v>45133.491191044755</v>
      </c>
      <c r="Z18" s="1" t="s">
        <v>22</v>
      </c>
      <c r="AA18" s="6">
        <v>19920</v>
      </c>
      <c r="AB18" s="5">
        <v>45133</v>
      </c>
      <c r="AC18" s="5">
        <v>45170</v>
      </c>
      <c r="AD18" s="5">
        <v>45133</v>
      </c>
      <c r="AE18" s="5">
        <v>45133</v>
      </c>
      <c r="AF18" s="7">
        <v>45291</v>
      </c>
      <c r="AG18" s="1" t="s">
        <v>193</v>
      </c>
    </row>
    <row r="19" spans="1:33" x14ac:dyDescent="0.25">
      <c r="A19" s="4">
        <v>30</v>
      </c>
      <c r="B19" s="2" t="str">
        <f>HYPERLINK("https://my.zakupivli.pro/remote/dispatcher/state_purchase_view/43843051", "UA-2023-07-11-003269-a")</f>
        <v>UA-2023-07-11-003269-a</v>
      </c>
      <c r="C19" s="2" t="s">
        <v>117</v>
      </c>
      <c r="D19" s="1" t="s">
        <v>145</v>
      </c>
      <c r="E19" s="1" t="s">
        <v>16</v>
      </c>
      <c r="F19" s="1" t="s">
        <v>74</v>
      </c>
      <c r="G19" s="1" t="s">
        <v>105</v>
      </c>
      <c r="H19" s="1" t="s">
        <v>178</v>
      </c>
      <c r="I19" s="1" t="s">
        <v>115</v>
      </c>
      <c r="J19" s="1" t="s">
        <v>2</v>
      </c>
      <c r="K19" s="5">
        <v>45118</v>
      </c>
      <c r="L19" s="1" t="s">
        <v>184</v>
      </c>
      <c r="M19" s="4">
        <v>1</v>
      </c>
      <c r="N19" s="6">
        <v>420</v>
      </c>
      <c r="O19" s="1" t="s">
        <v>117</v>
      </c>
      <c r="P19" s="1">
        <v>1</v>
      </c>
      <c r="Q19" s="6">
        <v>420</v>
      </c>
      <c r="R19" s="1" t="s">
        <v>190</v>
      </c>
      <c r="S19" s="1" t="s">
        <v>119</v>
      </c>
      <c r="T19" s="6">
        <v>420</v>
      </c>
      <c r="U19" s="6">
        <v>420</v>
      </c>
      <c r="V19" s="1" t="s">
        <v>174</v>
      </c>
      <c r="W19" s="1" t="s">
        <v>59</v>
      </c>
      <c r="X19" s="1" t="s">
        <v>187</v>
      </c>
      <c r="Y19" s="7">
        <v>45118.469287580592</v>
      </c>
      <c r="Z19" s="1" t="s">
        <v>17</v>
      </c>
      <c r="AA19" s="6">
        <v>420</v>
      </c>
      <c r="AB19" s="5">
        <v>45118</v>
      </c>
      <c r="AC19" s="5">
        <v>45170</v>
      </c>
      <c r="AD19" s="5">
        <v>45118</v>
      </c>
      <c r="AE19" s="5">
        <v>45118</v>
      </c>
      <c r="AF19" s="7">
        <v>45291</v>
      </c>
      <c r="AG19" s="1" t="s">
        <v>193</v>
      </c>
    </row>
    <row r="20" spans="1:33" x14ac:dyDescent="0.25">
      <c r="A20" s="4">
        <v>31</v>
      </c>
      <c r="B20" s="2" t="str">
        <f>HYPERLINK("https://my.zakupivli.pro/remote/dispatcher/state_purchase_view/43842917", "UA-2023-07-11-003178-a")</f>
        <v>UA-2023-07-11-003178-a</v>
      </c>
      <c r="C20" s="2" t="s">
        <v>117</v>
      </c>
      <c r="D20" s="1" t="s">
        <v>143</v>
      </c>
      <c r="E20" s="1" t="s">
        <v>16</v>
      </c>
      <c r="F20" s="1" t="s">
        <v>75</v>
      </c>
      <c r="G20" s="1" t="s">
        <v>105</v>
      </c>
      <c r="H20" s="1" t="s">
        <v>178</v>
      </c>
      <c r="I20" s="1" t="s">
        <v>115</v>
      </c>
      <c r="J20" s="1" t="s">
        <v>2</v>
      </c>
      <c r="K20" s="5">
        <v>45118</v>
      </c>
      <c r="L20" s="1" t="s">
        <v>184</v>
      </c>
      <c r="M20" s="4">
        <v>1</v>
      </c>
      <c r="N20" s="6">
        <v>700</v>
      </c>
      <c r="O20" s="1" t="s">
        <v>117</v>
      </c>
      <c r="P20" s="1">
        <v>2</v>
      </c>
      <c r="Q20" s="6">
        <v>350</v>
      </c>
      <c r="R20" s="1" t="s">
        <v>190</v>
      </c>
      <c r="S20" s="1" t="s">
        <v>119</v>
      </c>
      <c r="T20" s="6">
        <v>700</v>
      </c>
      <c r="U20" s="6">
        <v>350</v>
      </c>
      <c r="V20" s="1" t="s">
        <v>175</v>
      </c>
      <c r="W20" s="1" t="s">
        <v>45</v>
      </c>
      <c r="X20" s="1" t="s">
        <v>187</v>
      </c>
      <c r="Y20" s="7">
        <v>45118.537055881425</v>
      </c>
      <c r="Z20" s="1" t="s">
        <v>19</v>
      </c>
      <c r="AA20" s="6">
        <v>700</v>
      </c>
      <c r="AB20" s="5">
        <v>45118</v>
      </c>
      <c r="AC20" s="5">
        <v>45170</v>
      </c>
      <c r="AD20" s="5">
        <v>45118</v>
      </c>
      <c r="AE20" s="5">
        <v>45118</v>
      </c>
      <c r="AF20" s="7">
        <v>45291</v>
      </c>
      <c r="AG20" s="1" t="s">
        <v>193</v>
      </c>
    </row>
    <row r="21" spans="1:33" x14ac:dyDescent="0.25">
      <c r="A21" s="4">
        <v>32</v>
      </c>
      <c r="B21" s="2" t="str">
        <f>HYPERLINK("https://my.zakupivli.pro/remote/dispatcher/state_purchase_view/43842578", "UA-2023-07-11-003066-a")</f>
        <v>UA-2023-07-11-003066-a</v>
      </c>
      <c r="C21" s="2" t="s">
        <v>117</v>
      </c>
      <c r="D21" s="1" t="s">
        <v>144</v>
      </c>
      <c r="E21" s="1" t="s">
        <v>16</v>
      </c>
      <c r="F21" s="1" t="s">
        <v>74</v>
      </c>
      <c r="G21" s="1" t="s">
        <v>105</v>
      </c>
      <c r="H21" s="1" t="s">
        <v>178</v>
      </c>
      <c r="I21" s="1" t="s">
        <v>115</v>
      </c>
      <c r="J21" s="1" t="s">
        <v>2</v>
      </c>
      <c r="K21" s="5">
        <v>45118</v>
      </c>
      <c r="L21" s="1" t="s">
        <v>184</v>
      </c>
      <c r="M21" s="4">
        <v>1</v>
      </c>
      <c r="N21" s="6">
        <v>760</v>
      </c>
      <c r="O21" s="1" t="s">
        <v>117</v>
      </c>
      <c r="P21" s="1">
        <v>1</v>
      </c>
      <c r="Q21" s="6">
        <v>760</v>
      </c>
      <c r="R21" s="1" t="s">
        <v>190</v>
      </c>
      <c r="S21" s="1" t="s">
        <v>119</v>
      </c>
      <c r="T21" s="6">
        <v>760</v>
      </c>
      <c r="U21" s="6">
        <v>760</v>
      </c>
      <c r="V21" s="1" t="s">
        <v>174</v>
      </c>
      <c r="W21" s="1" t="s">
        <v>59</v>
      </c>
      <c r="X21" s="1" t="s">
        <v>187</v>
      </c>
      <c r="Y21" s="7">
        <v>45118.539280579156</v>
      </c>
      <c r="Z21" s="1" t="s">
        <v>20</v>
      </c>
      <c r="AA21" s="6">
        <v>760</v>
      </c>
      <c r="AB21" s="5">
        <v>45118</v>
      </c>
      <c r="AC21" s="5">
        <v>45170</v>
      </c>
      <c r="AD21" s="5">
        <v>45118</v>
      </c>
      <c r="AE21" s="5">
        <v>45118</v>
      </c>
      <c r="AF21" s="7">
        <v>45291</v>
      </c>
      <c r="AG21" s="1" t="s">
        <v>193</v>
      </c>
    </row>
    <row r="22" spans="1:33" x14ac:dyDescent="0.25">
      <c r="A22" s="4">
        <v>33</v>
      </c>
      <c r="B22" s="2" t="str">
        <f>HYPERLINK("https://my.zakupivli.pro/remote/dispatcher/state_purchase_view/43842425", "UA-2023-07-11-002972-a")</f>
        <v>UA-2023-07-11-002972-a</v>
      </c>
      <c r="C22" s="2" t="s">
        <v>117</v>
      </c>
      <c r="D22" s="1" t="s">
        <v>142</v>
      </c>
      <c r="E22" s="1" t="s">
        <v>16</v>
      </c>
      <c r="F22" s="1" t="s">
        <v>74</v>
      </c>
      <c r="G22" s="1" t="s">
        <v>105</v>
      </c>
      <c r="H22" s="1" t="s">
        <v>178</v>
      </c>
      <c r="I22" s="1" t="s">
        <v>115</v>
      </c>
      <c r="J22" s="1" t="s">
        <v>2</v>
      </c>
      <c r="K22" s="5">
        <v>45118</v>
      </c>
      <c r="L22" s="1" t="s">
        <v>184</v>
      </c>
      <c r="M22" s="4">
        <v>1</v>
      </c>
      <c r="N22" s="6">
        <v>1000</v>
      </c>
      <c r="O22" s="1" t="s">
        <v>117</v>
      </c>
      <c r="P22" s="1">
        <v>2</v>
      </c>
      <c r="Q22" s="6">
        <v>500</v>
      </c>
      <c r="R22" s="1" t="s">
        <v>190</v>
      </c>
      <c r="S22" s="1" t="s">
        <v>119</v>
      </c>
      <c r="T22" s="6">
        <v>1000</v>
      </c>
      <c r="U22" s="6">
        <v>500</v>
      </c>
      <c r="V22" s="1" t="s">
        <v>110</v>
      </c>
      <c r="W22" s="1" t="s">
        <v>57</v>
      </c>
      <c r="X22" s="1" t="s">
        <v>187</v>
      </c>
      <c r="Y22" s="7">
        <v>45118.538673369389</v>
      </c>
      <c r="Z22" s="1" t="s">
        <v>21</v>
      </c>
      <c r="AA22" s="6">
        <v>1000</v>
      </c>
      <c r="AB22" s="5">
        <v>45118</v>
      </c>
      <c r="AC22" s="5">
        <v>45170</v>
      </c>
      <c r="AD22" s="5">
        <v>45118</v>
      </c>
      <c r="AE22" s="5">
        <v>45118</v>
      </c>
      <c r="AF22" s="7">
        <v>45291</v>
      </c>
      <c r="AG22" s="1" t="s">
        <v>193</v>
      </c>
    </row>
    <row r="23" spans="1:33" x14ac:dyDescent="0.25">
      <c r="A23" s="4">
        <v>34</v>
      </c>
      <c r="B23" s="2" t="str">
        <f>HYPERLINK("https://my.zakupivli.pro/remote/dispatcher/state_purchase_view/43039271", "UA-2023-06-05-005851-a")</f>
        <v>UA-2023-06-05-005851-a</v>
      </c>
      <c r="C23" s="2" t="s">
        <v>117</v>
      </c>
      <c r="D23" s="1" t="s">
        <v>136</v>
      </c>
      <c r="E23" s="1" t="s">
        <v>16</v>
      </c>
      <c r="F23" s="1" t="s">
        <v>69</v>
      </c>
      <c r="G23" s="1" t="s">
        <v>105</v>
      </c>
      <c r="H23" s="1" t="s">
        <v>178</v>
      </c>
      <c r="I23" s="1" t="s">
        <v>115</v>
      </c>
      <c r="J23" s="1" t="s">
        <v>2</v>
      </c>
      <c r="K23" s="5">
        <v>45082</v>
      </c>
      <c r="L23" s="1" t="s">
        <v>184</v>
      </c>
      <c r="M23" s="4">
        <v>1</v>
      </c>
      <c r="N23" s="6">
        <v>1230</v>
      </c>
      <c r="O23" s="1" t="s">
        <v>117</v>
      </c>
      <c r="P23" s="1">
        <v>1</v>
      </c>
      <c r="Q23" s="6">
        <v>1230</v>
      </c>
      <c r="R23" s="1" t="s">
        <v>190</v>
      </c>
      <c r="S23" s="1" t="s">
        <v>119</v>
      </c>
      <c r="T23" s="6">
        <v>1230</v>
      </c>
      <c r="U23" s="6">
        <v>1230</v>
      </c>
      <c r="V23" s="1" t="s">
        <v>181</v>
      </c>
      <c r="W23" s="1" t="s">
        <v>47</v>
      </c>
      <c r="X23" s="1" t="s">
        <v>187</v>
      </c>
      <c r="Y23" s="7">
        <v>45082.517390712776</v>
      </c>
      <c r="Z23" s="1" t="s">
        <v>82</v>
      </c>
      <c r="AA23" s="6">
        <v>1230</v>
      </c>
      <c r="AB23" s="5">
        <v>45082</v>
      </c>
      <c r="AC23" s="5">
        <v>45291</v>
      </c>
      <c r="AD23" s="5">
        <v>45082</v>
      </c>
      <c r="AE23" s="5">
        <v>45082</v>
      </c>
      <c r="AF23" s="7">
        <v>45291</v>
      </c>
      <c r="AG23" s="1" t="s">
        <v>193</v>
      </c>
    </row>
    <row r="24" spans="1:33" x14ac:dyDescent="0.25">
      <c r="A24" s="4">
        <v>35</v>
      </c>
      <c r="B24" s="2" t="str">
        <f>HYPERLINK("https://my.zakupivli.pro/remote/dispatcher/state_purchase_view/42807111", "UA-2023-05-24-006931-a")</f>
        <v>UA-2023-05-24-006931-a</v>
      </c>
      <c r="C24" s="2" t="s">
        <v>117</v>
      </c>
      <c r="D24" s="1" t="s">
        <v>135</v>
      </c>
      <c r="E24" s="1" t="s">
        <v>16</v>
      </c>
      <c r="F24" s="1" t="s">
        <v>62</v>
      </c>
      <c r="G24" s="1" t="s">
        <v>105</v>
      </c>
      <c r="H24" s="1" t="s">
        <v>178</v>
      </c>
      <c r="I24" s="1" t="s">
        <v>115</v>
      </c>
      <c r="J24" s="1" t="s">
        <v>2</v>
      </c>
      <c r="K24" s="5">
        <v>45070</v>
      </c>
      <c r="L24" s="1" t="s">
        <v>184</v>
      </c>
      <c r="M24" s="4">
        <v>1</v>
      </c>
      <c r="N24" s="6">
        <v>16700</v>
      </c>
      <c r="O24" s="1" t="s">
        <v>117</v>
      </c>
      <c r="P24" s="1">
        <v>4</v>
      </c>
      <c r="Q24" s="6">
        <v>4175</v>
      </c>
      <c r="R24" s="1" t="s">
        <v>190</v>
      </c>
      <c r="S24" s="1" t="s">
        <v>119</v>
      </c>
      <c r="T24" s="6">
        <v>16700</v>
      </c>
      <c r="U24" s="6">
        <v>4175</v>
      </c>
      <c r="V24" s="1" t="s">
        <v>116</v>
      </c>
      <c r="W24" s="1" t="s">
        <v>33</v>
      </c>
      <c r="X24" s="1" t="s">
        <v>187</v>
      </c>
      <c r="Y24" s="7">
        <v>45070.603658843938</v>
      </c>
      <c r="Z24" s="1" t="s">
        <v>81</v>
      </c>
      <c r="AA24" s="6">
        <v>16700</v>
      </c>
      <c r="AB24" s="5">
        <v>45070</v>
      </c>
      <c r="AC24" s="5">
        <v>45291</v>
      </c>
      <c r="AD24" s="5">
        <v>45070</v>
      </c>
      <c r="AE24" s="5">
        <v>45070</v>
      </c>
      <c r="AF24" s="7">
        <v>45291</v>
      </c>
      <c r="AG24" s="1" t="s">
        <v>193</v>
      </c>
    </row>
    <row r="25" spans="1:33" x14ac:dyDescent="0.25">
      <c r="A25" s="4">
        <v>36</v>
      </c>
      <c r="B25" s="2" t="str">
        <f>HYPERLINK("https://my.zakupivli.pro/remote/dispatcher/state_purchase_view/41843352", "UA-2023-04-06-003905-a")</f>
        <v>UA-2023-04-06-003905-a</v>
      </c>
      <c r="C25" s="2" t="s">
        <v>117</v>
      </c>
      <c r="D25" s="1" t="s">
        <v>102</v>
      </c>
      <c r="E25" s="1" t="s">
        <v>16</v>
      </c>
      <c r="F25" s="1" t="s">
        <v>79</v>
      </c>
      <c r="G25" s="1" t="s">
        <v>105</v>
      </c>
      <c r="H25" s="1" t="s">
        <v>178</v>
      </c>
      <c r="I25" s="1" t="s">
        <v>115</v>
      </c>
      <c r="J25" s="1" t="s">
        <v>2</v>
      </c>
      <c r="K25" s="5">
        <v>45022</v>
      </c>
      <c r="L25" s="1" t="s">
        <v>184</v>
      </c>
      <c r="M25" s="4">
        <v>1</v>
      </c>
      <c r="N25" s="6">
        <v>8330.4</v>
      </c>
      <c r="O25" s="1" t="s">
        <v>117</v>
      </c>
      <c r="P25" s="1">
        <v>1</v>
      </c>
      <c r="Q25" s="6">
        <v>8330.4</v>
      </c>
      <c r="R25" s="1" t="s">
        <v>190</v>
      </c>
      <c r="S25" s="1" t="s">
        <v>119</v>
      </c>
      <c r="T25" s="6">
        <v>8330.4</v>
      </c>
      <c r="U25" s="6">
        <v>8330.4</v>
      </c>
      <c r="V25" s="1" t="s">
        <v>120</v>
      </c>
      <c r="W25" s="1" t="s">
        <v>53</v>
      </c>
      <c r="X25" s="1" t="s">
        <v>187</v>
      </c>
      <c r="Y25" s="7">
        <v>45022.480236652897</v>
      </c>
      <c r="Z25" s="1" t="s">
        <v>34</v>
      </c>
      <c r="AA25" s="6">
        <v>8330.4</v>
      </c>
      <c r="AB25" s="5">
        <v>44927</v>
      </c>
      <c r="AC25" s="5">
        <v>45291</v>
      </c>
      <c r="AD25" s="5">
        <v>45021</v>
      </c>
      <c r="AE25" s="5">
        <v>45021</v>
      </c>
      <c r="AF25" s="7">
        <v>45291</v>
      </c>
      <c r="AG25" s="1" t="s">
        <v>193</v>
      </c>
    </row>
    <row r="26" spans="1:33" x14ac:dyDescent="0.25">
      <c r="A26" s="4">
        <v>37</v>
      </c>
      <c r="B26" s="2" t="str">
        <f>HYPERLINK("https://my.zakupivli.pro/remote/dispatcher/state_purchase_view/41842569", "UA-2023-04-06-003563-a")</f>
        <v>UA-2023-04-06-003563-a</v>
      </c>
      <c r="C26" s="2" t="s">
        <v>117</v>
      </c>
      <c r="D26" s="1" t="s">
        <v>103</v>
      </c>
      <c r="E26" s="1" t="s">
        <v>16</v>
      </c>
      <c r="F26" s="1" t="s">
        <v>79</v>
      </c>
      <c r="G26" s="1" t="s">
        <v>105</v>
      </c>
      <c r="H26" s="1" t="s">
        <v>178</v>
      </c>
      <c r="I26" s="1" t="s">
        <v>115</v>
      </c>
      <c r="J26" s="1" t="s">
        <v>2</v>
      </c>
      <c r="K26" s="5">
        <v>45022</v>
      </c>
      <c r="L26" s="1" t="s">
        <v>184</v>
      </c>
      <c r="M26" s="4">
        <v>1</v>
      </c>
      <c r="N26" s="6">
        <v>2545.1999999999998</v>
      </c>
      <c r="O26" s="1" t="s">
        <v>117</v>
      </c>
      <c r="P26" s="1">
        <v>1</v>
      </c>
      <c r="Q26" s="6">
        <v>2545.1999999999998</v>
      </c>
      <c r="R26" s="1" t="s">
        <v>190</v>
      </c>
      <c r="S26" s="1" t="s">
        <v>119</v>
      </c>
      <c r="T26" s="6">
        <v>2545.1999999999998</v>
      </c>
      <c r="U26" s="6">
        <v>2545.1999999999998</v>
      </c>
      <c r="V26" s="1" t="s">
        <v>122</v>
      </c>
      <c r="W26" s="1" t="s">
        <v>54</v>
      </c>
      <c r="X26" s="1" t="s">
        <v>187</v>
      </c>
      <c r="Y26" s="7">
        <v>45022.471861116763</v>
      </c>
      <c r="Z26" s="1" t="s">
        <v>32</v>
      </c>
      <c r="AA26" s="6">
        <v>2545.1999999999998</v>
      </c>
      <c r="AB26" s="5">
        <v>44927</v>
      </c>
      <c r="AC26" s="5">
        <v>45291</v>
      </c>
      <c r="AD26" s="5">
        <v>45021</v>
      </c>
      <c r="AE26" s="5">
        <v>45021</v>
      </c>
      <c r="AF26" s="7">
        <v>45291</v>
      </c>
      <c r="AG26" s="1" t="s">
        <v>193</v>
      </c>
    </row>
    <row r="27" spans="1:33" x14ac:dyDescent="0.25">
      <c r="A27" s="4">
        <v>38</v>
      </c>
      <c r="B27" s="2" t="str">
        <f>HYPERLINK("https://my.zakupivli.pro/remote/dispatcher/state_purchase_view/41833930", "UA-2023-04-05-011751-a")</f>
        <v>UA-2023-04-05-011751-a</v>
      </c>
      <c r="C27" s="2" t="s">
        <v>117</v>
      </c>
      <c r="D27" s="1" t="s">
        <v>140</v>
      </c>
      <c r="E27" s="1" t="s">
        <v>16</v>
      </c>
      <c r="F27" s="1" t="s">
        <v>70</v>
      </c>
      <c r="G27" s="1" t="s">
        <v>105</v>
      </c>
      <c r="H27" s="1" t="s">
        <v>178</v>
      </c>
      <c r="I27" s="1" t="s">
        <v>115</v>
      </c>
      <c r="J27" s="1" t="s">
        <v>2</v>
      </c>
      <c r="K27" s="5">
        <v>45021</v>
      </c>
      <c r="L27" s="1" t="s">
        <v>184</v>
      </c>
      <c r="M27" s="4">
        <v>1</v>
      </c>
      <c r="N27" s="6">
        <v>2400</v>
      </c>
      <c r="O27" s="1" t="s">
        <v>117</v>
      </c>
      <c r="P27" s="1">
        <v>1</v>
      </c>
      <c r="Q27" s="6">
        <v>2400</v>
      </c>
      <c r="R27" s="1" t="s">
        <v>190</v>
      </c>
      <c r="S27" s="1" t="s">
        <v>119</v>
      </c>
      <c r="T27" s="6">
        <v>2400</v>
      </c>
      <c r="U27" s="6">
        <v>2400</v>
      </c>
      <c r="V27" s="1" t="s">
        <v>123</v>
      </c>
      <c r="W27" s="1" t="s">
        <v>38</v>
      </c>
      <c r="X27" s="1" t="s">
        <v>187</v>
      </c>
      <c r="Y27" s="7">
        <v>45021.831539529812</v>
      </c>
      <c r="Z27" s="1" t="s">
        <v>10</v>
      </c>
      <c r="AA27" s="6">
        <v>2400</v>
      </c>
      <c r="AB27" s="5">
        <v>44927</v>
      </c>
      <c r="AC27" s="5">
        <v>45291</v>
      </c>
      <c r="AD27" s="5">
        <v>45021</v>
      </c>
      <c r="AE27" s="5">
        <v>45021</v>
      </c>
      <c r="AF27" s="7">
        <v>45291</v>
      </c>
      <c r="AG27" s="1" t="s">
        <v>193</v>
      </c>
    </row>
    <row r="28" spans="1:33" x14ac:dyDescent="0.25">
      <c r="A28" s="4">
        <v>39</v>
      </c>
      <c r="B28" s="2" t="str">
        <f>HYPERLINK("https://my.zakupivli.pro/remote/dispatcher/state_purchase_view/41833886", "UA-2023-04-05-011731-a")</f>
        <v>UA-2023-04-05-011731-a</v>
      </c>
      <c r="C28" s="2" t="s">
        <v>117</v>
      </c>
      <c r="D28" s="1" t="s">
        <v>192</v>
      </c>
      <c r="E28" s="1" t="s">
        <v>16</v>
      </c>
      <c r="F28" s="1" t="s">
        <v>46</v>
      </c>
      <c r="G28" s="1" t="s">
        <v>105</v>
      </c>
      <c r="H28" s="1" t="s">
        <v>178</v>
      </c>
      <c r="I28" s="1" t="s">
        <v>115</v>
      </c>
      <c r="J28" s="1" t="s">
        <v>2</v>
      </c>
      <c r="K28" s="5">
        <v>45021</v>
      </c>
      <c r="L28" s="1" t="s">
        <v>184</v>
      </c>
      <c r="M28" s="4">
        <v>1</v>
      </c>
      <c r="N28" s="6">
        <v>1486.5</v>
      </c>
      <c r="O28" s="1" t="s">
        <v>117</v>
      </c>
      <c r="P28" s="1">
        <v>1</v>
      </c>
      <c r="Q28" s="6">
        <v>1486.5</v>
      </c>
      <c r="R28" s="1" t="s">
        <v>190</v>
      </c>
      <c r="S28" s="1" t="s">
        <v>119</v>
      </c>
      <c r="T28" s="6">
        <v>1486.5</v>
      </c>
      <c r="U28" s="6">
        <v>1486.5</v>
      </c>
      <c r="V28" s="1" t="s">
        <v>171</v>
      </c>
      <c r="W28" s="1" t="s">
        <v>56</v>
      </c>
      <c r="X28" s="1" t="s">
        <v>187</v>
      </c>
      <c r="Y28" s="7">
        <v>45021.82634482257</v>
      </c>
      <c r="Z28" s="1" t="s">
        <v>6</v>
      </c>
      <c r="AA28" s="6">
        <v>1486.5</v>
      </c>
      <c r="AB28" s="5">
        <v>45002</v>
      </c>
      <c r="AC28" s="5">
        <v>45033</v>
      </c>
      <c r="AD28" s="5">
        <v>45002</v>
      </c>
      <c r="AE28" s="5">
        <v>45002</v>
      </c>
      <c r="AF28" s="7">
        <v>45291</v>
      </c>
      <c r="AG28" s="1" t="s">
        <v>193</v>
      </c>
    </row>
    <row r="29" spans="1:33" x14ac:dyDescent="0.25">
      <c r="A29" s="4">
        <v>40</v>
      </c>
      <c r="B29" s="2" t="str">
        <f>HYPERLINK("https://my.zakupivli.pro/remote/dispatcher/state_purchase_view/41833848", "UA-2023-04-05-011712-a")</f>
        <v>UA-2023-04-05-011712-a</v>
      </c>
      <c r="C29" s="2" t="s">
        <v>117</v>
      </c>
      <c r="D29" s="1" t="s">
        <v>191</v>
      </c>
      <c r="E29" s="1" t="s">
        <v>16</v>
      </c>
      <c r="F29" s="1" t="s">
        <v>46</v>
      </c>
      <c r="G29" s="1" t="s">
        <v>105</v>
      </c>
      <c r="H29" s="1" t="s">
        <v>178</v>
      </c>
      <c r="I29" s="1" t="s">
        <v>115</v>
      </c>
      <c r="J29" s="1" t="s">
        <v>2</v>
      </c>
      <c r="K29" s="5">
        <v>45021</v>
      </c>
      <c r="L29" s="1" t="s">
        <v>184</v>
      </c>
      <c r="M29" s="4">
        <v>1</v>
      </c>
      <c r="N29" s="6">
        <v>1961.08</v>
      </c>
      <c r="O29" s="1" t="s">
        <v>117</v>
      </c>
      <c r="P29" s="1">
        <v>1</v>
      </c>
      <c r="Q29" s="6">
        <v>1961.08</v>
      </c>
      <c r="R29" s="1" t="s">
        <v>190</v>
      </c>
      <c r="S29" s="1" t="s">
        <v>119</v>
      </c>
      <c r="T29" s="6">
        <v>1961.08</v>
      </c>
      <c r="U29" s="6">
        <v>1961.08</v>
      </c>
      <c r="V29" s="1" t="s">
        <v>172</v>
      </c>
      <c r="W29" s="1" t="s">
        <v>55</v>
      </c>
      <c r="X29" s="1" t="s">
        <v>187</v>
      </c>
      <c r="Y29" s="7">
        <v>45021.820541737048</v>
      </c>
      <c r="Z29" s="1" t="s">
        <v>4</v>
      </c>
      <c r="AA29" s="6">
        <v>1961.08</v>
      </c>
      <c r="AB29" s="5">
        <v>45002</v>
      </c>
      <c r="AC29" s="5">
        <v>45033</v>
      </c>
      <c r="AD29" s="5">
        <v>45002</v>
      </c>
      <c r="AE29" s="5">
        <v>45002</v>
      </c>
      <c r="AF29" s="7">
        <v>45291</v>
      </c>
      <c r="AG29" s="1" t="s">
        <v>193</v>
      </c>
    </row>
    <row r="30" spans="1:33" x14ac:dyDescent="0.25">
      <c r="A30" s="4">
        <v>41</v>
      </c>
      <c r="B30" s="2" t="str">
        <f>HYPERLINK("https://my.zakupivli.pro/remote/dispatcher/state_purchase_view/41410874", "UA-2023-03-14-012225-a")</f>
        <v>UA-2023-03-14-012225-a</v>
      </c>
      <c r="C30" s="2" t="s">
        <v>117</v>
      </c>
      <c r="D30" s="1" t="s">
        <v>149</v>
      </c>
      <c r="E30" s="1" t="s">
        <v>16</v>
      </c>
      <c r="F30" s="1" t="s">
        <v>63</v>
      </c>
      <c r="G30" s="1" t="s">
        <v>105</v>
      </c>
      <c r="H30" s="1" t="s">
        <v>178</v>
      </c>
      <c r="I30" s="1" t="s">
        <v>115</v>
      </c>
      <c r="J30" s="1" t="s">
        <v>2</v>
      </c>
      <c r="K30" s="5">
        <v>44999</v>
      </c>
      <c r="L30" s="1" t="s">
        <v>184</v>
      </c>
      <c r="M30" s="4">
        <v>1</v>
      </c>
      <c r="N30" s="6">
        <v>2500</v>
      </c>
      <c r="O30" s="1" t="s">
        <v>117</v>
      </c>
      <c r="P30" s="1">
        <v>1</v>
      </c>
      <c r="Q30" s="6">
        <v>2500</v>
      </c>
      <c r="R30" s="1" t="s">
        <v>190</v>
      </c>
      <c r="S30" s="1" t="s">
        <v>119</v>
      </c>
      <c r="T30" s="6">
        <v>2500</v>
      </c>
      <c r="U30" s="6">
        <v>2500</v>
      </c>
      <c r="V30" s="1" t="s">
        <v>88</v>
      </c>
      <c r="W30" s="1" t="s">
        <v>36</v>
      </c>
      <c r="X30" s="1" t="s">
        <v>187</v>
      </c>
      <c r="Y30" s="7">
        <v>44999.747671513076</v>
      </c>
      <c r="Z30" s="1" t="s">
        <v>52</v>
      </c>
      <c r="AA30" s="6">
        <v>2500</v>
      </c>
      <c r="AB30" s="5">
        <v>44999</v>
      </c>
      <c r="AC30" s="5">
        <v>45291</v>
      </c>
      <c r="AD30" s="5">
        <v>44999</v>
      </c>
      <c r="AE30" s="5">
        <v>44999</v>
      </c>
      <c r="AF30" s="7">
        <v>45291</v>
      </c>
      <c r="AG30" s="1" t="s">
        <v>193</v>
      </c>
    </row>
    <row r="31" spans="1:33" x14ac:dyDescent="0.25">
      <c r="A31" s="4">
        <v>42</v>
      </c>
      <c r="B31" s="2" t="str">
        <f>HYPERLINK("https://my.zakupivli.pro/remote/dispatcher/state_purchase_view/40754354", "UA-2023-02-09-015273-a")</f>
        <v>UA-2023-02-09-015273-a</v>
      </c>
      <c r="C31" s="2" t="s">
        <v>117</v>
      </c>
      <c r="D31" s="1" t="s">
        <v>92</v>
      </c>
      <c r="E31" s="1" t="s">
        <v>16</v>
      </c>
      <c r="F31" s="1" t="s">
        <v>66</v>
      </c>
      <c r="G31" s="1" t="s">
        <v>105</v>
      </c>
      <c r="H31" s="1" t="s">
        <v>178</v>
      </c>
      <c r="I31" s="1" t="s">
        <v>115</v>
      </c>
      <c r="J31" s="1" t="s">
        <v>2</v>
      </c>
      <c r="K31" s="5">
        <v>44966</v>
      </c>
      <c r="L31" s="1" t="s">
        <v>184</v>
      </c>
      <c r="M31" s="4">
        <v>1</v>
      </c>
      <c r="N31" s="6">
        <v>544.79999999999995</v>
      </c>
      <c r="O31" s="1" t="s">
        <v>117</v>
      </c>
      <c r="P31" s="1">
        <v>1</v>
      </c>
      <c r="Q31" s="6">
        <v>544.79999999999995</v>
      </c>
      <c r="R31" s="1" t="s">
        <v>190</v>
      </c>
      <c r="S31" s="1" t="s">
        <v>178</v>
      </c>
      <c r="T31" s="6">
        <v>544.79999999999995</v>
      </c>
      <c r="U31" s="6">
        <v>544.79999999999995</v>
      </c>
      <c r="V31" s="1" t="s">
        <v>108</v>
      </c>
      <c r="W31" s="1" t="s">
        <v>3</v>
      </c>
      <c r="X31" s="1" t="s">
        <v>187</v>
      </c>
      <c r="Y31" s="7">
        <v>44966.693097037627</v>
      </c>
      <c r="Z31" s="1" t="s">
        <v>9</v>
      </c>
      <c r="AA31" s="6">
        <v>544.79999999999995</v>
      </c>
      <c r="AB31" s="5">
        <v>44927</v>
      </c>
      <c r="AC31" s="5">
        <v>45291</v>
      </c>
      <c r="AD31" s="5">
        <v>44966</v>
      </c>
      <c r="AE31" s="5">
        <v>44966</v>
      </c>
      <c r="AF31" s="7">
        <v>45291</v>
      </c>
      <c r="AG31" s="1" t="s">
        <v>193</v>
      </c>
    </row>
    <row r="32" spans="1:33" x14ac:dyDescent="0.25">
      <c r="A32" s="4">
        <v>43</v>
      </c>
      <c r="B32" s="2" t="str">
        <f>HYPERLINK("https://my.zakupivli.pro/remote/dispatcher/state_purchase_view/40753889", "UA-2023-02-09-015074-a")</f>
        <v>UA-2023-02-09-015074-a</v>
      </c>
      <c r="C32" s="2" t="s">
        <v>117</v>
      </c>
      <c r="D32" s="1" t="s">
        <v>93</v>
      </c>
      <c r="E32" s="1" t="s">
        <v>16</v>
      </c>
      <c r="F32" s="1" t="s">
        <v>66</v>
      </c>
      <c r="G32" s="1" t="s">
        <v>105</v>
      </c>
      <c r="H32" s="1" t="s">
        <v>178</v>
      </c>
      <c r="I32" s="1" t="s">
        <v>115</v>
      </c>
      <c r="J32" s="1" t="s">
        <v>2</v>
      </c>
      <c r="K32" s="5">
        <v>44966</v>
      </c>
      <c r="L32" s="1" t="s">
        <v>184</v>
      </c>
      <c r="M32" s="4">
        <v>1</v>
      </c>
      <c r="N32" s="6">
        <v>1540.96</v>
      </c>
      <c r="O32" s="1" t="s">
        <v>117</v>
      </c>
      <c r="P32" s="1">
        <v>3</v>
      </c>
      <c r="Q32" s="6">
        <v>513.65</v>
      </c>
      <c r="R32" s="1" t="s">
        <v>190</v>
      </c>
      <c r="S32" s="1" t="s">
        <v>178</v>
      </c>
      <c r="T32" s="6">
        <v>1540.96</v>
      </c>
      <c r="U32" s="6">
        <v>513.65333333333331</v>
      </c>
      <c r="V32" s="1" t="s">
        <v>108</v>
      </c>
      <c r="W32" s="1" t="s">
        <v>3</v>
      </c>
      <c r="X32" s="1" t="s">
        <v>187</v>
      </c>
      <c r="Y32" s="7">
        <v>44966.688097769133</v>
      </c>
      <c r="Z32" s="1" t="s">
        <v>7</v>
      </c>
      <c r="AA32" s="6">
        <v>1540.96</v>
      </c>
      <c r="AB32" s="5">
        <v>44927</v>
      </c>
      <c r="AC32" s="5">
        <v>45291</v>
      </c>
      <c r="AD32" s="5">
        <v>44966</v>
      </c>
      <c r="AE32" s="5">
        <v>44966</v>
      </c>
      <c r="AF32" s="7">
        <v>45291</v>
      </c>
      <c r="AG32" s="1" t="s">
        <v>193</v>
      </c>
    </row>
    <row r="33" spans="1:33" x14ac:dyDescent="0.25">
      <c r="A33" s="4">
        <v>44</v>
      </c>
      <c r="B33" s="2" t="str">
        <f>HYPERLINK("https://my.zakupivli.pro/remote/dispatcher/state_purchase_view/40753524", "UA-2023-02-09-014867-a")</f>
        <v>UA-2023-02-09-014867-a</v>
      </c>
      <c r="C33" s="2" t="s">
        <v>117</v>
      </c>
      <c r="D33" s="1" t="s">
        <v>91</v>
      </c>
      <c r="E33" s="1" t="s">
        <v>16</v>
      </c>
      <c r="F33" s="1" t="s">
        <v>76</v>
      </c>
      <c r="G33" s="1" t="s">
        <v>105</v>
      </c>
      <c r="H33" s="1" t="s">
        <v>178</v>
      </c>
      <c r="I33" s="1" t="s">
        <v>115</v>
      </c>
      <c r="J33" s="1" t="s">
        <v>2</v>
      </c>
      <c r="K33" s="5">
        <v>44966</v>
      </c>
      <c r="L33" s="1" t="s">
        <v>184</v>
      </c>
      <c r="M33" s="4">
        <v>1</v>
      </c>
      <c r="N33" s="6">
        <v>1281.24</v>
      </c>
      <c r="O33" s="1" t="s">
        <v>117</v>
      </c>
      <c r="P33" s="1">
        <v>3</v>
      </c>
      <c r="Q33" s="6">
        <v>427.08</v>
      </c>
      <c r="R33" s="1" t="s">
        <v>190</v>
      </c>
      <c r="S33" s="1" t="s">
        <v>178</v>
      </c>
      <c r="T33" s="6">
        <v>1281.24</v>
      </c>
      <c r="U33" s="6">
        <v>427.08</v>
      </c>
      <c r="V33" s="1" t="s">
        <v>108</v>
      </c>
      <c r="W33" s="1" t="s">
        <v>3</v>
      </c>
      <c r="X33" s="1" t="s">
        <v>187</v>
      </c>
      <c r="Y33" s="7">
        <v>44966.683051499524</v>
      </c>
      <c r="Z33" s="1" t="s">
        <v>8</v>
      </c>
      <c r="AA33" s="6">
        <v>1281.24</v>
      </c>
      <c r="AB33" s="5">
        <v>44927</v>
      </c>
      <c r="AC33" s="5">
        <v>45291</v>
      </c>
      <c r="AD33" s="5">
        <v>44966</v>
      </c>
      <c r="AE33" s="5">
        <v>44966</v>
      </c>
      <c r="AF33" s="7">
        <v>45291</v>
      </c>
      <c r="AG33" s="1" t="s">
        <v>193</v>
      </c>
    </row>
    <row r="34" spans="1:33" x14ac:dyDescent="0.25">
      <c r="A34" s="4">
        <v>45</v>
      </c>
      <c r="B34" s="2" t="str">
        <f>HYPERLINK("https://my.zakupivli.pro/remote/dispatcher/state_purchase_view/40631833", "UA-2023-02-06-007832-a")</f>
        <v>UA-2023-02-06-007832-a</v>
      </c>
      <c r="C34" s="2" t="s">
        <v>117</v>
      </c>
      <c r="D34" s="1" t="s">
        <v>134</v>
      </c>
      <c r="E34" s="1" t="s">
        <v>16</v>
      </c>
      <c r="F34" s="1" t="s">
        <v>68</v>
      </c>
      <c r="G34" s="1" t="s">
        <v>105</v>
      </c>
      <c r="H34" s="1" t="s">
        <v>178</v>
      </c>
      <c r="I34" s="1" t="s">
        <v>115</v>
      </c>
      <c r="J34" s="1" t="s">
        <v>2</v>
      </c>
      <c r="K34" s="5">
        <v>44963</v>
      </c>
      <c r="L34" s="1" t="s">
        <v>184</v>
      </c>
      <c r="M34" s="4">
        <v>1</v>
      </c>
      <c r="N34" s="6">
        <v>5760</v>
      </c>
      <c r="O34" s="1" t="s">
        <v>117</v>
      </c>
      <c r="P34" s="1">
        <v>12</v>
      </c>
      <c r="Q34" s="6">
        <v>480</v>
      </c>
      <c r="R34" s="1" t="s">
        <v>190</v>
      </c>
      <c r="S34" s="1" t="s">
        <v>119</v>
      </c>
      <c r="T34" s="6">
        <v>5760</v>
      </c>
      <c r="U34" s="6">
        <v>480</v>
      </c>
      <c r="V34" s="1" t="s">
        <v>176</v>
      </c>
      <c r="W34" s="1" t="s">
        <v>49</v>
      </c>
      <c r="X34" s="1" t="s">
        <v>187</v>
      </c>
      <c r="Y34" s="7">
        <v>44963.554258189943</v>
      </c>
      <c r="Z34" s="1" t="s">
        <v>31</v>
      </c>
      <c r="AA34" s="6">
        <v>5760</v>
      </c>
      <c r="AB34" s="5">
        <v>44927</v>
      </c>
      <c r="AC34" s="5">
        <v>45291</v>
      </c>
      <c r="AD34" s="5">
        <v>44963</v>
      </c>
      <c r="AE34" s="5">
        <v>44963</v>
      </c>
      <c r="AF34" s="7">
        <v>45291</v>
      </c>
      <c r="AG34" s="1" t="s">
        <v>193</v>
      </c>
    </row>
    <row r="35" spans="1:33" x14ac:dyDescent="0.25">
      <c r="A35" s="4">
        <v>46</v>
      </c>
      <c r="B35" s="2" t="str">
        <f>HYPERLINK("https://my.zakupivli.pro/remote/dispatcher/state_purchase_view/40252140", "UA-2023-01-23-008302-a")</f>
        <v>UA-2023-01-23-008302-a</v>
      </c>
      <c r="C35" s="2" t="s">
        <v>117</v>
      </c>
      <c r="D35" s="1" t="s">
        <v>130</v>
      </c>
      <c r="E35" s="1" t="s">
        <v>16</v>
      </c>
      <c r="F35" s="1" t="s">
        <v>73</v>
      </c>
      <c r="G35" s="1" t="s">
        <v>105</v>
      </c>
      <c r="H35" s="1" t="s">
        <v>178</v>
      </c>
      <c r="I35" s="1" t="s">
        <v>115</v>
      </c>
      <c r="J35" s="1" t="s">
        <v>2</v>
      </c>
      <c r="K35" s="5">
        <v>44949</v>
      </c>
      <c r="L35" s="1" t="s">
        <v>184</v>
      </c>
      <c r="M35" s="4">
        <v>1</v>
      </c>
      <c r="N35" s="6">
        <v>1224.08</v>
      </c>
      <c r="O35" s="1" t="s">
        <v>117</v>
      </c>
      <c r="P35" s="1">
        <v>1</v>
      </c>
      <c r="Q35" s="6">
        <v>1224.08</v>
      </c>
      <c r="R35" s="1" t="s">
        <v>194</v>
      </c>
      <c r="S35" s="1" t="s">
        <v>119</v>
      </c>
      <c r="T35" s="6">
        <v>1224.08</v>
      </c>
      <c r="U35" s="6">
        <v>1224.08</v>
      </c>
      <c r="V35" s="1" t="s">
        <v>165</v>
      </c>
      <c r="W35" s="1" t="s">
        <v>14</v>
      </c>
      <c r="X35" s="1" t="s">
        <v>187</v>
      </c>
      <c r="Y35" s="7">
        <v>44949.597712243289</v>
      </c>
      <c r="Z35" s="1" t="s">
        <v>94</v>
      </c>
      <c r="AA35" s="6">
        <v>1224.08</v>
      </c>
      <c r="AB35" s="5">
        <v>44927</v>
      </c>
      <c r="AC35" s="5">
        <v>45291</v>
      </c>
      <c r="AD35" s="5">
        <v>44949</v>
      </c>
      <c r="AE35" s="5">
        <v>44949</v>
      </c>
      <c r="AF35" s="7">
        <v>45291</v>
      </c>
      <c r="AG35" s="1" t="s">
        <v>193</v>
      </c>
    </row>
    <row r="36" spans="1:33" x14ac:dyDescent="0.25">
      <c r="A36" s="4">
        <v>47</v>
      </c>
      <c r="B36" s="2" t="str">
        <f>HYPERLINK("https://my.zakupivli.pro/remote/dispatcher/state_purchase_view/40121652", "UA-2023-01-17-014407-a")</f>
        <v>UA-2023-01-17-014407-a</v>
      </c>
      <c r="C36" s="2" t="s">
        <v>117</v>
      </c>
      <c r="D36" s="1" t="s">
        <v>139</v>
      </c>
      <c r="E36" s="1" t="s">
        <v>16</v>
      </c>
      <c r="F36" s="1" t="s">
        <v>5</v>
      </c>
      <c r="G36" s="1" t="s">
        <v>105</v>
      </c>
      <c r="H36" s="1" t="s">
        <v>178</v>
      </c>
      <c r="I36" s="1" t="s">
        <v>115</v>
      </c>
      <c r="J36" s="1" t="s">
        <v>2</v>
      </c>
      <c r="K36" s="5">
        <v>44943</v>
      </c>
      <c r="L36" s="1" t="s">
        <v>184</v>
      </c>
      <c r="M36" s="4">
        <v>1</v>
      </c>
      <c r="N36" s="6">
        <v>175262.97</v>
      </c>
      <c r="O36" s="1" t="s">
        <v>117</v>
      </c>
      <c r="P36" s="1">
        <v>48.466999999999999</v>
      </c>
      <c r="Q36" s="6">
        <v>3616.13</v>
      </c>
      <c r="R36" s="1" t="s">
        <v>185</v>
      </c>
      <c r="S36" s="1" t="s">
        <v>178</v>
      </c>
      <c r="T36" s="6">
        <v>175262.97</v>
      </c>
      <c r="U36" s="6">
        <v>3651.3118749999999</v>
      </c>
      <c r="V36" s="1" t="s">
        <v>109</v>
      </c>
      <c r="W36" s="1" t="s">
        <v>41</v>
      </c>
      <c r="X36" s="1" t="s">
        <v>187</v>
      </c>
      <c r="Y36" s="7">
        <v>44943.777276682442</v>
      </c>
      <c r="Z36" s="1" t="s">
        <v>0</v>
      </c>
      <c r="AA36" s="6">
        <v>175262.97</v>
      </c>
      <c r="AB36" s="5">
        <v>44927</v>
      </c>
      <c r="AC36" s="5">
        <v>45291</v>
      </c>
      <c r="AD36" s="5">
        <v>44943</v>
      </c>
      <c r="AE36" s="5">
        <v>44943</v>
      </c>
      <c r="AF36" s="7">
        <v>45291</v>
      </c>
      <c r="AG36" s="1" t="s">
        <v>193</v>
      </c>
    </row>
    <row r="37" spans="1:33" x14ac:dyDescent="0.25">
      <c r="A37" s="4">
        <v>48</v>
      </c>
      <c r="B37" s="2" t="str">
        <f>HYPERLINK("https://my.zakupivli.pro/remote/dispatcher/state_purchase_view/40121526", "UA-2023-01-17-014355-a")</f>
        <v>UA-2023-01-17-014355-a</v>
      </c>
      <c r="C37" s="2" t="s">
        <v>117</v>
      </c>
      <c r="D37" s="1" t="s">
        <v>90</v>
      </c>
      <c r="E37" s="1" t="s">
        <v>16</v>
      </c>
      <c r="F37" s="1" t="s">
        <v>78</v>
      </c>
      <c r="G37" s="1" t="s">
        <v>105</v>
      </c>
      <c r="H37" s="1" t="s">
        <v>178</v>
      </c>
      <c r="I37" s="1" t="s">
        <v>115</v>
      </c>
      <c r="J37" s="1" t="s">
        <v>2</v>
      </c>
      <c r="K37" s="5">
        <v>44943</v>
      </c>
      <c r="L37" s="1" t="s">
        <v>184</v>
      </c>
      <c r="M37" s="4">
        <v>1</v>
      </c>
      <c r="N37" s="6">
        <v>553.33000000000004</v>
      </c>
      <c r="O37" s="1" t="s">
        <v>117</v>
      </c>
      <c r="P37" s="1">
        <v>12</v>
      </c>
      <c r="Q37" s="6">
        <v>46.11</v>
      </c>
      <c r="R37" s="1" t="s">
        <v>190</v>
      </c>
      <c r="S37" s="1" t="s">
        <v>178</v>
      </c>
      <c r="T37" s="6">
        <v>553.33000000000004</v>
      </c>
      <c r="U37" s="6">
        <v>46.110833333333339</v>
      </c>
      <c r="V37" s="1" t="s">
        <v>167</v>
      </c>
      <c r="W37" s="1" t="s">
        <v>58</v>
      </c>
      <c r="X37" s="1" t="s">
        <v>187</v>
      </c>
      <c r="Y37" s="7">
        <v>44943.770555271178</v>
      </c>
      <c r="Z37" s="1" t="s">
        <v>114</v>
      </c>
      <c r="AA37" s="6">
        <v>553.33000000000004</v>
      </c>
      <c r="AB37" s="5">
        <v>44927</v>
      </c>
      <c r="AC37" s="5">
        <v>45291</v>
      </c>
      <c r="AD37" s="5">
        <v>44943</v>
      </c>
      <c r="AE37" s="5">
        <v>44943</v>
      </c>
      <c r="AF37" s="7">
        <v>45291</v>
      </c>
      <c r="AG37" s="1" t="s">
        <v>193</v>
      </c>
    </row>
    <row r="38" spans="1:33" x14ac:dyDescent="0.25">
      <c r="A38" s="4">
        <v>49</v>
      </c>
      <c r="B38" s="2" t="str">
        <f>HYPERLINK("https://my.zakupivli.pro/remote/dispatcher/state_purchase_view/40114005", "UA-2023-01-17-011083-a")</f>
        <v>UA-2023-01-17-011083-a</v>
      </c>
      <c r="C38" s="2" t="s">
        <v>117</v>
      </c>
      <c r="D38" s="1" t="s">
        <v>141</v>
      </c>
      <c r="E38" s="1" t="s">
        <v>16</v>
      </c>
      <c r="F38" s="1" t="s">
        <v>70</v>
      </c>
      <c r="G38" s="1" t="s">
        <v>105</v>
      </c>
      <c r="H38" s="1" t="s">
        <v>178</v>
      </c>
      <c r="I38" s="1" t="s">
        <v>115</v>
      </c>
      <c r="J38" s="1" t="s">
        <v>2</v>
      </c>
      <c r="K38" s="5">
        <v>44943</v>
      </c>
      <c r="L38" s="1" t="s">
        <v>184</v>
      </c>
      <c r="M38" s="4">
        <v>1</v>
      </c>
      <c r="N38" s="6">
        <v>9000</v>
      </c>
      <c r="O38" s="1" t="s">
        <v>117</v>
      </c>
      <c r="P38" s="1">
        <v>36</v>
      </c>
      <c r="Q38" s="6">
        <v>250</v>
      </c>
      <c r="R38" s="1" t="s">
        <v>190</v>
      </c>
      <c r="S38" s="1" t="s">
        <v>178</v>
      </c>
      <c r="T38" s="6">
        <v>9000</v>
      </c>
      <c r="U38" s="6">
        <v>250</v>
      </c>
      <c r="V38" s="1" t="s">
        <v>173</v>
      </c>
      <c r="W38" s="1" t="s">
        <v>48</v>
      </c>
      <c r="X38" s="1" t="s">
        <v>187</v>
      </c>
      <c r="Y38" s="7">
        <v>44943.779907924421</v>
      </c>
      <c r="Z38" s="1" t="s">
        <v>72</v>
      </c>
      <c r="AA38" s="6">
        <v>9000</v>
      </c>
      <c r="AB38" s="5">
        <v>44927</v>
      </c>
      <c r="AC38" s="5">
        <v>45291</v>
      </c>
      <c r="AD38" s="5">
        <v>44943</v>
      </c>
      <c r="AE38" s="5">
        <v>44943</v>
      </c>
      <c r="AF38" s="7">
        <v>45291</v>
      </c>
      <c r="AG38" s="1" t="s">
        <v>193</v>
      </c>
    </row>
    <row r="39" spans="1:33" x14ac:dyDescent="0.25">
      <c r="A39" s="4">
        <v>50</v>
      </c>
      <c r="B39" s="2" t="str">
        <f>HYPERLINK("https://my.zakupivli.pro/remote/dispatcher/state_purchase_view/39966511", "UA-2023-01-09-003723-a")</f>
        <v>UA-2023-01-09-003723-a</v>
      </c>
      <c r="C39" s="2" t="s">
        <v>117</v>
      </c>
      <c r="D39" s="1" t="s">
        <v>138</v>
      </c>
      <c r="E39" s="1" t="s">
        <v>16</v>
      </c>
      <c r="F39" s="1" t="s">
        <v>46</v>
      </c>
      <c r="G39" s="1" t="s">
        <v>105</v>
      </c>
      <c r="H39" s="1" t="s">
        <v>178</v>
      </c>
      <c r="I39" s="1" t="s">
        <v>115</v>
      </c>
      <c r="J39" s="1" t="s">
        <v>2</v>
      </c>
      <c r="K39" s="5">
        <v>44935</v>
      </c>
      <c r="L39" s="1" t="s">
        <v>184</v>
      </c>
      <c r="M39" s="4">
        <v>1</v>
      </c>
      <c r="N39" s="6">
        <v>28800</v>
      </c>
      <c r="O39" s="1" t="s">
        <v>117</v>
      </c>
      <c r="P39" s="1">
        <v>24</v>
      </c>
      <c r="Q39" s="6">
        <v>1200</v>
      </c>
      <c r="R39" s="1" t="s">
        <v>190</v>
      </c>
      <c r="S39" s="1" t="s">
        <v>119</v>
      </c>
      <c r="T39" s="6">
        <v>28800</v>
      </c>
      <c r="U39" s="6">
        <v>1200</v>
      </c>
      <c r="V39" s="1" t="s">
        <v>172</v>
      </c>
      <c r="W39" s="1" t="s">
        <v>55</v>
      </c>
      <c r="X39" s="1" t="s">
        <v>187</v>
      </c>
      <c r="Y39" s="7">
        <v>44935.612553814979</v>
      </c>
      <c r="Z39" s="1" t="s">
        <v>11</v>
      </c>
      <c r="AA39" s="6">
        <v>28800</v>
      </c>
      <c r="AB39" s="5">
        <v>44927</v>
      </c>
      <c r="AC39" s="5">
        <v>45291</v>
      </c>
      <c r="AD39" s="5">
        <v>44935</v>
      </c>
      <c r="AE39" s="5">
        <v>44935</v>
      </c>
      <c r="AF39" s="7">
        <v>45291</v>
      </c>
      <c r="AG39" s="1" t="s">
        <v>193</v>
      </c>
    </row>
    <row r="40" spans="1:33" x14ac:dyDescent="0.25">
      <c r="A40" s="4">
        <v>51</v>
      </c>
      <c r="B40" s="2" t="str">
        <f>HYPERLINK("https://my.zakupivli.pro/remote/dispatcher/state_purchase_view/39966253", "UA-2023-01-09-003604-a")</f>
        <v>UA-2023-01-09-003604-a</v>
      </c>
      <c r="C40" s="2" t="s">
        <v>117</v>
      </c>
      <c r="D40" s="1" t="s">
        <v>137</v>
      </c>
      <c r="E40" s="1" t="s">
        <v>16</v>
      </c>
      <c r="F40" s="1" t="s">
        <v>71</v>
      </c>
      <c r="G40" s="1" t="s">
        <v>105</v>
      </c>
      <c r="H40" s="1" t="s">
        <v>178</v>
      </c>
      <c r="I40" s="1" t="s">
        <v>115</v>
      </c>
      <c r="J40" s="1" t="s">
        <v>2</v>
      </c>
      <c r="K40" s="5">
        <v>44935</v>
      </c>
      <c r="L40" s="1" t="s">
        <v>184</v>
      </c>
      <c r="M40" s="4">
        <v>1</v>
      </c>
      <c r="N40" s="6">
        <v>56400</v>
      </c>
      <c r="O40" s="1" t="s">
        <v>117</v>
      </c>
      <c r="P40" s="1">
        <v>48</v>
      </c>
      <c r="Q40" s="6">
        <v>1175</v>
      </c>
      <c r="R40" s="1" t="s">
        <v>190</v>
      </c>
      <c r="S40" s="1" t="s">
        <v>119</v>
      </c>
      <c r="T40" s="6">
        <v>56400</v>
      </c>
      <c r="U40" s="6">
        <v>1175</v>
      </c>
      <c r="V40" s="1" t="s">
        <v>171</v>
      </c>
      <c r="W40" s="1" t="s">
        <v>56</v>
      </c>
      <c r="X40" s="1" t="s">
        <v>187</v>
      </c>
      <c r="Y40" s="7">
        <v>44935.607470303934</v>
      </c>
      <c r="Z40" s="1" t="s">
        <v>12</v>
      </c>
      <c r="AA40" s="6">
        <v>56400</v>
      </c>
      <c r="AB40" s="5">
        <v>44927</v>
      </c>
      <c r="AC40" s="5">
        <v>45291</v>
      </c>
      <c r="AD40" s="5">
        <v>44935</v>
      </c>
      <c r="AE40" s="5">
        <v>44935</v>
      </c>
      <c r="AF40" s="7">
        <v>45291</v>
      </c>
      <c r="AG40" s="1" t="s">
        <v>193</v>
      </c>
    </row>
    <row r="41" spans="1:33" x14ac:dyDescent="0.25">
      <c r="A41" s="1" t="s">
        <v>106</v>
      </c>
    </row>
  </sheetData>
  <autoFilter ref="A5:AG40" xr:uid="{00000000-0009-0000-0000-000000000000}"/>
  <hyperlinks>
    <hyperlink ref="A2" r:id="rId1" display="mailto:report-feedback@zakupivli.pro" xr:uid="{00000000-0004-0000-0000-000000000000}"/>
    <hyperlink ref="B6" r:id="rId2" display="https://my.zakupivli.pro/remote/dispatcher/state_purchase_view/48141466" xr:uid="{00000000-0004-0000-0000-000011000000}"/>
    <hyperlink ref="B7" r:id="rId3" display="https://my.zakupivli.pro/remote/dispatcher/state_purchase_view/48140607" xr:uid="{00000000-0004-0000-0000-000012000000}"/>
    <hyperlink ref="B8" r:id="rId4" display="https://my.zakupivli.pro/remote/dispatcher/state_purchase_view/47496959" xr:uid="{00000000-0004-0000-0000-000013000000}"/>
    <hyperlink ref="B9" r:id="rId5" display="https://my.zakupivli.pro/remote/dispatcher/state_purchase_view/47496361" xr:uid="{00000000-0004-0000-0000-000014000000}"/>
    <hyperlink ref="B10" r:id="rId6" display="https://my.zakupivli.pro/remote/dispatcher/state_purchase_view/47496327" xr:uid="{00000000-0004-0000-0000-000015000000}"/>
    <hyperlink ref="B11" r:id="rId7" display="https://my.zakupivli.pro/remote/dispatcher/state_purchase_view/46906800" xr:uid="{00000000-0004-0000-0000-000016000000}"/>
    <hyperlink ref="B12" r:id="rId8" display="https://my.zakupivli.pro/remote/dispatcher/state_purchase_view/46906882" xr:uid="{00000000-0004-0000-0000-000017000000}"/>
    <hyperlink ref="B13" r:id="rId9" display="https://my.zakupivli.pro/remote/dispatcher/state_purchase_view/46509092" xr:uid="{00000000-0004-0000-0000-000018000000}"/>
    <hyperlink ref="B14" r:id="rId10" display="https://my.zakupivli.pro/remote/dispatcher/state_purchase_view/46509072" xr:uid="{00000000-0004-0000-0000-000019000000}"/>
    <hyperlink ref="B15" r:id="rId11" display="https://my.zakupivli.pro/remote/dispatcher/state_purchase_view/46043871" xr:uid="{00000000-0004-0000-0000-00001A000000}"/>
    <hyperlink ref="B16" r:id="rId12" display="https://my.zakupivli.pro/remote/dispatcher/state_purchase_view/45259120" xr:uid="{00000000-0004-0000-0000-00001B000000}"/>
    <hyperlink ref="B17" r:id="rId13" display="https://my.zakupivli.pro/remote/dispatcher/state_purchase_view/45136180" xr:uid="{00000000-0004-0000-0000-00001C000000}"/>
    <hyperlink ref="B18" r:id="rId14" display="https://my.zakupivli.pro/remote/dispatcher/state_purchase_view/44143648" xr:uid="{00000000-0004-0000-0000-00001D000000}"/>
    <hyperlink ref="B19" r:id="rId15" display="https://my.zakupivli.pro/remote/dispatcher/state_purchase_view/43843051" xr:uid="{00000000-0004-0000-0000-00001E000000}"/>
    <hyperlink ref="B20" r:id="rId16" display="https://my.zakupivli.pro/remote/dispatcher/state_purchase_view/43842917" xr:uid="{00000000-0004-0000-0000-00001F000000}"/>
    <hyperlink ref="B21" r:id="rId17" display="https://my.zakupivli.pro/remote/dispatcher/state_purchase_view/43842578" xr:uid="{00000000-0004-0000-0000-000020000000}"/>
    <hyperlink ref="B22" r:id="rId18" display="https://my.zakupivli.pro/remote/dispatcher/state_purchase_view/43842425" xr:uid="{00000000-0004-0000-0000-000021000000}"/>
    <hyperlink ref="B23" r:id="rId19" display="https://my.zakupivli.pro/remote/dispatcher/state_purchase_view/43039271" xr:uid="{00000000-0004-0000-0000-000022000000}"/>
    <hyperlink ref="B24" r:id="rId20" display="https://my.zakupivli.pro/remote/dispatcher/state_purchase_view/42807111" xr:uid="{00000000-0004-0000-0000-000023000000}"/>
    <hyperlink ref="B25" r:id="rId21" display="https://my.zakupivli.pro/remote/dispatcher/state_purchase_view/41843352" xr:uid="{00000000-0004-0000-0000-000024000000}"/>
    <hyperlink ref="B26" r:id="rId22" display="https://my.zakupivli.pro/remote/dispatcher/state_purchase_view/41842569" xr:uid="{00000000-0004-0000-0000-000025000000}"/>
    <hyperlink ref="B27" r:id="rId23" display="https://my.zakupivli.pro/remote/dispatcher/state_purchase_view/41833930" xr:uid="{00000000-0004-0000-0000-000026000000}"/>
    <hyperlink ref="B28" r:id="rId24" display="https://my.zakupivli.pro/remote/dispatcher/state_purchase_view/41833886" xr:uid="{00000000-0004-0000-0000-000027000000}"/>
    <hyperlink ref="B29" r:id="rId25" display="https://my.zakupivli.pro/remote/dispatcher/state_purchase_view/41833848" xr:uid="{00000000-0004-0000-0000-000028000000}"/>
    <hyperlink ref="B30" r:id="rId26" display="https://my.zakupivli.pro/remote/dispatcher/state_purchase_view/41410874" xr:uid="{00000000-0004-0000-0000-000029000000}"/>
    <hyperlink ref="B31" r:id="rId27" display="https://my.zakupivli.pro/remote/dispatcher/state_purchase_view/40754354" xr:uid="{00000000-0004-0000-0000-00002A000000}"/>
    <hyperlink ref="B32" r:id="rId28" display="https://my.zakupivli.pro/remote/dispatcher/state_purchase_view/40753889" xr:uid="{00000000-0004-0000-0000-00002B000000}"/>
    <hyperlink ref="B33" r:id="rId29" display="https://my.zakupivli.pro/remote/dispatcher/state_purchase_view/40753524" xr:uid="{00000000-0004-0000-0000-00002C000000}"/>
    <hyperlink ref="B34" r:id="rId30" display="https://my.zakupivli.pro/remote/dispatcher/state_purchase_view/40631833" xr:uid="{00000000-0004-0000-0000-00002D000000}"/>
    <hyperlink ref="B35" r:id="rId31" display="https://my.zakupivli.pro/remote/dispatcher/state_purchase_view/40252140" xr:uid="{00000000-0004-0000-0000-00002E000000}"/>
    <hyperlink ref="B36" r:id="rId32" display="https://my.zakupivli.pro/remote/dispatcher/state_purchase_view/40121652" xr:uid="{00000000-0004-0000-0000-00002F000000}"/>
    <hyperlink ref="B37" r:id="rId33" display="https://my.zakupivli.pro/remote/dispatcher/state_purchase_view/40121526" xr:uid="{00000000-0004-0000-0000-000030000000}"/>
    <hyperlink ref="B38" r:id="rId34" display="https://my.zakupivli.pro/remote/dispatcher/state_purchase_view/40114005" xr:uid="{00000000-0004-0000-0000-000031000000}"/>
    <hyperlink ref="B39" r:id="rId35" display="https://my.zakupivli.pro/remote/dispatcher/state_purchase_view/39966511" xr:uid="{00000000-0004-0000-0000-000032000000}"/>
    <hyperlink ref="B40" r:id="rId36" display="https://my.zakupivli.pro/remote/dispatcher/state_purchase_view/39966253" xr:uid="{00000000-0004-0000-0000-00003300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ДДМШ №17</cp:lastModifiedBy>
  <dcterms:created xsi:type="dcterms:W3CDTF">2024-03-21T23:32:52Z</dcterms:created>
  <dcterms:modified xsi:type="dcterms:W3CDTF">2024-03-21T21:40:54Z</dcterms:modified>
  <cp:category/>
</cp:coreProperties>
</file>