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Л И С Т И\УПРАВЛІННЯ КУЛЬТУРИДГП ДМР\ВІДКРИТІ ДАНІ\2025\"/>
    </mc:Choice>
  </mc:AlternateContent>
  <xr:revisionPtr revIDLastSave="0" documentId="13_ncr:1_{4A069C45-FFF6-4F5B-A8D5-59AAEBBA13D5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Sheet" sheetId="1" r:id="rId1"/>
  </sheets>
  <definedNames>
    <definedName name="_xlnm._FilterDatabase" localSheetId="0" hidden="1">Sheet!$A$5:$BI$40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<sst xmlns="http://schemas.openxmlformats.org/spreadsheetml/2006/main" count="1118" uniqueCount="283">
  <si>
    <t xml:space="preserve">
Лампи галогенові
</t>
  </si>
  <si>
    <t xml:space="preserve"> Електричні побутові прилади</t>
  </si>
  <si>
    <t xml:space="preserve"> Офісне устаткування та приладдя різне;  та супутнє приладдя.</t>
  </si>
  <si>
    <t xml:space="preserve"> Рекордер Zoom R20</t>
  </si>
  <si>
    <t>% зниження</t>
  </si>
  <si>
    <t>+380442067231</t>
  </si>
  <si>
    <t>+380442245525</t>
  </si>
  <si>
    <t>+380443927433</t>
  </si>
  <si>
    <t>+380445370787</t>
  </si>
  <si>
    <t>+380487055058</t>
  </si>
  <si>
    <t>+380509729904</t>
  </si>
  <si>
    <t>+380562342323</t>
  </si>
  <si>
    <t>+38056443534</t>
  </si>
  <si>
    <t>+380567443534</t>
  </si>
  <si>
    <t>+380567870404</t>
  </si>
  <si>
    <t>+380567873250</t>
  </si>
  <si>
    <t>+380567982137</t>
  </si>
  <si>
    <t>+380665531255</t>
  </si>
  <si>
    <t>+380668701010</t>
  </si>
  <si>
    <t>+380672525187</t>
  </si>
  <si>
    <t>+380675368069</t>
  </si>
  <si>
    <t>+380676332251</t>
  </si>
  <si>
    <t>+380677173540</t>
  </si>
  <si>
    <t>+380678252894</t>
  </si>
  <si>
    <t>+380678295811</t>
  </si>
  <si>
    <t>+380679191101</t>
  </si>
  <si>
    <t>+380680445484</t>
  </si>
  <si>
    <t>+380800307307</t>
  </si>
  <si>
    <t>+380858577223</t>
  </si>
  <si>
    <t>+380958577223</t>
  </si>
  <si>
    <t>+380961363333</t>
  </si>
  <si>
    <t>+380990609776</t>
  </si>
  <si>
    <t>+380992426951</t>
  </si>
  <si>
    <t>+380997275473</t>
  </si>
  <si>
    <t>,,</t>
  </si>
  <si>
    <t>0 (0)</t>
  </si>
  <si>
    <t>01/11.09.24</t>
  </si>
  <si>
    <t>02/11.09.24</t>
  </si>
  <si>
    <t>05389936</t>
  </si>
  <si>
    <t>06.03.24</t>
  </si>
  <si>
    <t>06.06.24</t>
  </si>
  <si>
    <t>0603/2024-1</t>
  </si>
  <si>
    <t>08/03-1</t>
  </si>
  <si>
    <t>1-280824</t>
  </si>
  <si>
    <t>1/26</t>
  </si>
  <si>
    <t>10/102/4611 /2024</t>
  </si>
  <si>
    <t>12/09/24</t>
  </si>
  <si>
    <t>1303/1</t>
  </si>
  <si>
    <t>1774500229</t>
  </si>
  <si>
    <t>182</t>
  </si>
  <si>
    <t>18330000-1 Футболки та сорочки</t>
  </si>
  <si>
    <t>19143995</t>
  </si>
  <si>
    <t>1951115</t>
  </si>
  <si>
    <t>1990020390</t>
  </si>
  <si>
    <t>20193490</t>
  </si>
  <si>
    <t>2024</t>
  </si>
  <si>
    <t>20240313</t>
  </si>
  <si>
    <t>2125893</t>
  </si>
  <si>
    <t>2171501940</t>
  </si>
  <si>
    <t>2220905</t>
  </si>
  <si>
    <t>22450000-9 Друкована продукція з елементами захисту</t>
  </si>
  <si>
    <t>22900000-9 Друкована продукція різна</t>
  </si>
  <si>
    <t>2310/2024</t>
  </si>
  <si>
    <t>25/12/24</t>
  </si>
  <si>
    <t>26.12.24</t>
  </si>
  <si>
    <t>26/12/24</t>
  </si>
  <si>
    <t>2605200337</t>
  </si>
  <si>
    <t>2684715006</t>
  </si>
  <si>
    <t>2748200488</t>
  </si>
  <si>
    <t>2756613942</t>
  </si>
  <si>
    <t>29/03-1</t>
  </si>
  <si>
    <t>295590058</t>
  </si>
  <si>
    <t>2955900958</t>
  </si>
  <si>
    <t>30/10/24</t>
  </si>
  <si>
    <t>30190000-7 Офісне устаткування та приладдя різне</t>
  </si>
  <si>
    <t>31000000-6 Електротехнічне устаткування, апаратура, обладнання та матеріали; освітлювальне устаткування</t>
  </si>
  <si>
    <t>31120000-3 Генератори</t>
  </si>
  <si>
    <t>31310000-2 Мережеві кабелі</t>
  </si>
  <si>
    <t>31510000-4 Електричні лампи розжарення</t>
  </si>
  <si>
    <t>31531000-7 Лампи</t>
  </si>
  <si>
    <t>31645215</t>
  </si>
  <si>
    <t>31838306</t>
  </si>
  <si>
    <t>32250000-0 Мобільні телефони</t>
  </si>
  <si>
    <t>3230621294</t>
  </si>
  <si>
    <t>32330000-5 Апаратура для запису та відтворення аудіо- та відеоматеріалу</t>
  </si>
  <si>
    <t>32490244</t>
  </si>
  <si>
    <t>32564525</t>
  </si>
  <si>
    <t>33122850</t>
  </si>
  <si>
    <t>33760000-5 Туалетний папір, носові хустинки, рушники для рук і серветки</t>
  </si>
  <si>
    <t>36216548</t>
  </si>
  <si>
    <t>36865753</t>
  </si>
  <si>
    <t>36962487</t>
  </si>
  <si>
    <t>37310000-4 Музичні інструменти</t>
  </si>
  <si>
    <t>37320000-7 Частини та приладдя до музичних інструментів</t>
  </si>
  <si>
    <t>37440000-4 Інвентар для фітнесу</t>
  </si>
  <si>
    <t>37593550</t>
  </si>
  <si>
    <t>39710000-2 Електричні побутові прилади</t>
  </si>
  <si>
    <t>41110000-3 Питна вода</t>
  </si>
  <si>
    <t>41287542</t>
  </si>
  <si>
    <t>41945510</t>
  </si>
  <si>
    <t>42353652</t>
  </si>
  <si>
    <t>42760379</t>
  </si>
  <si>
    <t>42770570</t>
  </si>
  <si>
    <t>44608</t>
  </si>
  <si>
    <t>44768060</t>
  </si>
  <si>
    <t>45215398</t>
  </si>
  <si>
    <t>48620000-0 Операційні системи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</si>
  <si>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</si>
  <si>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</si>
  <si>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70220000-9 Послуги з надання в оренду чи лізингу нежитлової нерухомості</t>
  </si>
  <si>
    <t>72250000-2 Послуги, пов’язані із системами та підтримкою</t>
  </si>
  <si>
    <t>72260000-5 Послуги, пов’язані з програмним забезпеченням</t>
  </si>
  <si>
    <t>72310000-1 Послуги з обробки даних</t>
  </si>
  <si>
    <t>72410000-7 Послуги провайдерів</t>
  </si>
  <si>
    <t>79340000-9 Рекламні та маркетингові послуги</t>
  </si>
  <si>
    <t>79810000-5 Друкарські послуги</t>
  </si>
  <si>
    <t>80550000-4 Послуги з професійної підготовки у сфері безпеки</t>
  </si>
  <si>
    <t>90500000-2 Послуги у сфері поводження зі сміттям та відходами</t>
  </si>
  <si>
    <t>UAH</t>
  </si>
  <si>
    <t>ЄДРПОУ організатора</t>
  </si>
  <si>
    <t>ЄДРПОУ переможця</t>
  </si>
  <si>
    <t>Ідентифікатор закупівлі</t>
  </si>
  <si>
    <t>Ідентифікатор лота</t>
  </si>
  <si>
    <t>Інвентар для фітнесу (бігова доріжка)</t>
  </si>
  <si>
    <t xml:space="preserve">Апаратура для запису та відтворення аудіо і відеоматеріалу 
Рекордер Zoom R20 </t>
  </si>
  <si>
    <t>БОЙКО ВАДИМ ВІКТОРОВИЧ</t>
  </si>
  <si>
    <t xml:space="preserve">Бланки титульних аркушів і бланки суворої звітності 
(бланки театральних квитків) </t>
  </si>
  <si>
    <t>Бігова доріжка</t>
  </si>
  <si>
    <t>Валюта</t>
  </si>
  <si>
    <t xml:space="preserve">Вода питна 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</si>
  <si>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</si>
  <si>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</si>
  <si>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</si>
  <si>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</si>
  <si>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Відсутнє</t>
  </si>
  <si>
    <t>ГАВРЮК ОЛЕНА АНАТОЛІЇВНА</t>
  </si>
  <si>
    <t>ГЕРАСИМЕНКО ДМИТРО ВІКТОРОВИЧ</t>
  </si>
  <si>
    <t xml:space="preserve">Господарські товари </t>
  </si>
  <si>
    <t xml:space="preserve">Господарські товари 
</t>
  </si>
  <si>
    <t>ДНІПРОПЕТРОВСЬКА ОБЛАСНА ОРГАНІЗАЦІЯ НАЦІОНАЛЬНОЇ СПІЛКИ АРХІТЕКТОРІВ УКРАЇНИ</t>
  </si>
  <si>
    <t>ДП 2/24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</si>
  <si>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</si>
  <si>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</si>
  <si>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</si>
  <si>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</si>
  <si>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</si>
  <si>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</si>
  <si>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</si>
  <si>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Договір діє до:</t>
  </si>
  <si>
    <t>Договір діє з:</t>
  </si>
  <si>
    <t xml:space="preserve">Додаткова угода № 2 від 13.08.2024 до договору № 01-12/23 від 01.12.2023 </t>
  </si>
  <si>
    <t xml:space="preserve">Друкована продукція 
(постери для білбордів) </t>
  </si>
  <si>
    <t>Друкування листівок формат А 6</t>
  </si>
  <si>
    <t>Електричні лампи розжарення</t>
  </si>
  <si>
    <t xml:space="preserve">Електричні побутові прилади 
</t>
  </si>
  <si>
    <t>Електрогенераторна установка</t>
  </si>
  <si>
    <t>Електрогенераторна установка JALING JL10000 E-B</t>
  </si>
  <si>
    <t>Електронна пошта переможця тендеру</t>
  </si>
  <si>
    <t>З ПДВ</t>
  </si>
  <si>
    <t>Забезпечення постійного технічного супроводу комп'ютерних програм ЄІСБ для місцевого бюджету</t>
  </si>
  <si>
    <t>Завершити закупівлю</t>
  </si>
  <si>
    <t>Закупівля без використання електронної системи</t>
  </si>
  <si>
    <t>Заправка картриджів</t>
  </si>
  <si>
    <t>Звіт створено 12 березня о 14:20 з використанням http://zakupivli.pro</t>
  </si>
  <si>
    <t>КЕП</t>
  </si>
  <si>
    <t>КОМУНАЛЬНИЙ ЗАКЛАД КУЛЬТУРИ "ДНІПРОВСЬКИЙ АКАДЕМІЧНИЙ УКРАЇНСЬКИЙ ТЕАТР ОДНОГО АКТОРА "КРИК" ДНІПРОВСЬКОЇ МІСЬКОЇ РАДИ</t>
  </si>
  <si>
    <t>Кабель живлення</t>
  </si>
  <si>
    <t>Класифікатор</t>
  </si>
  <si>
    <t>Контактний телефон переможця тендеру</t>
  </si>
  <si>
    <t>Крок зниження</t>
  </si>
  <si>
    <t>Кількість одиниць</t>
  </si>
  <si>
    <t>Кількість учасників аукціону</t>
  </si>
  <si>
    <t>ЛІСОВИЙ ОЛЕКСАНДР АНАТОЛІЙОВИЧ</t>
  </si>
  <si>
    <t>Лампи Par 500w
Кріплення К20</t>
  </si>
  <si>
    <t xml:space="preserve">Лампи Par 500w
Кріплення К20
</t>
  </si>
  <si>
    <t xml:space="preserve">Лампи галогенові
</t>
  </si>
  <si>
    <t>Мої дії</t>
  </si>
  <si>
    <t xml:space="preserve">Музичні інструменти </t>
  </si>
  <si>
    <t>Мікшерний пульт
мікрофон
тростини для альт саксофона
навушники, 
стійки д/мікрофоону</t>
  </si>
  <si>
    <t>Надання доступу  співробітникам театру до онлайн-сервісу kadroland.com та усієї інформації, яка там міститься (тексти, графічні зображення, аудіо- та відеофайли, пошукові сервіси, форми авторизації та реєстрації, особистий кабінет користувача тощо) протягом дії договору</t>
  </si>
  <si>
    <t>Надання електронного журналу
(01.2025 - 06.2025)</t>
  </si>
  <si>
    <t>Надання електронного журналу 
(01.2025 - 06.2025)</t>
  </si>
  <si>
    <t>Назва потенційного переможця (з найменшою ціною)</t>
  </si>
  <si>
    <t>Немає лотів</t>
  </si>
  <si>
    <t>Нецінові критерії</t>
  </si>
  <si>
    <t>Номер договору</t>
  </si>
  <si>
    <t>Ні</t>
  </si>
  <si>
    <t>Обслуговування сертифікатів ключів клектронного підпису Шарай Т.В.</t>
  </si>
  <si>
    <t>Одиниця виміру</t>
  </si>
  <si>
    <t>Організатор</t>
  </si>
  <si>
    <t>Організатор закупівлі</t>
  </si>
  <si>
    <t xml:space="preserve">Оренда нежитлового приміщення 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</si>
  <si>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</si>
  <si>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</si>
  <si>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</si>
  <si>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</si>
  <si>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ПРИВАТНЕ ПІДПРИЄМСТВО "БЕЛІНОР"</t>
  </si>
  <si>
    <t>ПРИВАТНЕ ПІДПРИЄМСТВО "СОЛО"</t>
  </si>
  <si>
    <t>ПРИВАТНЕ ПІДПРИЄМСТВО "ФАКТОР-РЕКЛАМА"</t>
  </si>
  <si>
    <t xml:space="preserve">Пинта вода </t>
  </si>
  <si>
    <t>Повний функціональний цілодобовий доступ до поточного випуску та архіву видань ПБО, ББ, ОП у електронній формі, іншого функціоналу програмного продукту,</t>
  </si>
  <si>
    <t>Посилання на редукціон</t>
  </si>
  <si>
    <t>Послуга з управління зі змішаними побутовими відходами</t>
  </si>
  <si>
    <t xml:space="preserve">Послуги з навчання за курсом "Цивільни й захист з отриманням посвідчення </t>
  </si>
  <si>
    <t>Послуги з обробки даних. 
Обслуговування сертифікатів ключів клектронного підпису</t>
  </si>
  <si>
    <t>Послуги з перезарядки та діагностики
вогнегасників р</t>
  </si>
  <si>
    <t xml:space="preserve">Послуги з перезарядки та діагностики
вогнегасників різних типів
</t>
  </si>
  <si>
    <t>Послуги з створення та розміщення інформаційних матеріалів на стаціонарних рекламних конструкціях (білбордах)</t>
  </si>
  <si>
    <t>Послуги пов`язані з програмним забезпеченням</t>
  </si>
  <si>
    <t>Послуги пов’язані з програмним забезпеченням
Ліцензіата надати право на використання програмного продукту «PRO-доступ»</t>
  </si>
  <si>
    <t>Послуги пов’язані з програмним забезпеченням)</t>
  </si>
  <si>
    <t xml:space="preserve">Послуги провайдерів
(Послуги хостингу, акаунт theaterk) </t>
  </si>
  <si>
    <t xml:space="preserve">Послуги провайдерів (Реєстрація доменного імені, хостинг) </t>
  </si>
  <si>
    <t xml:space="preserve">Послуги провайдерів (Реєстрація доменного імені, хостинг) 
</t>
  </si>
  <si>
    <t>Послуги хостингу, акаунт</t>
  </si>
  <si>
    <t>Предмет закупівлі</t>
  </si>
  <si>
    <t>Прийом пропозицій до:</t>
  </si>
  <si>
    <t>Прийом пропозицій з</t>
  </si>
  <si>
    <t>Причина скасування закупівлі</t>
  </si>
  <si>
    <t>Програма Microsoft Office 2021 pro plus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</si>
  <si>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</si>
  <si>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</si>
  <si>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Регистр до синтезатора YAMAHA</t>
  </si>
  <si>
    <t xml:space="preserve">Рекламні та маркетингові послуги 
(Послуги з створення та розміщення інформаційних матеріалів на стаціонарних рекламних конструкціях (білбордах)) </t>
  </si>
  <si>
    <t>Річний план на</t>
  </si>
  <si>
    <t>СЕРЕДНЯК ТЕТЯНА КОСТЯНТИНІВНА</t>
  </si>
  <si>
    <t>СПД Пилипова Олена Миколаївна</t>
  </si>
  <si>
    <t>СФ 000651</t>
  </si>
  <si>
    <t>СФМ ІИ- 0004828020</t>
  </si>
  <si>
    <t>СФМSB-0004914034</t>
  </si>
  <si>
    <t>СЬОМКІНА ОЛЕНА ВАСИЛІВНА</t>
  </si>
  <si>
    <t>Смартфон "Xaomi Relmi A 2+3/664 Gb"</t>
  </si>
  <si>
    <t>Смартфон "Xaomi Relmi A 2+3/664 Gb" та захисне скло та чохол до нього</t>
  </si>
  <si>
    <t>Сорочка чоловіча</t>
  </si>
  <si>
    <t>Статус</t>
  </si>
  <si>
    <t>Статус договору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</si>
  <si>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</si>
  <si>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</si>
  <si>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</si>
  <si>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</si>
  <si>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</si>
  <si>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ТОВ " ТЕТРАГРАММАТОН 7"</t>
  </si>
  <si>
    <t>ТОВ "ВИДАВНИЦТВО СІЛЛ"</t>
  </si>
  <si>
    <t>ТОВАРИСТВО З ОБМЕЖЕНОЮ ВІДПОВІДАЛЬНІСТЮ " АРГУМЕНТ ПРИНТ"</t>
  </si>
  <si>
    <t>ТОВАРИСТВО З ОБМЕЖЕНОЮ ВІДПОВІДАЛЬНІСТЮ "АРБЕР ФЕШН ГРКП"</t>
  </si>
  <si>
    <t>ТОВАРИСТВО З ОБМЕЖЕНОЮ ВІДПОВІДАЛЬНІСТЮ "ЕКОЛОГІЯ-Д"</t>
  </si>
  <si>
    <t>ТОВАРИСТВО З ОБМЕЖЕНОЮ ВІДПОВІДАЛЬНІСТЮ "ЕПІЦЕНТР К"</t>
  </si>
  <si>
    <t>ТОВАРИСТВО З ОБМЕЖЕНОЮ ВІДПОВІДАЛЬНІСТЮ "КАДРОЛЕНД"</t>
  </si>
  <si>
    <t>ТОВАРИСТВО З ОБМЕЖЕНОЮ ВІДПОВІДАЛЬНІСТЮ "КОМФІ ТРЕЙД"</t>
  </si>
  <si>
    <t>ТОВАРИСТВО З ОБМЕЖЕНОЮ ВІДПОВІДАЛЬНІСТЮ "ПОЖМАСТЕР"</t>
  </si>
  <si>
    <t>ТОВАРИСТВО З ОБМЕЖЕНОЮ ВІДПОВІДАЛЬНІСТЮ "ТЕХНОЦЕНТР МАЯК СИСТЕМ"</t>
  </si>
  <si>
    <t>ТОВАРИСТВО З ОБМЕЖЕНОЮ ВІДПОВІДАЛЬНІСТЮ "ХОСТІНГ УКРАЇНА"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</si>
  <si>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</si>
  <si>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"ЦЕНТР СЕРТИФІКАЦІЇ КЛЮЧІВ "УКРАЇНА"</t>
  </si>
  <si>
    <t>ТОВАРИСТВО З ОБМЕЖЕНОЮ ВІДПОВІДАЛЬНІСТЮ ТОРГОВЕЛЬНО-ВИРОБНИЧА ГРУПА "КУНІЦА"</t>
  </si>
  <si>
    <t>Так</t>
  </si>
  <si>
    <t>Тетяна Василівна</t>
  </si>
  <si>
    <t>Технічне обслуговування і ремонт офісної техніки (Заправка картриджів)</t>
  </si>
  <si>
    <t>Тип процедури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</si>
  <si>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</si>
  <si>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</si>
  <si>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</si>
  <si>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ФОП Герасименко Дмитро Вікторович</t>
  </si>
  <si>
    <t>Фактичний переможець</t>
  </si>
  <si>
    <t>Ш 877-М</t>
  </si>
  <si>
    <t>ШУЛЬЦ ЮРІЙ ЄВГЕНОВИЧ</t>
  </si>
  <si>
    <t>ЯРОШЕНКО ЗІНАЇДА ОЛЕКСІЇВНА</t>
  </si>
  <si>
    <t>аукціон не передбачено</t>
  </si>
  <si>
    <t>балон</t>
  </si>
  <si>
    <t>завершено</t>
  </si>
  <si>
    <t>місяць</t>
  </si>
  <si>
    <t xml:space="preserve">надати інформаційно- консультаційні послуги </t>
  </si>
  <si>
    <t>не указано</t>
  </si>
  <si>
    <t>одиниця</t>
  </si>
  <si>
    <t>послуга</t>
  </si>
  <si>
    <t>підписано</t>
  </si>
  <si>
    <t>рік</t>
  </si>
  <si>
    <t>штука</t>
  </si>
  <si>
    <t>штуки</t>
  </si>
  <si>
    <t>№</t>
  </si>
  <si>
    <t>№ 01-12/23, додаткова угода №1 від 15.01.2024</t>
  </si>
  <si>
    <t>№ 24/Крик</t>
  </si>
  <si>
    <t>Закупівлі закладу на суму до 50 тис. грн. за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</si>
</sst>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\.mm\.yyyy"/>
    <numFmt numFmtId="166" formatCode="dd\.mm\.yyyy\ hh:mm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b/>
      <sz val="10"/>
      <color rgb="FFFFFFFF"/>
      <name val="Arial"/>
      <family val="2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  <xf numFmtId="0" fontId="4" fillId="0" borderId="0" xfId="0" applyFo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zakupivli.pro/remote/dispatcher/state_purchase_view/53478274" TargetMode="External"/><Relationship Id="rId13" Type="http://schemas.openxmlformats.org/officeDocument/2006/relationships/hyperlink" Target="https://my.zakupivli.pro/remote/dispatcher/state_purchase_view/53053897" TargetMode="External"/><Relationship Id="rId18" Type="http://schemas.openxmlformats.org/officeDocument/2006/relationships/hyperlink" Target="https://my.zakupivli.pro/remote/dispatcher/state_purchase_view/52946487" TargetMode="External"/><Relationship Id="rId26" Type="http://schemas.openxmlformats.org/officeDocument/2006/relationships/hyperlink" Target="https://my.zakupivli.pro/remote/dispatcher/state_purchase_view/49829011" TargetMode="External"/><Relationship Id="rId3" Type="http://schemas.openxmlformats.org/officeDocument/2006/relationships/hyperlink" Target="https://my.zakupivli.pro/remote/dispatcher/state_purchase_view/56279963" TargetMode="External"/><Relationship Id="rId21" Type="http://schemas.openxmlformats.org/officeDocument/2006/relationships/hyperlink" Target="https://my.zakupivli.pro/remote/dispatcher/state_purchase_view/51591828" TargetMode="External"/><Relationship Id="rId34" Type="http://schemas.openxmlformats.org/officeDocument/2006/relationships/hyperlink" Target="https://my.zakupivli.pro/remote/dispatcher/state_purchase_view/48392826" TargetMode="External"/><Relationship Id="rId7" Type="http://schemas.openxmlformats.org/officeDocument/2006/relationships/hyperlink" Target="https://my.zakupivli.pro/remote/dispatcher/state_purchase_view/54236686" TargetMode="External"/><Relationship Id="rId12" Type="http://schemas.openxmlformats.org/officeDocument/2006/relationships/hyperlink" Target="https://my.zakupivli.pro/remote/dispatcher/state_purchase_view/53115773" TargetMode="External"/><Relationship Id="rId17" Type="http://schemas.openxmlformats.org/officeDocument/2006/relationships/hyperlink" Target="https://my.zakupivli.pro/remote/dispatcher/state_purchase_view/52961401" TargetMode="External"/><Relationship Id="rId25" Type="http://schemas.openxmlformats.org/officeDocument/2006/relationships/hyperlink" Target="https://my.zakupivli.pro/remote/dispatcher/state_purchase_view/49852091" TargetMode="External"/><Relationship Id="rId33" Type="http://schemas.openxmlformats.org/officeDocument/2006/relationships/hyperlink" Target="https://my.zakupivli.pro/remote/dispatcher/state_purchase_view/48466006" TargetMode="External"/><Relationship Id="rId2" Type="http://schemas.openxmlformats.org/officeDocument/2006/relationships/hyperlink" Target="https://my.zakupivli.pro/remote/dispatcher/state_purchase_view/56291793" TargetMode="External"/><Relationship Id="rId16" Type="http://schemas.openxmlformats.org/officeDocument/2006/relationships/hyperlink" Target="https://my.zakupivli.pro/remote/dispatcher/state_purchase_view/52994525" TargetMode="External"/><Relationship Id="rId20" Type="http://schemas.openxmlformats.org/officeDocument/2006/relationships/hyperlink" Target="https://my.zakupivli.pro/remote/dispatcher/state_purchase_view/52778533" TargetMode="External"/><Relationship Id="rId29" Type="http://schemas.openxmlformats.org/officeDocument/2006/relationships/hyperlink" Target="https://my.zakupivli.pro/remote/dispatcher/state_purchase_view/49683177" TargetMode="External"/><Relationship Id="rId1" Type="http://schemas.openxmlformats.org/officeDocument/2006/relationships/hyperlink" Target="https://my.zakupivli.pro/remote/dispatcher/state_purchase_view/56292342" TargetMode="External"/><Relationship Id="rId6" Type="http://schemas.openxmlformats.org/officeDocument/2006/relationships/hyperlink" Target="https://my.zakupivli.pro/remote/dispatcher/state_purchase_view/54404995" TargetMode="External"/><Relationship Id="rId11" Type="http://schemas.openxmlformats.org/officeDocument/2006/relationships/hyperlink" Target="https://my.zakupivli.pro/remote/dispatcher/state_purchase_view/53144042" TargetMode="External"/><Relationship Id="rId24" Type="http://schemas.openxmlformats.org/officeDocument/2006/relationships/hyperlink" Target="https://my.zakupivli.pro/remote/dispatcher/state_purchase_view/49945738" TargetMode="External"/><Relationship Id="rId32" Type="http://schemas.openxmlformats.org/officeDocument/2006/relationships/hyperlink" Target="https://my.zakupivli.pro/remote/dispatcher/state_purchase_view/48866830" TargetMode="External"/><Relationship Id="rId5" Type="http://schemas.openxmlformats.org/officeDocument/2006/relationships/hyperlink" Target="https://my.zakupivli.pro/remote/dispatcher/state_purchase_view/54476102" TargetMode="External"/><Relationship Id="rId15" Type="http://schemas.openxmlformats.org/officeDocument/2006/relationships/hyperlink" Target="https://my.zakupivli.pro/remote/dispatcher/state_purchase_view/53026588" TargetMode="External"/><Relationship Id="rId23" Type="http://schemas.openxmlformats.org/officeDocument/2006/relationships/hyperlink" Target="https://my.zakupivli.pro/remote/dispatcher/state_purchase_view/50160178" TargetMode="External"/><Relationship Id="rId28" Type="http://schemas.openxmlformats.org/officeDocument/2006/relationships/hyperlink" Target="https://my.zakupivli.pro/remote/dispatcher/state_purchase_view/49679803" TargetMode="External"/><Relationship Id="rId10" Type="http://schemas.openxmlformats.org/officeDocument/2006/relationships/hyperlink" Target="https://my.zakupivli.pro/remote/dispatcher/state_purchase_view/53442413" TargetMode="External"/><Relationship Id="rId19" Type="http://schemas.openxmlformats.org/officeDocument/2006/relationships/hyperlink" Target="https://my.zakupivli.pro/remote/dispatcher/state_purchase_view/52780081" TargetMode="External"/><Relationship Id="rId31" Type="http://schemas.openxmlformats.org/officeDocument/2006/relationships/hyperlink" Target="https://my.zakupivli.pro/remote/dispatcher/state_purchase_view/48870713" TargetMode="External"/><Relationship Id="rId4" Type="http://schemas.openxmlformats.org/officeDocument/2006/relationships/hyperlink" Target="https://my.zakupivli.pro/remote/dispatcher/state_purchase_view/56279789" TargetMode="External"/><Relationship Id="rId9" Type="http://schemas.openxmlformats.org/officeDocument/2006/relationships/hyperlink" Target="https://my.zakupivli.pro/remote/dispatcher/state_purchase_view/53477748" TargetMode="External"/><Relationship Id="rId14" Type="http://schemas.openxmlformats.org/officeDocument/2006/relationships/hyperlink" Target="https://my.zakupivli.pro/remote/dispatcher/state_purchase_view/53027170" TargetMode="External"/><Relationship Id="rId22" Type="http://schemas.openxmlformats.org/officeDocument/2006/relationships/hyperlink" Target="https://my.zakupivli.pro/remote/dispatcher/state_purchase_view/50479587" TargetMode="External"/><Relationship Id="rId27" Type="http://schemas.openxmlformats.org/officeDocument/2006/relationships/hyperlink" Target="https://my.zakupivli.pro/remote/dispatcher/state_purchase_view/49632753" TargetMode="External"/><Relationship Id="rId30" Type="http://schemas.openxmlformats.org/officeDocument/2006/relationships/hyperlink" Target="https://my.zakupivli.pro/remote/dispatcher/state_purchase_view/49149056" TargetMode="External"/><Relationship Id="rId35" Type="http://schemas.openxmlformats.org/officeDocument/2006/relationships/hyperlink" Target="https://my.zakupivli.pro/remote/dispatcher/state_purchase_view/483271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41"/>
  <sheetViews>
    <sheetView tabSelected="1" workbookViewId="0">
      <pane ySplit="5" topLeftCell="A26" activePane="bottomLeft" state="frozen"/>
      <selection pane="bottomLeft" activeCell="C47" sqref="C47"/>
    </sheetView>
  </sheetViews>
  <sheetFormatPr defaultColWidth="11.42578125" defaultRowHeight="15" x14ac:dyDescent="0.25"/>
  <cols>
    <col min="1" max="1" width="5"/>
    <col min="2" max="3" width="25"/>
    <col min="4" max="5" width="35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0"/>
    <col min="37" max="37" width="15"/>
    <col min="38" max="38" width="10"/>
    <col min="39" max="39" width="20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x14ac:dyDescent="0.25">
      <c r="A1" s="1"/>
    </row>
    <row r="2" spans="1:61" x14ac:dyDescent="0.25">
      <c r="A2" s="2"/>
    </row>
    <row r="4" spans="1:61" ht="23.25" thickBot="1" x14ac:dyDescent="0.35">
      <c r="A4" s="1"/>
      <c r="C4" s="8" t="s">
        <v>282</v>
      </c>
    </row>
    <row r="5" spans="1:61" ht="31.5" customHeight="1" thickBot="1" x14ac:dyDescent="0.3">
      <c r="A5" s="3" t="s">
        <v>279</v>
      </c>
      <c r="B5" s="3" t="s">
        <v>121</v>
      </c>
      <c r="C5" s="3" t="s">
        <v>122</v>
      </c>
      <c r="D5" s="3" t="s">
        <v>259</v>
      </c>
      <c r="E5" s="3" t="s">
        <v>215</v>
      </c>
      <c r="F5" s="3" t="s">
        <v>224</v>
      </c>
      <c r="G5" s="3" t="s">
        <v>167</v>
      </c>
      <c r="H5" s="3" t="s">
        <v>258</v>
      </c>
      <c r="I5" s="3" t="s">
        <v>164</v>
      </c>
      <c r="J5" s="3" t="s">
        <v>189</v>
      </c>
      <c r="K5" s="3" t="s">
        <v>119</v>
      </c>
      <c r="L5" s="3" t="s">
        <v>190</v>
      </c>
      <c r="M5" s="3" t="s">
        <v>192</v>
      </c>
      <c r="N5" s="3" t="s">
        <v>131</v>
      </c>
      <c r="O5" s="3" t="s">
        <v>132</v>
      </c>
      <c r="P5" s="3" t="s">
        <v>130</v>
      </c>
      <c r="Q5" s="3" t="s">
        <v>143</v>
      </c>
      <c r="R5" s="3" t="s">
        <v>147</v>
      </c>
      <c r="S5" s="3" t="s">
        <v>146</v>
      </c>
      <c r="T5" s="3" t="s">
        <v>217</v>
      </c>
      <c r="U5" s="3" t="s">
        <v>216</v>
      </c>
      <c r="V5" s="3" t="s">
        <v>141</v>
      </c>
      <c r="W5" s="3" t="s">
        <v>171</v>
      </c>
      <c r="X5" s="3" t="s">
        <v>193</v>
      </c>
      <c r="Y5" s="3" t="s">
        <v>194</v>
      </c>
      <c r="Z5" s="3" t="s">
        <v>170</v>
      </c>
      <c r="AA5" s="3" t="s">
        <v>195</v>
      </c>
      <c r="AB5" s="3" t="s">
        <v>188</v>
      </c>
      <c r="AC5" s="3" t="s">
        <v>169</v>
      </c>
      <c r="AD5" s="3" t="s">
        <v>128</v>
      </c>
      <c r="AE5" s="3" t="s">
        <v>158</v>
      </c>
      <c r="AF5" s="3" t="s">
        <v>238</v>
      </c>
      <c r="AG5" s="3" t="s">
        <v>184</v>
      </c>
      <c r="AH5" s="3" t="s">
        <v>220</v>
      </c>
      <c r="AI5" s="3" t="s">
        <v>221</v>
      </c>
      <c r="AJ5" s="3" t="s">
        <v>182</v>
      </c>
      <c r="AK5" s="3" t="s">
        <v>239</v>
      </c>
      <c r="AL5" s="3" t="s">
        <v>4</v>
      </c>
      <c r="AM5" s="3" t="s">
        <v>263</v>
      </c>
      <c r="AN5" s="3" t="s">
        <v>120</v>
      </c>
      <c r="AO5" s="3" t="s">
        <v>157</v>
      </c>
      <c r="AP5" s="3" t="s">
        <v>168</v>
      </c>
      <c r="AQ5" s="3" t="s">
        <v>239</v>
      </c>
      <c r="AR5" s="3" t="s">
        <v>4</v>
      </c>
      <c r="AS5" s="3" t="s">
        <v>201</v>
      </c>
      <c r="AT5" s="3" t="s">
        <v>144</v>
      </c>
      <c r="AU5" s="3" t="s">
        <v>261</v>
      </c>
      <c r="AV5" s="3" t="s">
        <v>260</v>
      </c>
      <c r="AW5" s="3" t="s">
        <v>234</v>
      </c>
      <c r="AX5" s="3" t="s">
        <v>142</v>
      </c>
      <c r="AY5" s="3" t="s">
        <v>185</v>
      </c>
      <c r="AZ5" s="3" t="s">
        <v>240</v>
      </c>
      <c r="BA5" s="3" t="s">
        <v>237</v>
      </c>
      <c r="BB5" s="3" t="s">
        <v>236</v>
      </c>
      <c r="BC5" s="3" t="s">
        <v>145</v>
      </c>
      <c r="BD5" s="3" t="s">
        <v>149</v>
      </c>
      <c r="BE5" s="3" t="s">
        <v>148</v>
      </c>
      <c r="BF5" s="3" t="s">
        <v>235</v>
      </c>
      <c r="BG5" s="3" t="s">
        <v>218</v>
      </c>
      <c r="BH5" s="3" t="s">
        <v>176</v>
      </c>
      <c r="BI5" s="3" t="s">
        <v>133</v>
      </c>
    </row>
    <row r="6" spans="1:61" x14ac:dyDescent="0.25">
      <c r="A6" s="4">
        <v>14</v>
      </c>
      <c r="B6" s="2" t="str">
        <f>HYPERLINK("https://my.zakupivli.pro/remote/dispatcher/state_purchase_view/56292342", "UA-2024-12-30-011015-a")</f>
        <v>UA-2024-12-30-011015-a</v>
      </c>
      <c r="C6" s="2" t="s">
        <v>183</v>
      </c>
      <c r="D6" s="1" t="s">
        <v>219</v>
      </c>
      <c r="E6" s="1" t="s">
        <v>219</v>
      </c>
      <c r="F6" s="1" t="s">
        <v>55</v>
      </c>
      <c r="G6" s="1" t="s">
        <v>106</v>
      </c>
      <c r="H6" s="1" t="s">
        <v>161</v>
      </c>
      <c r="I6" s="1" t="s">
        <v>255</v>
      </c>
      <c r="J6" s="1" t="s">
        <v>165</v>
      </c>
      <c r="K6" s="1" t="s">
        <v>54</v>
      </c>
      <c r="L6" s="1" t="s">
        <v>256</v>
      </c>
      <c r="M6" s="1" t="s">
        <v>256</v>
      </c>
      <c r="N6" s="1" t="s">
        <v>35</v>
      </c>
      <c r="O6" s="1" t="s">
        <v>35</v>
      </c>
      <c r="P6" s="1" t="s">
        <v>35</v>
      </c>
      <c r="Q6" s="5">
        <v>45656</v>
      </c>
      <c r="R6" s="1"/>
      <c r="S6" s="1"/>
      <c r="T6" s="1"/>
      <c r="U6" s="1"/>
      <c r="V6" s="1" t="s">
        <v>267</v>
      </c>
      <c r="W6" s="4">
        <v>1</v>
      </c>
      <c r="X6" s="6">
        <v>5000</v>
      </c>
      <c r="Y6" s="1" t="s">
        <v>183</v>
      </c>
      <c r="Z6" s="1">
        <v>1</v>
      </c>
      <c r="AA6" s="6">
        <v>5000</v>
      </c>
      <c r="AB6" s="1" t="s">
        <v>277</v>
      </c>
      <c r="AC6" s="1" t="s">
        <v>272</v>
      </c>
      <c r="AD6" s="1" t="s">
        <v>118</v>
      </c>
      <c r="AE6" s="1" t="s">
        <v>186</v>
      </c>
      <c r="AF6" s="1" t="s">
        <v>134</v>
      </c>
      <c r="AG6" s="1" t="s">
        <v>186</v>
      </c>
      <c r="AH6" s="6">
        <v>5000</v>
      </c>
      <c r="AI6" s="6">
        <v>5000</v>
      </c>
      <c r="AJ6" s="1" t="s">
        <v>265</v>
      </c>
      <c r="AK6" s="1"/>
      <c r="AL6" s="1"/>
      <c r="AM6" s="1" t="s">
        <v>265</v>
      </c>
      <c r="AN6" s="1" t="s">
        <v>53</v>
      </c>
      <c r="AO6" s="1"/>
      <c r="AP6" s="1" t="s">
        <v>23</v>
      </c>
      <c r="AQ6" s="1"/>
      <c r="AR6" s="1"/>
      <c r="AS6" s="2"/>
      <c r="AT6" s="1"/>
      <c r="AU6" s="1"/>
      <c r="AV6" s="1"/>
      <c r="AW6" s="1" t="s">
        <v>269</v>
      </c>
      <c r="AX6" s="7">
        <v>45656.843281955407</v>
      </c>
      <c r="AY6" s="1" t="s">
        <v>63</v>
      </c>
      <c r="AZ6" s="6">
        <v>5000</v>
      </c>
      <c r="BA6" s="5">
        <v>45652</v>
      </c>
      <c r="BB6" s="5">
        <v>45657</v>
      </c>
      <c r="BC6" s="5">
        <v>45651</v>
      </c>
      <c r="BD6" s="5">
        <v>45651</v>
      </c>
      <c r="BE6" s="7">
        <v>45657</v>
      </c>
      <c r="BF6" s="1" t="s">
        <v>275</v>
      </c>
      <c r="BG6" s="1"/>
      <c r="BH6" s="1"/>
      <c r="BI6" s="1" t="s">
        <v>34</v>
      </c>
    </row>
    <row r="7" spans="1:61" x14ac:dyDescent="0.25">
      <c r="A7" s="4">
        <v>15</v>
      </c>
      <c r="B7" s="2" t="str">
        <f>HYPERLINK("https://my.zakupivli.pro/remote/dispatcher/state_purchase_view/56291793", "UA-2024-12-30-010750-a")</f>
        <v>UA-2024-12-30-010750-a</v>
      </c>
      <c r="C7" s="2" t="s">
        <v>183</v>
      </c>
      <c r="D7" s="1" t="s">
        <v>257</v>
      </c>
      <c r="E7" s="1" t="s">
        <v>162</v>
      </c>
      <c r="F7" s="1" t="s">
        <v>55</v>
      </c>
      <c r="G7" s="1" t="s">
        <v>107</v>
      </c>
      <c r="H7" s="1" t="s">
        <v>161</v>
      </c>
      <c r="I7" s="1" t="s">
        <v>255</v>
      </c>
      <c r="J7" s="1" t="s">
        <v>165</v>
      </c>
      <c r="K7" s="1" t="s">
        <v>54</v>
      </c>
      <c r="L7" s="1" t="s">
        <v>256</v>
      </c>
      <c r="M7" s="1" t="s">
        <v>256</v>
      </c>
      <c r="N7" s="1" t="s">
        <v>35</v>
      </c>
      <c r="O7" s="1" t="s">
        <v>35</v>
      </c>
      <c r="P7" s="1" t="s">
        <v>35</v>
      </c>
      <c r="Q7" s="5">
        <v>45656</v>
      </c>
      <c r="R7" s="1"/>
      <c r="S7" s="1"/>
      <c r="T7" s="1"/>
      <c r="U7" s="1"/>
      <c r="V7" s="1" t="s">
        <v>267</v>
      </c>
      <c r="W7" s="4">
        <v>1</v>
      </c>
      <c r="X7" s="6">
        <v>750</v>
      </c>
      <c r="Y7" s="1" t="s">
        <v>183</v>
      </c>
      <c r="Z7" s="1">
        <v>2</v>
      </c>
      <c r="AA7" s="6">
        <v>375</v>
      </c>
      <c r="AB7" s="1" t="s">
        <v>273</v>
      </c>
      <c r="AC7" s="1" t="s">
        <v>272</v>
      </c>
      <c r="AD7" s="1" t="s">
        <v>118</v>
      </c>
      <c r="AE7" s="1" t="s">
        <v>186</v>
      </c>
      <c r="AF7" s="1" t="s">
        <v>134</v>
      </c>
      <c r="AG7" s="1" t="s">
        <v>186</v>
      </c>
      <c r="AH7" s="6">
        <v>750</v>
      </c>
      <c r="AI7" s="6">
        <v>375</v>
      </c>
      <c r="AJ7" s="1" t="s">
        <v>135</v>
      </c>
      <c r="AK7" s="1"/>
      <c r="AL7" s="1"/>
      <c r="AM7" s="1" t="s">
        <v>135</v>
      </c>
      <c r="AN7" s="1" t="s">
        <v>69</v>
      </c>
      <c r="AO7" s="1"/>
      <c r="AP7" s="1" t="s">
        <v>20</v>
      </c>
      <c r="AQ7" s="1"/>
      <c r="AR7" s="1"/>
      <c r="AS7" s="2"/>
      <c r="AT7" s="1"/>
      <c r="AU7" s="1"/>
      <c r="AV7" s="1"/>
      <c r="AW7" s="1" t="s">
        <v>269</v>
      </c>
      <c r="AX7" s="7">
        <v>45656.846205255453</v>
      </c>
      <c r="AY7" s="1" t="s">
        <v>65</v>
      </c>
      <c r="AZ7" s="6">
        <v>750</v>
      </c>
      <c r="BA7" s="5">
        <v>45653</v>
      </c>
      <c r="BB7" s="5">
        <v>45656</v>
      </c>
      <c r="BC7" s="5">
        <v>45652</v>
      </c>
      <c r="BD7" s="5">
        <v>45652</v>
      </c>
      <c r="BE7" s="7">
        <v>45657</v>
      </c>
      <c r="BF7" s="1" t="s">
        <v>275</v>
      </c>
      <c r="BG7" s="1"/>
      <c r="BH7" s="1"/>
      <c r="BI7" s="1" t="s">
        <v>34</v>
      </c>
    </row>
    <row r="8" spans="1:61" x14ac:dyDescent="0.25">
      <c r="A8" s="4">
        <v>17</v>
      </c>
      <c r="B8" s="2" t="str">
        <f>HYPERLINK("https://my.zakupivli.pro/remote/dispatcher/state_purchase_view/56279963", "UA-2024-12-30-005338-a")</f>
        <v>UA-2024-12-30-005338-a</v>
      </c>
      <c r="C8" s="2" t="s">
        <v>183</v>
      </c>
      <c r="D8" s="1" t="s">
        <v>206</v>
      </c>
      <c r="E8" s="1" t="s">
        <v>205</v>
      </c>
      <c r="F8" s="1" t="s">
        <v>55</v>
      </c>
      <c r="G8" s="1" t="s">
        <v>108</v>
      </c>
      <c r="H8" s="1" t="s">
        <v>161</v>
      </c>
      <c r="I8" s="1" t="s">
        <v>255</v>
      </c>
      <c r="J8" s="1" t="s">
        <v>165</v>
      </c>
      <c r="K8" s="1" t="s">
        <v>54</v>
      </c>
      <c r="L8" s="1" t="s">
        <v>256</v>
      </c>
      <c r="M8" s="1" t="s">
        <v>256</v>
      </c>
      <c r="N8" s="1" t="s">
        <v>35</v>
      </c>
      <c r="O8" s="1" t="s">
        <v>35</v>
      </c>
      <c r="P8" s="1" t="s">
        <v>35</v>
      </c>
      <c r="Q8" s="5">
        <v>45656</v>
      </c>
      <c r="R8" s="1"/>
      <c r="S8" s="1"/>
      <c r="T8" s="1"/>
      <c r="U8" s="1"/>
      <c r="V8" s="1" t="s">
        <v>267</v>
      </c>
      <c r="W8" s="4">
        <v>1</v>
      </c>
      <c r="X8" s="6">
        <v>400</v>
      </c>
      <c r="Y8" s="1" t="s">
        <v>183</v>
      </c>
      <c r="Z8" s="1">
        <v>8</v>
      </c>
      <c r="AA8" s="6">
        <v>50</v>
      </c>
      <c r="AB8" s="1" t="s">
        <v>277</v>
      </c>
      <c r="AC8" s="1" t="s">
        <v>272</v>
      </c>
      <c r="AD8" s="1" t="s">
        <v>118</v>
      </c>
      <c r="AE8" s="1" t="s">
        <v>186</v>
      </c>
      <c r="AF8" s="1" t="s">
        <v>134</v>
      </c>
      <c r="AG8" s="1" t="s">
        <v>186</v>
      </c>
      <c r="AH8" s="6">
        <v>400</v>
      </c>
      <c r="AI8" s="6">
        <v>50</v>
      </c>
      <c r="AJ8" s="1" t="s">
        <v>249</v>
      </c>
      <c r="AK8" s="1"/>
      <c r="AL8" s="1"/>
      <c r="AM8" s="1" t="s">
        <v>249</v>
      </c>
      <c r="AN8" s="1" t="s">
        <v>101</v>
      </c>
      <c r="AO8" s="1"/>
      <c r="AP8" s="1" t="s">
        <v>31</v>
      </c>
      <c r="AQ8" s="1"/>
      <c r="AR8" s="1"/>
      <c r="AS8" s="2"/>
      <c r="AT8" s="1"/>
      <c r="AU8" s="1"/>
      <c r="AV8" s="1"/>
      <c r="AW8" s="1" t="s">
        <v>269</v>
      </c>
      <c r="AX8" s="7">
        <v>45656.564315385738</v>
      </c>
      <c r="AY8" s="1" t="s">
        <v>64</v>
      </c>
      <c r="AZ8" s="6">
        <v>400</v>
      </c>
      <c r="BA8" s="5">
        <v>45652</v>
      </c>
      <c r="BB8" s="5">
        <v>45656</v>
      </c>
      <c r="BC8" s="5">
        <v>45652</v>
      </c>
      <c r="BD8" s="5">
        <v>45652</v>
      </c>
      <c r="BE8" s="7">
        <v>45657</v>
      </c>
      <c r="BF8" s="1" t="s">
        <v>275</v>
      </c>
      <c r="BG8" s="1"/>
      <c r="BH8" s="1"/>
      <c r="BI8" s="1" t="s">
        <v>34</v>
      </c>
    </row>
    <row r="9" spans="1:61" x14ac:dyDescent="0.25">
      <c r="A9" s="4">
        <v>18</v>
      </c>
      <c r="B9" s="2" t="str">
        <f>HYPERLINK("https://my.zakupivli.pro/remote/dispatcher/state_purchase_view/56279789", "UA-2024-12-30-005233-a")</f>
        <v>UA-2024-12-30-005233-a</v>
      </c>
      <c r="C9" s="2" t="s">
        <v>183</v>
      </c>
      <c r="D9" s="1" t="s">
        <v>181</v>
      </c>
      <c r="E9" s="1" t="s">
        <v>180</v>
      </c>
      <c r="F9" s="1" t="s">
        <v>55</v>
      </c>
      <c r="G9" s="1" t="s">
        <v>111</v>
      </c>
      <c r="H9" s="1" t="s">
        <v>161</v>
      </c>
      <c r="I9" s="1" t="s">
        <v>255</v>
      </c>
      <c r="J9" s="1" t="s">
        <v>165</v>
      </c>
      <c r="K9" s="1" t="s">
        <v>54</v>
      </c>
      <c r="L9" s="1" t="s">
        <v>256</v>
      </c>
      <c r="M9" s="1" t="s">
        <v>256</v>
      </c>
      <c r="N9" s="1" t="s">
        <v>35</v>
      </c>
      <c r="O9" s="1" t="s">
        <v>35</v>
      </c>
      <c r="P9" s="1" t="s">
        <v>35</v>
      </c>
      <c r="Q9" s="5">
        <v>45656</v>
      </c>
      <c r="R9" s="1"/>
      <c r="S9" s="1"/>
      <c r="T9" s="1"/>
      <c r="U9" s="1"/>
      <c r="V9" s="1" t="s">
        <v>267</v>
      </c>
      <c r="W9" s="4">
        <v>1</v>
      </c>
      <c r="X9" s="6">
        <v>3600</v>
      </c>
      <c r="Y9" s="1" t="s">
        <v>183</v>
      </c>
      <c r="Z9" s="1">
        <v>6</v>
      </c>
      <c r="AA9" s="6">
        <v>600</v>
      </c>
      <c r="AB9" s="1" t="s">
        <v>270</v>
      </c>
      <c r="AC9" s="1" t="s">
        <v>272</v>
      </c>
      <c r="AD9" s="1" t="s">
        <v>118</v>
      </c>
      <c r="AE9" s="1" t="s">
        <v>186</v>
      </c>
      <c r="AF9" s="1" t="s">
        <v>134</v>
      </c>
      <c r="AG9" s="1" t="s">
        <v>186</v>
      </c>
      <c r="AH9" s="6">
        <v>3600</v>
      </c>
      <c r="AI9" s="6">
        <v>600</v>
      </c>
      <c r="AJ9" s="1" t="s">
        <v>196</v>
      </c>
      <c r="AK9" s="1"/>
      <c r="AL9" s="1"/>
      <c r="AM9" s="1" t="s">
        <v>196</v>
      </c>
      <c r="AN9" s="1" t="s">
        <v>86</v>
      </c>
      <c r="AO9" s="1"/>
      <c r="AP9" s="1" t="s">
        <v>18</v>
      </c>
      <c r="AQ9" s="1"/>
      <c r="AR9" s="1"/>
      <c r="AS9" s="2"/>
      <c r="AT9" s="1"/>
      <c r="AU9" s="1"/>
      <c r="AV9" s="1"/>
      <c r="AW9" s="1" t="s">
        <v>269</v>
      </c>
      <c r="AX9" s="7">
        <v>45656.560637952185</v>
      </c>
      <c r="AY9" s="1" t="s">
        <v>59</v>
      </c>
      <c r="AZ9" s="6">
        <v>3600</v>
      </c>
      <c r="BA9" s="5">
        <v>45658</v>
      </c>
      <c r="BB9" s="5">
        <v>45838</v>
      </c>
      <c r="BC9" s="5">
        <v>45651</v>
      </c>
      <c r="BD9" s="5">
        <v>45651</v>
      </c>
      <c r="BE9" s="7">
        <v>45657</v>
      </c>
      <c r="BF9" s="1" t="s">
        <v>275</v>
      </c>
      <c r="BG9" s="1"/>
      <c r="BH9" s="1"/>
      <c r="BI9" s="1" t="s">
        <v>34</v>
      </c>
    </row>
    <row r="10" spans="1:61" x14ac:dyDescent="0.25">
      <c r="A10" s="4">
        <v>20</v>
      </c>
      <c r="B10" s="2" t="str">
        <f>HYPERLINK("https://my.zakupivli.pro/remote/dispatcher/state_purchase_view/54476102", "UA-2024-11-01-010558-a")</f>
        <v>UA-2024-11-01-010558-a</v>
      </c>
      <c r="C10" s="2" t="s">
        <v>183</v>
      </c>
      <c r="D10" s="1" t="s">
        <v>166</v>
      </c>
      <c r="E10" s="1" t="s">
        <v>166</v>
      </c>
      <c r="F10" s="1" t="s">
        <v>55</v>
      </c>
      <c r="G10" s="1" t="s">
        <v>77</v>
      </c>
      <c r="H10" s="1" t="s">
        <v>161</v>
      </c>
      <c r="I10" s="1" t="s">
        <v>255</v>
      </c>
      <c r="J10" s="1" t="s">
        <v>165</v>
      </c>
      <c r="K10" s="1" t="s">
        <v>54</v>
      </c>
      <c r="L10" s="1" t="s">
        <v>256</v>
      </c>
      <c r="M10" s="1" t="s">
        <v>256</v>
      </c>
      <c r="N10" s="1" t="s">
        <v>35</v>
      </c>
      <c r="O10" s="1" t="s">
        <v>35</v>
      </c>
      <c r="P10" s="1" t="s">
        <v>35</v>
      </c>
      <c r="Q10" s="5">
        <v>45597</v>
      </c>
      <c r="R10" s="1"/>
      <c r="S10" s="1"/>
      <c r="T10" s="1"/>
      <c r="U10" s="1"/>
      <c r="V10" s="1" t="s">
        <v>267</v>
      </c>
      <c r="W10" s="4">
        <v>1</v>
      </c>
      <c r="X10" s="6">
        <v>300</v>
      </c>
      <c r="Y10" s="1" t="s">
        <v>183</v>
      </c>
      <c r="Z10" s="1">
        <v>1</v>
      </c>
      <c r="AA10" s="6">
        <v>300</v>
      </c>
      <c r="AB10" s="1" t="s">
        <v>277</v>
      </c>
      <c r="AC10" s="1" t="s">
        <v>272</v>
      </c>
      <c r="AD10" s="1" t="s">
        <v>118</v>
      </c>
      <c r="AE10" s="1" t="s">
        <v>186</v>
      </c>
      <c r="AF10" s="1" t="s">
        <v>134</v>
      </c>
      <c r="AG10" s="1" t="s">
        <v>186</v>
      </c>
      <c r="AH10" s="6">
        <v>300</v>
      </c>
      <c r="AI10" s="6">
        <v>300</v>
      </c>
      <c r="AJ10" s="1" t="s">
        <v>262</v>
      </c>
      <c r="AK10" s="1"/>
      <c r="AL10" s="1"/>
      <c r="AM10" s="1" t="s">
        <v>262</v>
      </c>
      <c r="AN10" s="1" t="s">
        <v>71</v>
      </c>
      <c r="AO10" s="1"/>
      <c r="AP10" s="1" t="s">
        <v>19</v>
      </c>
      <c r="AQ10" s="1"/>
      <c r="AR10" s="1"/>
      <c r="AS10" s="2"/>
      <c r="AT10" s="1"/>
      <c r="AU10" s="1"/>
      <c r="AV10" s="1"/>
      <c r="AW10" s="1" t="s">
        <v>269</v>
      </c>
      <c r="AX10" s="7">
        <v>45597.650118372156</v>
      </c>
      <c r="AY10" s="1" t="s">
        <v>73</v>
      </c>
      <c r="AZ10" s="6">
        <v>300</v>
      </c>
      <c r="BA10" s="5">
        <v>45595</v>
      </c>
      <c r="BB10" s="5">
        <v>45597</v>
      </c>
      <c r="BC10" s="5">
        <v>45595</v>
      </c>
      <c r="BD10" s="5">
        <v>45595</v>
      </c>
      <c r="BE10" s="7">
        <v>45657</v>
      </c>
      <c r="BF10" s="1" t="s">
        <v>275</v>
      </c>
      <c r="BG10" s="1"/>
      <c r="BH10" s="1" t="s">
        <v>160</v>
      </c>
      <c r="BI10" s="1" t="s">
        <v>34</v>
      </c>
    </row>
    <row r="11" spans="1:61" x14ac:dyDescent="0.25">
      <c r="A11" s="4">
        <v>21</v>
      </c>
      <c r="B11" s="2" t="str">
        <f>HYPERLINK("https://my.zakupivli.pro/remote/dispatcher/state_purchase_view/54404995", "UA-2024-10-30-005620-a")</f>
        <v>UA-2024-10-30-005620-a</v>
      </c>
      <c r="C11" s="2" t="s">
        <v>183</v>
      </c>
      <c r="D11" s="1" t="s">
        <v>202</v>
      </c>
      <c r="E11" s="1" t="s">
        <v>202</v>
      </c>
      <c r="F11" s="1" t="s">
        <v>55</v>
      </c>
      <c r="G11" s="1" t="s">
        <v>117</v>
      </c>
      <c r="H11" s="1" t="s">
        <v>161</v>
      </c>
      <c r="I11" s="1" t="s">
        <v>255</v>
      </c>
      <c r="J11" s="1" t="s">
        <v>165</v>
      </c>
      <c r="K11" s="1" t="s">
        <v>54</v>
      </c>
      <c r="L11" s="1" t="s">
        <v>256</v>
      </c>
      <c r="M11" s="1" t="s">
        <v>256</v>
      </c>
      <c r="N11" s="1" t="s">
        <v>35</v>
      </c>
      <c r="O11" s="1" t="s">
        <v>35</v>
      </c>
      <c r="P11" s="1" t="s">
        <v>35</v>
      </c>
      <c r="Q11" s="5">
        <v>45595</v>
      </c>
      <c r="R11" s="1"/>
      <c r="S11" s="1"/>
      <c r="T11" s="1"/>
      <c r="U11" s="1"/>
      <c r="V11" s="1" t="s">
        <v>267</v>
      </c>
      <c r="W11" s="4">
        <v>1</v>
      </c>
      <c r="X11" s="6">
        <v>240.81</v>
      </c>
      <c r="Y11" s="1" t="s">
        <v>183</v>
      </c>
      <c r="Z11" s="1">
        <v>3</v>
      </c>
      <c r="AA11" s="6">
        <v>80.27</v>
      </c>
      <c r="AB11" s="1" t="s">
        <v>270</v>
      </c>
      <c r="AC11" s="1" t="s">
        <v>272</v>
      </c>
      <c r="AD11" s="1" t="s">
        <v>118</v>
      </c>
      <c r="AE11" s="1" t="s">
        <v>255</v>
      </c>
      <c r="AF11" s="1" t="s">
        <v>134</v>
      </c>
      <c r="AG11" s="1" t="s">
        <v>186</v>
      </c>
      <c r="AH11" s="6">
        <v>240.81</v>
      </c>
      <c r="AI11" s="6">
        <v>80.27</v>
      </c>
      <c r="AJ11" s="1" t="s">
        <v>245</v>
      </c>
      <c r="AK11" s="1"/>
      <c r="AL11" s="1"/>
      <c r="AM11" s="1" t="s">
        <v>245</v>
      </c>
      <c r="AN11" s="1" t="s">
        <v>100</v>
      </c>
      <c r="AO11" s="1"/>
      <c r="AP11" s="1" t="s">
        <v>22</v>
      </c>
      <c r="AQ11" s="1"/>
      <c r="AR11" s="1"/>
      <c r="AS11" s="2"/>
      <c r="AT11" s="1"/>
      <c r="AU11" s="1"/>
      <c r="AV11" s="1"/>
      <c r="AW11" s="1" t="s">
        <v>269</v>
      </c>
      <c r="AX11" s="7">
        <v>45595.532089026274</v>
      </c>
      <c r="AY11" s="1" t="s">
        <v>264</v>
      </c>
      <c r="AZ11" s="6">
        <v>240.81</v>
      </c>
      <c r="BA11" s="5">
        <v>45566</v>
      </c>
      <c r="BB11" s="5">
        <v>45657</v>
      </c>
      <c r="BC11" s="5">
        <v>45566</v>
      </c>
      <c r="BD11" s="5">
        <v>45566</v>
      </c>
      <c r="BE11" s="7">
        <v>45657</v>
      </c>
      <c r="BF11" s="1" t="s">
        <v>275</v>
      </c>
      <c r="BG11" s="1"/>
      <c r="BH11" s="1"/>
      <c r="BI11" s="1" t="s">
        <v>34</v>
      </c>
    </row>
    <row r="12" spans="1:61" x14ac:dyDescent="0.25">
      <c r="A12" s="4">
        <v>22</v>
      </c>
      <c r="B12" s="2" t="str">
        <f>HYPERLINK("https://my.zakupivli.pro/remote/dispatcher/state_purchase_view/54236686", "UA-2024-10-23-012445-a")</f>
        <v>UA-2024-10-23-012445-a</v>
      </c>
      <c r="C12" s="2" t="s">
        <v>183</v>
      </c>
      <c r="D12" s="1" t="s">
        <v>222</v>
      </c>
      <c r="E12" s="1" t="s">
        <v>222</v>
      </c>
      <c r="F12" s="1" t="s">
        <v>55</v>
      </c>
      <c r="G12" s="1" t="s">
        <v>93</v>
      </c>
      <c r="H12" s="1" t="s">
        <v>161</v>
      </c>
      <c r="I12" s="1" t="s">
        <v>255</v>
      </c>
      <c r="J12" s="1" t="s">
        <v>165</v>
      </c>
      <c r="K12" s="1" t="s">
        <v>54</v>
      </c>
      <c r="L12" s="1" t="s">
        <v>256</v>
      </c>
      <c r="M12" s="1" t="s">
        <v>256</v>
      </c>
      <c r="N12" s="1" t="s">
        <v>35</v>
      </c>
      <c r="O12" s="1" t="s">
        <v>35</v>
      </c>
      <c r="P12" s="1" t="s">
        <v>35</v>
      </c>
      <c r="Q12" s="5">
        <v>45588</v>
      </c>
      <c r="R12" s="1"/>
      <c r="S12" s="1"/>
      <c r="T12" s="1"/>
      <c r="U12" s="1"/>
      <c r="V12" s="1" t="s">
        <v>267</v>
      </c>
      <c r="W12" s="4">
        <v>1</v>
      </c>
      <c r="X12" s="6">
        <v>1400.02</v>
      </c>
      <c r="Y12" s="1" t="s">
        <v>183</v>
      </c>
      <c r="Z12" s="1">
        <v>4</v>
      </c>
      <c r="AA12" s="6">
        <v>350</v>
      </c>
      <c r="AB12" s="1" t="s">
        <v>277</v>
      </c>
      <c r="AC12" s="1" t="s">
        <v>272</v>
      </c>
      <c r="AD12" s="1" t="s">
        <v>118</v>
      </c>
      <c r="AE12" s="1" t="s">
        <v>255</v>
      </c>
      <c r="AF12" s="1" t="s">
        <v>134</v>
      </c>
      <c r="AG12" s="1" t="s">
        <v>186</v>
      </c>
      <c r="AH12" s="6">
        <v>1400.02</v>
      </c>
      <c r="AI12" s="6">
        <v>350.005</v>
      </c>
      <c r="AJ12" s="1" t="s">
        <v>197</v>
      </c>
      <c r="AK12" s="1"/>
      <c r="AL12" s="1"/>
      <c r="AM12" s="1" t="s">
        <v>197</v>
      </c>
      <c r="AN12" s="1" t="s">
        <v>81</v>
      </c>
      <c r="AO12" s="1"/>
      <c r="AP12" s="1" t="s">
        <v>8</v>
      </c>
      <c r="AQ12" s="1"/>
      <c r="AR12" s="1"/>
      <c r="AS12" s="2"/>
      <c r="AT12" s="1"/>
      <c r="AU12" s="1"/>
      <c r="AV12" s="1"/>
      <c r="AW12" s="1" t="s">
        <v>269</v>
      </c>
      <c r="AX12" s="7">
        <v>45588.694886495403</v>
      </c>
      <c r="AY12" s="1" t="s">
        <v>62</v>
      </c>
      <c r="AZ12" s="6">
        <v>1400.02</v>
      </c>
      <c r="BA12" s="5">
        <v>45594</v>
      </c>
      <c r="BB12" s="5">
        <v>45594</v>
      </c>
      <c r="BC12" s="5">
        <v>45588</v>
      </c>
      <c r="BD12" s="5">
        <v>45588</v>
      </c>
      <c r="BE12" s="7">
        <v>45657</v>
      </c>
      <c r="BF12" s="1" t="s">
        <v>275</v>
      </c>
      <c r="BG12" s="1"/>
      <c r="BH12" s="1"/>
      <c r="BI12" s="1" t="s">
        <v>34</v>
      </c>
    </row>
    <row r="13" spans="1:61" x14ac:dyDescent="0.25">
      <c r="A13" s="4">
        <v>23</v>
      </c>
      <c r="B13" s="2" t="str">
        <f>HYPERLINK("https://my.zakupivli.pro/remote/dispatcher/state_purchase_view/53478274", "UA-2024-09-20-010379-a")</f>
        <v>UA-2024-09-20-010379-a</v>
      </c>
      <c r="C13" s="2" t="s">
        <v>183</v>
      </c>
      <c r="D13" s="1" t="s">
        <v>138</v>
      </c>
      <c r="E13" s="1" t="s">
        <v>137</v>
      </c>
      <c r="F13" s="1" t="s">
        <v>55</v>
      </c>
      <c r="G13" s="1" t="s">
        <v>88</v>
      </c>
      <c r="H13" s="1" t="s">
        <v>161</v>
      </c>
      <c r="I13" s="1" t="s">
        <v>255</v>
      </c>
      <c r="J13" s="1" t="s">
        <v>165</v>
      </c>
      <c r="K13" s="1" t="s">
        <v>54</v>
      </c>
      <c r="L13" s="1" t="s">
        <v>256</v>
      </c>
      <c r="M13" s="1" t="s">
        <v>256</v>
      </c>
      <c r="N13" s="1" t="s">
        <v>35</v>
      </c>
      <c r="O13" s="1" t="s">
        <v>35</v>
      </c>
      <c r="P13" s="1" t="s">
        <v>35</v>
      </c>
      <c r="Q13" s="5">
        <v>45555</v>
      </c>
      <c r="R13" s="1"/>
      <c r="S13" s="1"/>
      <c r="T13" s="1"/>
      <c r="U13" s="1"/>
      <c r="V13" s="1" t="s">
        <v>267</v>
      </c>
      <c r="W13" s="4">
        <v>1</v>
      </c>
      <c r="X13" s="6">
        <v>9145.07</v>
      </c>
      <c r="Y13" s="1" t="s">
        <v>183</v>
      </c>
      <c r="Z13" s="1">
        <v>375</v>
      </c>
      <c r="AA13" s="6">
        <v>24.39</v>
      </c>
      <c r="AB13" s="1" t="s">
        <v>273</v>
      </c>
      <c r="AC13" s="1" t="s">
        <v>272</v>
      </c>
      <c r="AD13" s="1" t="s">
        <v>118</v>
      </c>
      <c r="AE13" s="1" t="s">
        <v>255</v>
      </c>
      <c r="AF13" s="1" t="s">
        <v>134</v>
      </c>
      <c r="AG13" s="1" t="s">
        <v>186</v>
      </c>
      <c r="AH13" s="6">
        <v>9145.07</v>
      </c>
      <c r="AI13" s="6">
        <v>24.386853333333331</v>
      </c>
      <c r="AJ13" s="1" t="s">
        <v>254</v>
      </c>
      <c r="AK13" s="1"/>
      <c r="AL13" s="1"/>
      <c r="AM13" s="1" t="s">
        <v>254</v>
      </c>
      <c r="AN13" s="1" t="s">
        <v>51</v>
      </c>
      <c r="AO13" s="1"/>
      <c r="AP13" s="1" t="s">
        <v>12</v>
      </c>
      <c r="AQ13" s="1"/>
      <c r="AR13" s="1"/>
      <c r="AS13" s="2"/>
      <c r="AT13" s="1"/>
      <c r="AU13" s="1"/>
      <c r="AV13" s="1"/>
      <c r="AW13" s="1" t="s">
        <v>269</v>
      </c>
      <c r="AX13" s="7">
        <v>45555.638248755335</v>
      </c>
      <c r="AY13" s="1" t="s">
        <v>37</v>
      </c>
      <c r="AZ13" s="6">
        <v>9145.07</v>
      </c>
      <c r="BA13" s="5">
        <v>45553</v>
      </c>
      <c r="BB13" s="5">
        <v>45555</v>
      </c>
      <c r="BC13" s="5">
        <v>45546</v>
      </c>
      <c r="BD13" s="5">
        <v>45546</v>
      </c>
      <c r="BE13" s="7">
        <v>45657</v>
      </c>
      <c r="BF13" s="1" t="s">
        <v>275</v>
      </c>
      <c r="BG13" s="1"/>
      <c r="BH13" s="1"/>
      <c r="BI13" s="1" t="s">
        <v>34</v>
      </c>
    </row>
    <row r="14" spans="1:61" x14ac:dyDescent="0.25">
      <c r="A14" s="4">
        <v>24</v>
      </c>
      <c r="B14" s="2" t="str">
        <f>HYPERLINK("https://my.zakupivli.pro/remote/dispatcher/state_purchase_view/53477748", "UA-2024-09-20-010203-a")</f>
        <v>UA-2024-09-20-010203-a</v>
      </c>
      <c r="C14" s="2" t="s">
        <v>183</v>
      </c>
      <c r="D14" s="1" t="s">
        <v>2</v>
      </c>
      <c r="E14" s="1" t="s">
        <v>2</v>
      </c>
      <c r="F14" s="1" t="s">
        <v>55</v>
      </c>
      <c r="G14" s="1" t="s">
        <v>74</v>
      </c>
      <c r="H14" s="1" t="s">
        <v>161</v>
      </c>
      <c r="I14" s="1" t="s">
        <v>255</v>
      </c>
      <c r="J14" s="1" t="s">
        <v>165</v>
      </c>
      <c r="K14" s="1" t="s">
        <v>54</v>
      </c>
      <c r="L14" s="1" t="s">
        <v>256</v>
      </c>
      <c r="M14" s="1" t="s">
        <v>256</v>
      </c>
      <c r="N14" s="1" t="s">
        <v>35</v>
      </c>
      <c r="O14" s="1" t="s">
        <v>35</v>
      </c>
      <c r="P14" s="1" t="s">
        <v>35</v>
      </c>
      <c r="Q14" s="5">
        <v>45555</v>
      </c>
      <c r="R14" s="1"/>
      <c r="S14" s="1"/>
      <c r="T14" s="1"/>
      <c r="U14" s="1"/>
      <c r="V14" s="1" t="s">
        <v>267</v>
      </c>
      <c r="W14" s="4">
        <v>1</v>
      </c>
      <c r="X14" s="6">
        <v>5906.1</v>
      </c>
      <c r="Y14" s="1" t="s">
        <v>183</v>
      </c>
      <c r="Z14" s="1">
        <v>145</v>
      </c>
      <c r="AA14" s="6">
        <v>40.729999999999997</v>
      </c>
      <c r="AB14" s="1" t="s">
        <v>273</v>
      </c>
      <c r="AC14" s="1" t="s">
        <v>272</v>
      </c>
      <c r="AD14" s="1" t="s">
        <v>118</v>
      </c>
      <c r="AE14" s="1" t="s">
        <v>255</v>
      </c>
      <c r="AF14" s="1" t="s">
        <v>134</v>
      </c>
      <c r="AG14" s="1" t="s">
        <v>186</v>
      </c>
      <c r="AH14" s="6">
        <v>5906.1</v>
      </c>
      <c r="AI14" s="6">
        <v>40.731724137931039</v>
      </c>
      <c r="AJ14" s="1" t="s">
        <v>254</v>
      </c>
      <c r="AK14" s="1"/>
      <c r="AL14" s="1"/>
      <c r="AM14" s="1" t="s">
        <v>254</v>
      </c>
      <c r="AN14" s="1" t="s">
        <v>51</v>
      </c>
      <c r="AO14" s="1"/>
      <c r="AP14" s="1" t="s">
        <v>13</v>
      </c>
      <c r="AQ14" s="1"/>
      <c r="AR14" s="1"/>
      <c r="AS14" s="2"/>
      <c r="AT14" s="1"/>
      <c r="AU14" s="1"/>
      <c r="AV14" s="1"/>
      <c r="AW14" s="1" t="s">
        <v>269</v>
      </c>
      <c r="AX14" s="7">
        <v>45555.632334044691</v>
      </c>
      <c r="AY14" s="1" t="s">
        <v>36</v>
      </c>
      <c r="AZ14" s="6">
        <v>5906.1</v>
      </c>
      <c r="BA14" s="5">
        <v>45553</v>
      </c>
      <c r="BB14" s="5">
        <v>45555</v>
      </c>
      <c r="BC14" s="5">
        <v>45546</v>
      </c>
      <c r="BD14" s="5">
        <v>45546</v>
      </c>
      <c r="BE14" s="7">
        <v>45657</v>
      </c>
      <c r="BF14" s="1" t="s">
        <v>275</v>
      </c>
      <c r="BG14" s="1"/>
      <c r="BH14" s="1"/>
      <c r="BI14" s="1" t="s">
        <v>34</v>
      </c>
    </row>
    <row r="15" spans="1:61" x14ac:dyDescent="0.25">
      <c r="A15" s="4">
        <v>25</v>
      </c>
      <c r="B15" s="2" t="str">
        <f>HYPERLINK("https://my.zakupivli.pro/remote/dispatcher/state_purchase_view/53442413", "UA-2024-09-19-009896-a")</f>
        <v>UA-2024-09-19-009896-a</v>
      </c>
      <c r="C15" s="2" t="s">
        <v>183</v>
      </c>
      <c r="D15" s="1" t="s">
        <v>174</v>
      </c>
      <c r="E15" s="1" t="s">
        <v>173</v>
      </c>
      <c r="F15" s="1" t="s">
        <v>55</v>
      </c>
      <c r="G15" s="1" t="s">
        <v>75</v>
      </c>
      <c r="H15" s="1" t="s">
        <v>161</v>
      </c>
      <c r="I15" s="1" t="s">
        <v>255</v>
      </c>
      <c r="J15" s="1" t="s">
        <v>165</v>
      </c>
      <c r="K15" s="1" t="s">
        <v>54</v>
      </c>
      <c r="L15" s="1" t="s">
        <v>256</v>
      </c>
      <c r="M15" s="1" t="s">
        <v>256</v>
      </c>
      <c r="N15" s="1" t="s">
        <v>35</v>
      </c>
      <c r="O15" s="1" t="s">
        <v>35</v>
      </c>
      <c r="P15" s="1" t="s">
        <v>35</v>
      </c>
      <c r="Q15" s="5">
        <v>45554</v>
      </c>
      <c r="R15" s="1"/>
      <c r="S15" s="1"/>
      <c r="T15" s="1"/>
      <c r="U15" s="1"/>
      <c r="V15" s="1" t="s">
        <v>267</v>
      </c>
      <c r="W15" s="4">
        <v>1</v>
      </c>
      <c r="X15" s="6">
        <v>1700</v>
      </c>
      <c r="Y15" s="1" t="s">
        <v>183</v>
      </c>
      <c r="Z15" s="1">
        <v>4</v>
      </c>
      <c r="AA15" s="6">
        <v>425</v>
      </c>
      <c r="AB15" s="1" t="s">
        <v>273</v>
      </c>
      <c r="AC15" s="1" t="s">
        <v>272</v>
      </c>
      <c r="AD15" s="1" t="s">
        <v>118</v>
      </c>
      <c r="AE15" s="1" t="s">
        <v>186</v>
      </c>
      <c r="AF15" s="1" t="s">
        <v>134</v>
      </c>
      <c r="AG15" s="1" t="s">
        <v>186</v>
      </c>
      <c r="AH15" s="6">
        <v>1700</v>
      </c>
      <c r="AI15" s="6">
        <v>425</v>
      </c>
      <c r="AJ15" s="1" t="s">
        <v>136</v>
      </c>
      <c r="AK15" s="1"/>
      <c r="AL15" s="1"/>
      <c r="AM15" s="1" t="s">
        <v>136</v>
      </c>
      <c r="AN15" s="1" t="s">
        <v>72</v>
      </c>
      <c r="AO15" s="1"/>
      <c r="AP15" s="1" t="s">
        <v>19</v>
      </c>
      <c r="AQ15" s="1"/>
      <c r="AR15" s="1"/>
      <c r="AS15" s="2"/>
      <c r="AT15" s="1"/>
      <c r="AU15" s="1"/>
      <c r="AV15" s="1"/>
      <c r="AW15" s="1" t="s">
        <v>269</v>
      </c>
      <c r="AX15" s="7">
        <v>45554.621360800484</v>
      </c>
      <c r="AY15" s="1" t="s">
        <v>46</v>
      </c>
      <c r="AZ15" s="6">
        <v>1700</v>
      </c>
      <c r="BA15" s="5">
        <v>45547</v>
      </c>
      <c r="BB15" s="5">
        <v>45553</v>
      </c>
      <c r="BC15" s="5">
        <v>45547</v>
      </c>
      <c r="BD15" s="5">
        <v>45547</v>
      </c>
      <c r="BE15" s="7">
        <v>45657</v>
      </c>
      <c r="BF15" s="1" t="s">
        <v>275</v>
      </c>
      <c r="BG15" s="1"/>
      <c r="BH15" s="1"/>
      <c r="BI15" s="1" t="s">
        <v>34</v>
      </c>
    </row>
    <row r="16" spans="1:61" x14ac:dyDescent="0.25">
      <c r="A16" s="4">
        <v>26</v>
      </c>
      <c r="B16" s="2" t="str">
        <f>HYPERLINK("https://my.zakupivli.pro/remote/dispatcher/state_purchase_view/53144042", "UA-2024-09-06-005799-a")</f>
        <v>UA-2024-09-06-005799-a</v>
      </c>
      <c r="C16" s="2" t="s">
        <v>183</v>
      </c>
      <c r="D16" s="1" t="s">
        <v>199</v>
      </c>
      <c r="E16" s="1" t="s">
        <v>129</v>
      </c>
      <c r="F16" s="1" t="s">
        <v>55</v>
      </c>
      <c r="G16" s="1" t="s">
        <v>97</v>
      </c>
      <c r="H16" s="1" t="s">
        <v>161</v>
      </c>
      <c r="I16" s="1" t="s">
        <v>255</v>
      </c>
      <c r="J16" s="1" t="s">
        <v>165</v>
      </c>
      <c r="K16" s="1" t="s">
        <v>54</v>
      </c>
      <c r="L16" s="1" t="s">
        <v>256</v>
      </c>
      <c r="M16" s="1" t="s">
        <v>256</v>
      </c>
      <c r="N16" s="1" t="s">
        <v>35</v>
      </c>
      <c r="O16" s="1" t="s">
        <v>35</v>
      </c>
      <c r="P16" s="1" t="s">
        <v>35</v>
      </c>
      <c r="Q16" s="5">
        <v>45541</v>
      </c>
      <c r="R16" s="1"/>
      <c r="S16" s="1"/>
      <c r="T16" s="1"/>
      <c r="U16" s="1"/>
      <c r="V16" s="1" t="s">
        <v>267</v>
      </c>
      <c r="W16" s="4">
        <v>1</v>
      </c>
      <c r="X16" s="6">
        <v>800</v>
      </c>
      <c r="Y16" s="1" t="s">
        <v>183</v>
      </c>
      <c r="Z16" s="1">
        <v>10</v>
      </c>
      <c r="AA16" s="6">
        <v>80</v>
      </c>
      <c r="AB16" s="1" t="s">
        <v>268</v>
      </c>
      <c r="AC16" s="1" t="s">
        <v>272</v>
      </c>
      <c r="AD16" s="1" t="s">
        <v>118</v>
      </c>
      <c r="AE16" s="1" t="s">
        <v>186</v>
      </c>
      <c r="AF16" s="1" t="s">
        <v>134</v>
      </c>
      <c r="AG16" s="1" t="s">
        <v>186</v>
      </c>
      <c r="AH16" s="6">
        <v>800</v>
      </c>
      <c r="AI16" s="6">
        <v>80</v>
      </c>
      <c r="AJ16" s="1" t="s">
        <v>226</v>
      </c>
      <c r="AK16" s="1"/>
      <c r="AL16" s="1"/>
      <c r="AM16" s="1" t="s">
        <v>226</v>
      </c>
      <c r="AN16" s="1" t="s">
        <v>68</v>
      </c>
      <c r="AO16" s="1"/>
      <c r="AP16" s="1" t="s">
        <v>26</v>
      </c>
      <c r="AQ16" s="1"/>
      <c r="AR16" s="1"/>
      <c r="AS16" s="2"/>
      <c r="AT16" s="1"/>
      <c r="AU16" s="1"/>
      <c r="AV16" s="1"/>
      <c r="AW16" s="1" t="s">
        <v>269</v>
      </c>
      <c r="AX16" s="7">
        <v>45541.535751958065</v>
      </c>
      <c r="AY16" s="1" t="s">
        <v>227</v>
      </c>
      <c r="AZ16" s="6">
        <v>800</v>
      </c>
      <c r="BA16" s="5">
        <v>45539</v>
      </c>
      <c r="BB16" s="5">
        <v>45657</v>
      </c>
      <c r="BC16" s="5">
        <v>45539</v>
      </c>
      <c r="BD16" s="5">
        <v>45539</v>
      </c>
      <c r="BE16" s="7">
        <v>45657</v>
      </c>
      <c r="BF16" s="1" t="s">
        <v>275</v>
      </c>
      <c r="BG16" s="1"/>
      <c r="BH16" s="1" t="s">
        <v>160</v>
      </c>
      <c r="BI16" s="1" t="s">
        <v>34</v>
      </c>
    </row>
    <row r="17" spans="1:61" x14ac:dyDescent="0.25">
      <c r="A17" s="4">
        <v>27</v>
      </c>
      <c r="B17" s="2" t="str">
        <f>HYPERLINK("https://my.zakupivli.pro/remote/dispatcher/state_purchase_view/53115773", "UA-2024-09-05-006649-a")</f>
        <v>UA-2024-09-05-006649-a</v>
      </c>
      <c r="C17" s="2" t="s">
        <v>183</v>
      </c>
      <c r="D17" s="1" t="s">
        <v>191</v>
      </c>
      <c r="E17" s="1" t="s">
        <v>191</v>
      </c>
      <c r="F17" s="1" t="s">
        <v>55</v>
      </c>
      <c r="G17" s="1" t="s">
        <v>109</v>
      </c>
      <c r="H17" s="1" t="s">
        <v>161</v>
      </c>
      <c r="I17" s="1" t="s">
        <v>255</v>
      </c>
      <c r="J17" s="1" t="s">
        <v>165</v>
      </c>
      <c r="K17" s="1" t="s">
        <v>54</v>
      </c>
      <c r="L17" s="1" t="s">
        <v>256</v>
      </c>
      <c r="M17" s="1" t="s">
        <v>256</v>
      </c>
      <c r="N17" s="1" t="s">
        <v>35</v>
      </c>
      <c r="O17" s="1" t="s">
        <v>35</v>
      </c>
      <c r="P17" s="1" t="s">
        <v>35</v>
      </c>
      <c r="Q17" s="5">
        <v>45540</v>
      </c>
      <c r="R17" s="1"/>
      <c r="S17" s="1"/>
      <c r="T17" s="1"/>
      <c r="U17" s="1"/>
      <c r="V17" s="1" t="s">
        <v>267</v>
      </c>
      <c r="W17" s="4">
        <v>1</v>
      </c>
      <c r="X17" s="6">
        <v>30000</v>
      </c>
      <c r="Y17" s="1" t="s">
        <v>183</v>
      </c>
      <c r="Z17" s="1">
        <v>5</v>
      </c>
      <c r="AA17" s="6">
        <v>6000</v>
      </c>
      <c r="AB17" s="1" t="s">
        <v>270</v>
      </c>
      <c r="AC17" s="1" t="s">
        <v>272</v>
      </c>
      <c r="AD17" s="1" t="s">
        <v>118</v>
      </c>
      <c r="AE17" s="1" t="s">
        <v>255</v>
      </c>
      <c r="AF17" s="1" t="s">
        <v>134</v>
      </c>
      <c r="AG17" s="1" t="s">
        <v>186</v>
      </c>
      <c r="AH17" s="6">
        <v>30000</v>
      </c>
      <c r="AI17" s="6">
        <v>6000</v>
      </c>
      <c r="AJ17" s="1" t="s">
        <v>139</v>
      </c>
      <c r="AK17" s="1"/>
      <c r="AL17" s="1"/>
      <c r="AM17" s="1" t="s">
        <v>139</v>
      </c>
      <c r="AN17" s="1" t="s">
        <v>38</v>
      </c>
      <c r="AO17" s="1"/>
      <c r="AP17" s="1" t="s">
        <v>10</v>
      </c>
      <c r="AQ17" s="1"/>
      <c r="AR17" s="1"/>
      <c r="AS17" s="2"/>
      <c r="AT17" s="1"/>
      <c r="AU17" s="1"/>
      <c r="AV17" s="1"/>
      <c r="AW17" s="1" t="s">
        <v>269</v>
      </c>
      <c r="AX17" s="7">
        <v>45540.5761500808</v>
      </c>
      <c r="AY17" s="1" t="s">
        <v>150</v>
      </c>
      <c r="AZ17" s="6">
        <v>30000</v>
      </c>
      <c r="BA17" s="5">
        <v>45517</v>
      </c>
      <c r="BB17" s="5">
        <v>45657</v>
      </c>
      <c r="BC17" s="5">
        <v>45517</v>
      </c>
      <c r="BD17" s="5">
        <v>45517</v>
      </c>
      <c r="BE17" s="7">
        <v>45657</v>
      </c>
      <c r="BF17" s="1" t="s">
        <v>275</v>
      </c>
      <c r="BG17" s="1"/>
      <c r="BH17" s="1"/>
      <c r="BI17" s="1" t="s">
        <v>34</v>
      </c>
    </row>
    <row r="18" spans="1:61" x14ac:dyDescent="0.25">
      <c r="A18" s="4">
        <v>29</v>
      </c>
      <c r="B18" s="2" t="str">
        <f>HYPERLINK("https://my.zakupivli.pro/remote/dispatcher/state_purchase_view/53053897", "UA-2024-09-03-005123-a")</f>
        <v>UA-2024-09-03-005123-a</v>
      </c>
      <c r="C18" s="2" t="s">
        <v>183</v>
      </c>
      <c r="D18" s="1" t="s">
        <v>156</v>
      </c>
      <c r="E18" s="1" t="s">
        <v>155</v>
      </c>
      <c r="F18" s="1" t="s">
        <v>55</v>
      </c>
      <c r="G18" s="1" t="s">
        <v>76</v>
      </c>
      <c r="H18" s="1" t="s">
        <v>161</v>
      </c>
      <c r="I18" s="1" t="s">
        <v>255</v>
      </c>
      <c r="J18" s="1" t="s">
        <v>165</v>
      </c>
      <c r="K18" s="1" t="s">
        <v>54</v>
      </c>
      <c r="L18" s="1" t="s">
        <v>256</v>
      </c>
      <c r="M18" s="1" t="s">
        <v>256</v>
      </c>
      <c r="N18" s="1" t="s">
        <v>35</v>
      </c>
      <c r="O18" s="1" t="s">
        <v>35</v>
      </c>
      <c r="P18" s="1" t="s">
        <v>35</v>
      </c>
      <c r="Q18" s="5">
        <v>45538</v>
      </c>
      <c r="R18" s="1"/>
      <c r="S18" s="1"/>
      <c r="T18" s="1"/>
      <c r="U18" s="1"/>
      <c r="V18" s="1" t="s">
        <v>267</v>
      </c>
      <c r="W18" s="4">
        <v>1</v>
      </c>
      <c r="X18" s="6">
        <v>39780</v>
      </c>
      <c r="Y18" s="1" t="s">
        <v>183</v>
      </c>
      <c r="Z18" s="1">
        <v>1</v>
      </c>
      <c r="AA18" s="6">
        <v>39780</v>
      </c>
      <c r="AB18" s="1" t="s">
        <v>277</v>
      </c>
      <c r="AC18" s="1" t="s">
        <v>272</v>
      </c>
      <c r="AD18" s="1" t="s">
        <v>118</v>
      </c>
      <c r="AE18" s="1" t="s">
        <v>255</v>
      </c>
      <c r="AF18" s="1" t="s">
        <v>134</v>
      </c>
      <c r="AG18" s="1" t="s">
        <v>186</v>
      </c>
      <c r="AH18" s="6">
        <v>39780</v>
      </c>
      <c r="AI18" s="6">
        <v>39780</v>
      </c>
      <c r="AJ18" s="1" t="s">
        <v>246</v>
      </c>
      <c r="AK18" s="1"/>
      <c r="AL18" s="1"/>
      <c r="AM18" s="1" t="s">
        <v>246</v>
      </c>
      <c r="AN18" s="1" t="s">
        <v>85</v>
      </c>
      <c r="AO18" s="1"/>
      <c r="AP18" s="1" t="s">
        <v>15</v>
      </c>
      <c r="AQ18" s="1"/>
      <c r="AR18" s="1"/>
      <c r="AS18" s="2"/>
      <c r="AT18" s="1"/>
      <c r="AU18" s="1"/>
      <c r="AV18" s="1"/>
      <c r="AW18" s="1" t="s">
        <v>269</v>
      </c>
      <c r="AX18" s="7">
        <v>45538.52301707631</v>
      </c>
      <c r="AY18" s="1" t="s">
        <v>140</v>
      </c>
      <c r="AZ18" s="6">
        <v>39780</v>
      </c>
      <c r="BA18" s="5">
        <v>45538</v>
      </c>
      <c r="BB18" s="5">
        <v>45539</v>
      </c>
      <c r="BC18" s="5">
        <v>45534</v>
      </c>
      <c r="BD18" s="5">
        <v>45534</v>
      </c>
      <c r="BE18" s="7">
        <v>45657</v>
      </c>
      <c r="BF18" s="1" t="s">
        <v>275</v>
      </c>
      <c r="BG18" s="1"/>
      <c r="BH18" s="1" t="s">
        <v>160</v>
      </c>
      <c r="BI18" s="1" t="s">
        <v>34</v>
      </c>
    </row>
    <row r="19" spans="1:61" x14ac:dyDescent="0.25">
      <c r="A19" s="4">
        <v>30</v>
      </c>
      <c r="B19" s="2" t="str">
        <f>HYPERLINK("https://my.zakupivli.pro/remote/dispatcher/state_purchase_view/53027170", "UA-2024-09-02-003749-a")</f>
        <v>UA-2024-09-02-003749-a</v>
      </c>
      <c r="C19" s="2" t="s">
        <v>183</v>
      </c>
      <c r="D19" s="1" t="s">
        <v>223</v>
      </c>
      <c r="E19" s="1" t="s">
        <v>207</v>
      </c>
      <c r="F19" s="1" t="s">
        <v>55</v>
      </c>
      <c r="G19" s="1" t="s">
        <v>114</v>
      </c>
      <c r="H19" s="1" t="s">
        <v>161</v>
      </c>
      <c r="I19" s="1" t="s">
        <v>255</v>
      </c>
      <c r="J19" s="1" t="s">
        <v>165</v>
      </c>
      <c r="K19" s="1" t="s">
        <v>54</v>
      </c>
      <c r="L19" s="1" t="s">
        <v>256</v>
      </c>
      <c r="M19" s="1" t="s">
        <v>256</v>
      </c>
      <c r="N19" s="1" t="s">
        <v>35</v>
      </c>
      <c r="O19" s="1" t="s">
        <v>35</v>
      </c>
      <c r="P19" s="1" t="s">
        <v>35</v>
      </c>
      <c r="Q19" s="5">
        <v>45537</v>
      </c>
      <c r="R19" s="1"/>
      <c r="S19" s="1"/>
      <c r="T19" s="1"/>
      <c r="U19" s="1"/>
      <c r="V19" s="1" t="s">
        <v>267</v>
      </c>
      <c r="W19" s="4">
        <v>1</v>
      </c>
      <c r="X19" s="6">
        <v>7000</v>
      </c>
      <c r="Y19" s="1" t="s">
        <v>183</v>
      </c>
      <c r="Z19" s="1">
        <v>2</v>
      </c>
      <c r="AA19" s="6">
        <v>3500</v>
      </c>
      <c r="AB19" s="1" t="s">
        <v>274</v>
      </c>
      <c r="AC19" s="1" t="s">
        <v>272</v>
      </c>
      <c r="AD19" s="1" t="s">
        <v>118</v>
      </c>
      <c r="AE19" s="1" t="s">
        <v>186</v>
      </c>
      <c r="AF19" s="1" t="s">
        <v>134</v>
      </c>
      <c r="AG19" s="1" t="s">
        <v>186</v>
      </c>
      <c r="AH19" s="6">
        <v>7000</v>
      </c>
      <c r="AI19" s="6">
        <v>3500</v>
      </c>
      <c r="AJ19" s="1" t="s">
        <v>241</v>
      </c>
      <c r="AK19" s="1"/>
      <c r="AL19" s="1"/>
      <c r="AM19" s="1" t="s">
        <v>241</v>
      </c>
      <c r="AN19" s="1" t="s">
        <v>99</v>
      </c>
      <c r="AO19" s="1"/>
      <c r="AP19" s="1" t="s">
        <v>32</v>
      </c>
      <c r="AQ19" s="1"/>
      <c r="AR19" s="1"/>
      <c r="AS19" s="2"/>
      <c r="AT19" s="1"/>
      <c r="AU19" s="1"/>
      <c r="AV19" s="1"/>
      <c r="AW19" s="1" t="s">
        <v>269</v>
      </c>
      <c r="AX19" s="7">
        <v>45537.513194308252</v>
      </c>
      <c r="AY19" s="1" t="s">
        <v>43</v>
      </c>
      <c r="AZ19" s="6">
        <v>7000</v>
      </c>
      <c r="BA19" s="5">
        <v>45532</v>
      </c>
      <c r="BB19" s="5">
        <v>45536</v>
      </c>
      <c r="BC19" s="5">
        <v>45532</v>
      </c>
      <c r="BD19" s="5">
        <v>45532</v>
      </c>
      <c r="BE19" s="7">
        <v>45657</v>
      </c>
      <c r="BF19" s="1" t="s">
        <v>275</v>
      </c>
      <c r="BG19" s="1"/>
      <c r="BH19" s="1"/>
      <c r="BI19" s="1" t="s">
        <v>34</v>
      </c>
    </row>
    <row r="20" spans="1:61" x14ac:dyDescent="0.25">
      <c r="A20" s="4">
        <v>31</v>
      </c>
      <c r="B20" s="2" t="str">
        <f>HYPERLINK("https://my.zakupivli.pro/remote/dispatcher/state_purchase_view/53026588", "UA-2024-09-02-003485-a")</f>
        <v>UA-2024-09-02-003485-a</v>
      </c>
      <c r="C20" s="2" t="s">
        <v>183</v>
      </c>
      <c r="D20" s="1" t="s">
        <v>151</v>
      </c>
      <c r="E20" s="1" t="s">
        <v>151</v>
      </c>
      <c r="F20" s="1" t="s">
        <v>55</v>
      </c>
      <c r="G20" s="1" t="s">
        <v>61</v>
      </c>
      <c r="H20" s="1" t="s">
        <v>161</v>
      </c>
      <c r="I20" s="1" t="s">
        <v>255</v>
      </c>
      <c r="J20" s="1" t="s">
        <v>165</v>
      </c>
      <c r="K20" s="1" t="s">
        <v>54</v>
      </c>
      <c r="L20" s="1" t="s">
        <v>256</v>
      </c>
      <c r="M20" s="1" t="s">
        <v>256</v>
      </c>
      <c r="N20" s="1" t="s">
        <v>35</v>
      </c>
      <c r="O20" s="1" t="s">
        <v>35</v>
      </c>
      <c r="P20" s="1" t="s">
        <v>35</v>
      </c>
      <c r="Q20" s="5">
        <v>45537</v>
      </c>
      <c r="R20" s="1"/>
      <c r="S20" s="1"/>
      <c r="T20" s="1"/>
      <c r="U20" s="1"/>
      <c r="V20" s="1" t="s">
        <v>267</v>
      </c>
      <c r="W20" s="4">
        <v>1</v>
      </c>
      <c r="X20" s="6">
        <v>500</v>
      </c>
      <c r="Y20" s="1" t="s">
        <v>183</v>
      </c>
      <c r="Z20" s="1">
        <v>3</v>
      </c>
      <c r="AA20" s="6">
        <v>166.67</v>
      </c>
      <c r="AB20" s="1" t="s">
        <v>277</v>
      </c>
      <c r="AC20" s="1" t="s">
        <v>272</v>
      </c>
      <c r="AD20" s="1" t="s">
        <v>118</v>
      </c>
      <c r="AE20" s="1" t="s">
        <v>186</v>
      </c>
      <c r="AF20" s="1" t="s">
        <v>134</v>
      </c>
      <c r="AG20" s="1" t="s">
        <v>186</v>
      </c>
      <c r="AH20" s="6">
        <v>500</v>
      </c>
      <c r="AI20" s="6">
        <v>166.66666666666666</v>
      </c>
      <c r="AJ20" s="1" t="s">
        <v>242</v>
      </c>
      <c r="AK20" s="1"/>
      <c r="AL20" s="1"/>
      <c r="AM20" s="1" t="s">
        <v>242</v>
      </c>
      <c r="AN20" s="1" t="s">
        <v>98</v>
      </c>
      <c r="AO20" s="1"/>
      <c r="AP20" s="1" t="s">
        <v>30</v>
      </c>
      <c r="AQ20" s="1"/>
      <c r="AR20" s="1"/>
      <c r="AS20" s="2"/>
      <c r="AT20" s="1"/>
      <c r="AU20" s="1"/>
      <c r="AV20" s="1"/>
      <c r="AW20" s="1" t="s">
        <v>269</v>
      </c>
      <c r="AX20" s="7">
        <v>45537.502658916259</v>
      </c>
      <c r="AY20" s="1" t="s">
        <v>43</v>
      </c>
      <c r="AZ20" s="6">
        <v>500</v>
      </c>
      <c r="BA20" s="5">
        <v>45532</v>
      </c>
      <c r="BB20" s="5">
        <v>45536</v>
      </c>
      <c r="BC20" s="5">
        <v>45532</v>
      </c>
      <c r="BD20" s="5">
        <v>45532</v>
      </c>
      <c r="BE20" s="7">
        <v>45657</v>
      </c>
      <c r="BF20" s="1" t="s">
        <v>275</v>
      </c>
      <c r="BG20" s="1"/>
      <c r="BH20" s="1"/>
      <c r="BI20" s="1" t="s">
        <v>34</v>
      </c>
    </row>
    <row r="21" spans="1:61" x14ac:dyDescent="0.25">
      <c r="A21" s="4">
        <v>32</v>
      </c>
      <c r="B21" s="2" t="str">
        <f>HYPERLINK("https://my.zakupivli.pro/remote/dispatcher/state_purchase_view/52994525", "UA-2024-08-29-010069-a")</f>
        <v>UA-2024-08-29-010069-a</v>
      </c>
      <c r="C21" s="2" t="s">
        <v>183</v>
      </c>
      <c r="D21" s="1" t="s">
        <v>211</v>
      </c>
      <c r="E21" s="1" t="s">
        <v>214</v>
      </c>
      <c r="F21" s="1" t="s">
        <v>55</v>
      </c>
      <c r="G21" s="1" t="s">
        <v>113</v>
      </c>
      <c r="H21" s="1" t="s">
        <v>161</v>
      </c>
      <c r="I21" s="1" t="s">
        <v>255</v>
      </c>
      <c r="J21" s="1" t="s">
        <v>165</v>
      </c>
      <c r="K21" s="1" t="s">
        <v>54</v>
      </c>
      <c r="L21" s="1" t="s">
        <v>256</v>
      </c>
      <c r="M21" s="1" t="s">
        <v>256</v>
      </c>
      <c r="N21" s="1" t="s">
        <v>35</v>
      </c>
      <c r="O21" s="1" t="s">
        <v>35</v>
      </c>
      <c r="P21" s="1" t="s">
        <v>35</v>
      </c>
      <c r="Q21" s="5">
        <v>45533</v>
      </c>
      <c r="R21" s="1"/>
      <c r="S21" s="1"/>
      <c r="T21" s="1"/>
      <c r="U21" s="1"/>
      <c r="V21" s="1" t="s">
        <v>267</v>
      </c>
      <c r="W21" s="4">
        <v>1</v>
      </c>
      <c r="X21" s="6">
        <v>3415</v>
      </c>
      <c r="Y21" s="1" t="s">
        <v>183</v>
      </c>
      <c r="Z21" s="1">
        <v>1</v>
      </c>
      <c r="AA21" s="6">
        <v>3415</v>
      </c>
      <c r="AB21" s="1" t="s">
        <v>276</v>
      </c>
      <c r="AC21" s="1" t="s">
        <v>272</v>
      </c>
      <c r="AD21" s="1" t="s">
        <v>118</v>
      </c>
      <c r="AE21" s="1" t="s">
        <v>255</v>
      </c>
      <c r="AF21" s="1" t="s">
        <v>134</v>
      </c>
      <c r="AG21" s="1" t="s">
        <v>186</v>
      </c>
      <c r="AH21" s="6">
        <v>3415</v>
      </c>
      <c r="AI21" s="6">
        <v>3415</v>
      </c>
      <c r="AJ21" s="1" t="s">
        <v>251</v>
      </c>
      <c r="AK21" s="1"/>
      <c r="AL21" s="1"/>
      <c r="AM21" s="1" t="s">
        <v>251</v>
      </c>
      <c r="AN21" s="1" t="s">
        <v>95</v>
      </c>
      <c r="AO21" s="1"/>
      <c r="AP21" s="1" t="s">
        <v>27</v>
      </c>
      <c r="AQ21" s="1"/>
      <c r="AR21" s="1"/>
      <c r="AS21" s="2"/>
      <c r="AT21" s="1"/>
      <c r="AU21" s="1"/>
      <c r="AV21" s="1"/>
      <c r="AW21" s="1" t="s">
        <v>269</v>
      </c>
      <c r="AX21" s="7">
        <v>45533.727137549875</v>
      </c>
      <c r="AY21" s="1" t="s">
        <v>103</v>
      </c>
      <c r="AZ21" s="6">
        <v>3415</v>
      </c>
      <c r="BA21" s="5">
        <v>45532</v>
      </c>
      <c r="BB21" s="5">
        <v>45897</v>
      </c>
      <c r="BC21" s="5">
        <v>45532</v>
      </c>
      <c r="BD21" s="5">
        <v>45532</v>
      </c>
      <c r="BE21" s="7">
        <v>45897</v>
      </c>
      <c r="BF21" s="1" t="s">
        <v>275</v>
      </c>
      <c r="BG21" s="1"/>
      <c r="BH21" s="1"/>
      <c r="BI21" s="1" t="s">
        <v>34</v>
      </c>
    </row>
    <row r="22" spans="1:61" x14ac:dyDescent="0.25">
      <c r="A22" s="4">
        <v>33</v>
      </c>
      <c r="B22" s="2" t="str">
        <f>HYPERLINK("https://my.zakupivli.pro/remote/dispatcher/state_purchase_view/52961401", "UA-2024-08-28-006469-a")</f>
        <v>UA-2024-08-28-006469-a</v>
      </c>
      <c r="C22" s="2" t="s">
        <v>183</v>
      </c>
      <c r="D22" s="1" t="s">
        <v>210</v>
      </c>
      <c r="E22" s="1" t="s">
        <v>209</v>
      </c>
      <c r="F22" s="1" t="s">
        <v>55</v>
      </c>
      <c r="G22" s="1" t="s">
        <v>111</v>
      </c>
      <c r="H22" s="1" t="s">
        <v>161</v>
      </c>
      <c r="I22" s="1" t="s">
        <v>255</v>
      </c>
      <c r="J22" s="1" t="s">
        <v>165</v>
      </c>
      <c r="K22" s="1" t="s">
        <v>54</v>
      </c>
      <c r="L22" s="1" t="s">
        <v>256</v>
      </c>
      <c r="M22" s="1" t="s">
        <v>256</v>
      </c>
      <c r="N22" s="1" t="s">
        <v>35</v>
      </c>
      <c r="O22" s="1" t="s">
        <v>35</v>
      </c>
      <c r="P22" s="1" t="s">
        <v>35</v>
      </c>
      <c r="Q22" s="5">
        <v>45532</v>
      </c>
      <c r="R22" s="1"/>
      <c r="S22" s="1"/>
      <c r="T22" s="1"/>
      <c r="U22" s="1"/>
      <c r="V22" s="1" t="s">
        <v>267</v>
      </c>
      <c r="W22" s="4">
        <v>1</v>
      </c>
      <c r="X22" s="6">
        <v>2400</v>
      </c>
      <c r="Y22" s="1" t="s">
        <v>183</v>
      </c>
      <c r="Z22" s="1">
        <v>4</v>
      </c>
      <c r="AA22" s="6">
        <v>600</v>
      </c>
      <c r="AB22" s="1" t="s">
        <v>270</v>
      </c>
      <c r="AC22" s="1" t="s">
        <v>272</v>
      </c>
      <c r="AD22" s="1" t="s">
        <v>118</v>
      </c>
      <c r="AE22" s="1" t="s">
        <v>186</v>
      </c>
      <c r="AF22" s="1" t="s">
        <v>134</v>
      </c>
      <c r="AG22" s="1" t="s">
        <v>186</v>
      </c>
      <c r="AH22" s="6">
        <v>2400</v>
      </c>
      <c r="AI22" s="6">
        <v>600</v>
      </c>
      <c r="AJ22" s="1" t="s">
        <v>243</v>
      </c>
      <c r="AK22" s="1"/>
      <c r="AL22" s="1"/>
      <c r="AM22" s="1" t="s">
        <v>243</v>
      </c>
      <c r="AN22" s="1" t="s">
        <v>87</v>
      </c>
      <c r="AO22" s="1"/>
      <c r="AP22" s="1" t="s">
        <v>18</v>
      </c>
      <c r="AQ22" s="1"/>
      <c r="AR22" s="1"/>
      <c r="AS22" s="2"/>
      <c r="AT22" s="1"/>
      <c r="AU22" s="1"/>
      <c r="AV22" s="1"/>
      <c r="AW22" s="1" t="s">
        <v>269</v>
      </c>
      <c r="AX22" s="7">
        <v>45532.592001295103</v>
      </c>
      <c r="AY22" s="1" t="s">
        <v>57</v>
      </c>
      <c r="AZ22" s="6">
        <v>2400</v>
      </c>
      <c r="BA22" s="5">
        <v>45536</v>
      </c>
      <c r="BB22" s="5">
        <v>45657</v>
      </c>
      <c r="BC22" s="5">
        <v>45532</v>
      </c>
      <c r="BD22" s="5">
        <v>45532</v>
      </c>
      <c r="BE22" s="7">
        <v>45657</v>
      </c>
      <c r="BF22" s="1" t="s">
        <v>275</v>
      </c>
      <c r="BG22" s="1"/>
      <c r="BH22" s="1"/>
      <c r="BI22" s="1" t="s">
        <v>34</v>
      </c>
    </row>
    <row r="23" spans="1:61" x14ac:dyDescent="0.25">
      <c r="A23" s="4">
        <v>34</v>
      </c>
      <c r="B23" s="2" t="str">
        <f>HYPERLINK("https://my.zakupivli.pro/remote/dispatcher/state_purchase_view/52946487", "UA-2024-08-27-011700-a")</f>
        <v>UA-2024-08-27-011700-a</v>
      </c>
      <c r="C23" s="2" t="s">
        <v>183</v>
      </c>
      <c r="D23" s="1" t="s">
        <v>126</v>
      </c>
      <c r="E23" s="1" t="s">
        <v>126</v>
      </c>
      <c r="F23" s="1" t="s">
        <v>55</v>
      </c>
      <c r="G23" s="1" t="s">
        <v>60</v>
      </c>
      <c r="H23" s="1" t="s">
        <v>161</v>
      </c>
      <c r="I23" s="1" t="s">
        <v>255</v>
      </c>
      <c r="J23" s="1" t="s">
        <v>165</v>
      </c>
      <c r="K23" s="1" t="s">
        <v>54</v>
      </c>
      <c r="L23" s="1" t="s">
        <v>256</v>
      </c>
      <c r="M23" s="1" t="s">
        <v>256</v>
      </c>
      <c r="N23" s="1" t="s">
        <v>35</v>
      </c>
      <c r="O23" s="1" t="s">
        <v>35</v>
      </c>
      <c r="P23" s="1" t="s">
        <v>35</v>
      </c>
      <c r="Q23" s="5">
        <v>45531</v>
      </c>
      <c r="R23" s="1"/>
      <c r="S23" s="1"/>
      <c r="T23" s="1"/>
      <c r="U23" s="1"/>
      <c r="V23" s="1" t="s">
        <v>267</v>
      </c>
      <c r="W23" s="4">
        <v>1</v>
      </c>
      <c r="X23" s="6">
        <v>512.5</v>
      </c>
      <c r="Y23" s="1" t="s">
        <v>183</v>
      </c>
      <c r="Z23" s="1">
        <v>5250</v>
      </c>
      <c r="AA23" s="6">
        <v>0.1</v>
      </c>
      <c r="AB23" s="1" t="s">
        <v>277</v>
      </c>
      <c r="AC23" s="1" t="s">
        <v>272</v>
      </c>
      <c r="AD23" s="1" t="s">
        <v>118</v>
      </c>
      <c r="AE23" s="1" t="s">
        <v>186</v>
      </c>
      <c r="AF23" s="1" t="s">
        <v>134</v>
      </c>
      <c r="AG23" s="1" t="s">
        <v>186</v>
      </c>
      <c r="AH23" s="6">
        <v>512.5</v>
      </c>
      <c r="AI23" s="6">
        <v>9.7619047619047619E-2</v>
      </c>
      <c r="AJ23" s="1" t="s">
        <v>125</v>
      </c>
      <c r="AK23" s="1"/>
      <c r="AL23" s="1"/>
      <c r="AM23" s="1" t="s">
        <v>125</v>
      </c>
      <c r="AN23" s="1" t="s">
        <v>66</v>
      </c>
      <c r="AO23" s="1"/>
      <c r="AP23" s="1" t="s">
        <v>16</v>
      </c>
      <c r="AQ23" s="1"/>
      <c r="AR23" s="1"/>
      <c r="AS23" s="2"/>
      <c r="AT23" s="1"/>
      <c r="AU23" s="1"/>
      <c r="AV23" s="1"/>
      <c r="AW23" s="1" t="s">
        <v>269</v>
      </c>
      <c r="AX23" s="7">
        <v>45531.893478171849</v>
      </c>
      <c r="AY23" s="1" t="s">
        <v>44</v>
      </c>
      <c r="AZ23" s="6">
        <v>512.5</v>
      </c>
      <c r="BA23" s="5">
        <v>45530</v>
      </c>
      <c r="BB23" s="5">
        <v>45565</v>
      </c>
      <c r="BC23" s="5">
        <v>45530</v>
      </c>
      <c r="BD23" s="5">
        <v>45530</v>
      </c>
      <c r="BE23" s="7">
        <v>45657</v>
      </c>
      <c r="BF23" s="1" t="s">
        <v>275</v>
      </c>
      <c r="BG23" s="1"/>
      <c r="BH23" s="1" t="s">
        <v>160</v>
      </c>
      <c r="BI23" s="1" t="s">
        <v>34</v>
      </c>
    </row>
    <row r="24" spans="1:61" x14ac:dyDescent="0.25">
      <c r="A24" s="4">
        <v>35</v>
      </c>
      <c r="B24" s="2" t="str">
        <f>HYPERLINK("https://my.zakupivli.pro/remote/dispatcher/state_purchase_view/52780081", "UA-2024-08-19-006714-a")</f>
        <v>UA-2024-08-19-006714-a</v>
      </c>
      <c r="C24" s="2" t="s">
        <v>183</v>
      </c>
      <c r="D24" s="1" t="s">
        <v>213</v>
      </c>
      <c r="E24" s="1" t="s">
        <v>212</v>
      </c>
      <c r="F24" s="1" t="s">
        <v>55</v>
      </c>
      <c r="G24" s="1" t="s">
        <v>113</v>
      </c>
      <c r="H24" s="1" t="s">
        <v>161</v>
      </c>
      <c r="I24" s="1" t="s">
        <v>255</v>
      </c>
      <c r="J24" s="1" t="s">
        <v>165</v>
      </c>
      <c r="K24" s="1" t="s">
        <v>54</v>
      </c>
      <c r="L24" s="1" t="s">
        <v>256</v>
      </c>
      <c r="M24" s="1" t="s">
        <v>256</v>
      </c>
      <c r="N24" s="1" t="s">
        <v>35</v>
      </c>
      <c r="O24" s="1" t="s">
        <v>35</v>
      </c>
      <c r="P24" s="1" t="s">
        <v>35</v>
      </c>
      <c r="Q24" s="5">
        <v>45523</v>
      </c>
      <c r="R24" s="1"/>
      <c r="S24" s="1"/>
      <c r="T24" s="1"/>
      <c r="U24" s="1"/>
      <c r="V24" s="1" t="s">
        <v>267</v>
      </c>
      <c r="W24" s="4">
        <v>1</v>
      </c>
      <c r="X24" s="6">
        <v>636</v>
      </c>
      <c r="Y24" s="1" t="s">
        <v>183</v>
      </c>
      <c r="Z24" s="1">
        <v>1</v>
      </c>
      <c r="AA24" s="6">
        <v>636</v>
      </c>
      <c r="AB24" s="1" t="s">
        <v>274</v>
      </c>
      <c r="AC24" s="1" t="s">
        <v>272</v>
      </c>
      <c r="AD24" s="1" t="s">
        <v>118</v>
      </c>
      <c r="AE24" s="1" t="s">
        <v>255</v>
      </c>
      <c r="AF24" s="1" t="s">
        <v>134</v>
      </c>
      <c r="AG24" s="1" t="s">
        <v>186</v>
      </c>
      <c r="AH24" s="6">
        <v>636</v>
      </c>
      <c r="AI24" s="6">
        <v>636</v>
      </c>
      <c r="AJ24" s="1" t="s">
        <v>251</v>
      </c>
      <c r="AK24" s="1"/>
      <c r="AL24" s="1"/>
      <c r="AM24" s="1" t="s">
        <v>251</v>
      </c>
      <c r="AN24" s="1" t="s">
        <v>95</v>
      </c>
      <c r="AO24" s="1"/>
      <c r="AP24" s="1" t="s">
        <v>7</v>
      </c>
      <c r="AQ24" s="1"/>
      <c r="AR24" s="1"/>
      <c r="AS24" s="2"/>
      <c r="AT24" s="1"/>
      <c r="AU24" s="1"/>
      <c r="AV24" s="1"/>
      <c r="AW24" s="1" t="s">
        <v>269</v>
      </c>
      <c r="AX24" s="7">
        <v>45523.587630006899</v>
      </c>
      <c r="AY24" s="1" t="s">
        <v>103</v>
      </c>
      <c r="AZ24" s="6">
        <v>636</v>
      </c>
      <c r="BA24" s="5">
        <v>45517</v>
      </c>
      <c r="BB24" s="5">
        <v>45881</v>
      </c>
      <c r="BC24" s="5">
        <v>45517</v>
      </c>
      <c r="BD24" s="5">
        <v>45517</v>
      </c>
      <c r="BE24" s="7">
        <v>45881</v>
      </c>
      <c r="BF24" s="1" t="s">
        <v>275</v>
      </c>
      <c r="BG24" s="1"/>
      <c r="BH24" s="1" t="s">
        <v>160</v>
      </c>
      <c r="BI24" s="1" t="s">
        <v>34</v>
      </c>
    </row>
    <row r="25" spans="1:61" x14ac:dyDescent="0.25">
      <c r="A25" s="4">
        <v>36</v>
      </c>
      <c r="B25" s="2" t="str">
        <f>HYPERLINK("https://my.zakupivli.pro/remote/dispatcher/state_purchase_view/52778533", "UA-2024-08-19-006037-a")</f>
        <v>UA-2024-08-19-006037-a</v>
      </c>
      <c r="C25" s="2" t="s">
        <v>183</v>
      </c>
      <c r="D25" s="1" t="s">
        <v>204</v>
      </c>
      <c r="E25" s="1" t="s">
        <v>187</v>
      </c>
      <c r="F25" s="1" t="s">
        <v>55</v>
      </c>
      <c r="G25" s="1" t="s">
        <v>112</v>
      </c>
      <c r="H25" s="1" t="s">
        <v>161</v>
      </c>
      <c r="I25" s="1" t="s">
        <v>255</v>
      </c>
      <c r="J25" s="1" t="s">
        <v>165</v>
      </c>
      <c r="K25" s="1" t="s">
        <v>54</v>
      </c>
      <c r="L25" s="1" t="s">
        <v>256</v>
      </c>
      <c r="M25" s="1" t="s">
        <v>256</v>
      </c>
      <c r="N25" s="1" t="s">
        <v>35</v>
      </c>
      <c r="O25" s="1" t="s">
        <v>35</v>
      </c>
      <c r="P25" s="1" t="s">
        <v>35</v>
      </c>
      <c r="Q25" s="5">
        <v>45523</v>
      </c>
      <c r="R25" s="1"/>
      <c r="S25" s="1"/>
      <c r="T25" s="1"/>
      <c r="U25" s="1"/>
      <c r="V25" s="1" t="s">
        <v>267</v>
      </c>
      <c r="W25" s="4">
        <v>1</v>
      </c>
      <c r="X25" s="6">
        <v>462</v>
      </c>
      <c r="Y25" s="1" t="s">
        <v>183</v>
      </c>
      <c r="Z25" s="1">
        <v>1</v>
      </c>
      <c r="AA25" s="6">
        <v>462</v>
      </c>
      <c r="AB25" s="1" t="s">
        <v>274</v>
      </c>
      <c r="AC25" s="1" t="s">
        <v>272</v>
      </c>
      <c r="AD25" s="1" t="s">
        <v>118</v>
      </c>
      <c r="AE25" s="1" t="s">
        <v>255</v>
      </c>
      <c r="AF25" s="1" t="s">
        <v>134</v>
      </c>
      <c r="AG25" s="1" t="s">
        <v>186</v>
      </c>
      <c r="AH25" s="6">
        <v>462</v>
      </c>
      <c r="AI25" s="6">
        <v>462</v>
      </c>
      <c r="AJ25" s="1" t="s">
        <v>253</v>
      </c>
      <c r="AK25" s="1"/>
      <c r="AL25" s="1"/>
      <c r="AM25" s="1" t="s">
        <v>253</v>
      </c>
      <c r="AN25" s="1" t="s">
        <v>90</v>
      </c>
      <c r="AO25" s="1"/>
      <c r="AP25" s="1" t="s">
        <v>5</v>
      </c>
      <c r="AQ25" s="1"/>
      <c r="AR25" s="1"/>
      <c r="AS25" s="2"/>
      <c r="AT25" s="1"/>
      <c r="AU25" s="1"/>
      <c r="AV25" s="1"/>
      <c r="AW25" s="1" t="s">
        <v>269</v>
      </c>
      <c r="AX25" s="7">
        <v>45523.568194626758</v>
      </c>
      <c r="AY25" s="1" t="s">
        <v>54</v>
      </c>
      <c r="AZ25" s="6">
        <v>462</v>
      </c>
      <c r="BA25" s="5">
        <v>45523</v>
      </c>
      <c r="BB25" s="5">
        <v>45887</v>
      </c>
      <c r="BC25" s="5">
        <v>45523</v>
      </c>
      <c r="BD25" s="5">
        <v>45523</v>
      </c>
      <c r="BE25" s="7">
        <v>45657</v>
      </c>
      <c r="BF25" s="1" t="s">
        <v>275</v>
      </c>
      <c r="BG25" s="1"/>
      <c r="BH25" s="1"/>
      <c r="BI25" s="1" t="s">
        <v>34</v>
      </c>
    </row>
    <row r="26" spans="1:61" x14ac:dyDescent="0.25">
      <c r="A26" s="4">
        <v>37</v>
      </c>
      <c r="B26" s="2" t="str">
        <f>HYPERLINK("https://my.zakupivli.pro/remote/dispatcher/state_purchase_view/51591828", "UA-2024-06-12-011043-a")</f>
        <v>UA-2024-06-12-011043-a</v>
      </c>
      <c r="C26" s="2" t="s">
        <v>183</v>
      </c>
      <c r="D26" s="1" t="s">
        <v>203</v>
      </c>
      <c r="E26" s="1" t="s">
        <v>203</v>
      </c>
      <c r="F26" s="1" t="s">
        <v>55</v>
      </c>
      <c r="G26" s="1" t="s">
        <v>116</v>
      </c>
      <c r="H26" s="1" t="s">
        <v>161</v>
      </c>
      <c r="I26" s="1" t="s">
        <v>255</v>
      </c>
      <c r="J26" s="1" t="s">
        <v>165</v>
      </c>
      <c r="K26" s="1" t="s">
        <v>54</v>
      </c>
      <c r="L26" s="1" t="s">
        <v>256</v>
      </c>
      <c r="M26" s="1" t="s">
        <v>256</v>
      </c>
      <c r="N26" s="1" t="s">
        <v>35</v>
      </c>
      <c r="O26" s="1" t="s">
        <v>35</v>
      </c>
      <c r="P26" s="1" t="s">
        <v>35</v>
      </c>
      <c r="Q26" s="5">
        <v>45455</v>
      </c>
      <c r="R26" s="1"/>
      <c r="S26" s="1"/>
      <c r="T26" s="1"/>
      <c r="U26" s="1"/>
      <c r="V26" s="1" t="s">
        <v>267</v>
      </c>
      <c r="W26" s="4">
        <v>1</v>
      </c>
      <c r="X26" s="6">
        <v>1296</v>
      </c>
      <c r="Y26" s="1" t="s">
        <v>183</v>
      </c>
      <c r="Z26" s="1">
        <v>2</v>
      </c>
      <c r="AA26" s="6">
        <v>648</v>
      </c>
      <c r="AB26" s="1" t="s">
        <v>274</v>
      </c>
      <c r="AC26" s="1" t="s">
        <v>272</v>
      </c>
      <c r="AD26" s="1" t="s">
        <v>118</v>
      </c>
      <c r="AE26" s="1" t="s">
        <v>186</v>
      </c>
      <c r="AF26" s="1" t="s">
        <v>134</v>
      </c>
      <c r="AG26" s="1" t="s">
        <v>186</v>
      </c>
      <c r="AH26" s="6">
        <v>1296</v>
      </c>
      <c r="AI26" s="6">
        <v>648</v>
      </c>
      <c r="AJ26" s="1" t="s">
        <v>172</v>
      </c>
      <c r="AK26" s="1"/>
      <c r="AL26" s="1"/>
      <c r="AM26" s="1" t="s">
        <v>172</v>
      </c>
      <c r="AN26" s="1" t="s">
        <v>83</v>
      </c>
      <c r="AO26" s="1"/>
      <c r="AP26" s="1" t="s">
        <v>25</v>
      </c>
      <c r="AQ26" s="1"/>
      <c r="AR26" s="1"/>
      <c r="AS26" s="2"/>
      <c r="AT26" s="1"/>
      <c r="AU26" s="1"/>
      <c r="AV26" s="1"/>
      <c r="AW26" s="1" t="s">
        <v>269</v>
      </c>
      <c r="AX26" s="7">
        <v>45455.693368332999</v>
      </c>
      <c r="AY26" s="1" t="s">
        <v>40</v>
      </c>
      <c r="AZ26" s="6">
        <v>1296</v>
      </c>
      <c r="BA26" s="5">
        <v>45456</v>
      </c>
      <c r="BB26" s="5">
        <v>45483</v>
      </c>
      <c r="BC26" s="5">
        <v>45449</v>
      </c>
      <c r="BD26" s="5">
        <v>45449</v>
      </c>
      <c r="BE26" s="7">
        <v>45657</v>
      </c>
      <c r="BF26" s="1" t="s">
        <v>275</v>
      </c>
      <c r="BG26" s="1"/>
      <c r="BH26" s="1" t="s">
        <v>160</v>
      </c>
      <c r="BI26" s="1" t="s">
        <v>34</v>
      </c>
    </row>
    <row r="27" spans="1:61" x14ac:dyDescent="0.25">
      <c r="A27" s="4">
        <v>38</v>
      </c>
      <c r="B27" s="2" t="str">
        <f>HYPERLINK("https://my.zakupivli.pro/remote/dispatcher/state_purchase_view/50479587", "UA-2024-04-17-006222-a")</f>
        <v>UA-2024-04-17-006222-a</v>
      </c>
      <c r="C27" s="2" t="s">
        <v>183</v>
      </c>
      <c r="D27" s="1" t="s">
        <v>152</v>
      </c>
      <c r="E27" s="1" t="s">
        <v>152</v>
      </c>
      <c r="F27" s="1" t="s">
        <v>55</v>
      </c>
      <c r="G27" s="1" t="s">
        <v>115</v>
      </c>
      <c r="H27" s="1" t="s">
        <v>161</v>
      </c>
      <c r="I27" s="1" t="s">
        <v>255</v>
      </c>
      <c r="J27" s="1" t="s">
        <v>165</v>
      </c>
      <c r="K27" s="1" t="s">
        <v>54</v>
      </c>
      <c r="L27" s="1" t="s">
        <v>256</v>
      </c>
      <c r="M27" s="1" t="s">
        <v>256</v>
      </c>
      <c r="N27" s="1" t="s">
        <v>35</v>
      </c>
      <c r="O27" s="1" t="s">
        <v>35</v>
      </c>
      <c r="P27" s="1" t="s">
        <v>35</v>
      </c>
      <c r="Q27" s="5">
        <v>45399</v>
      </c>
      <c r="R27" s="1"/>
      <c r="S27" s="1"/>
      <c r="T27" s="1"/>
      <c r="U27" s="1"/>
      <c r="V27" s="1" t="s">
        <v>267</v>
      </c>
      <c r="W27" s="4">
        <v>1</v>
      </c>
      <c r="X27" s="6">
        <v>26200</v>
      </c>
      <c r="Y27" s="1" t="s">
        <v>183</v>
      </c>
      <c r="Z27" s="1">
        <v>1000</v>
      </c>
      <c r="AA27" s="6">
        <v>26.2</v>
      </c>
      <c r="AB27" s="1" t="s">
        <v>277</v>
      </c>
      <c r="AC27" s="1" t="s">
        <v>272</v>
      </c>
      <c r="AD27" s="1" t="s">
        <v>118</v>
      </c>
      <c r="AE27" s="1" t="s">
        <v>186</v>
      </c>
      <c r="AF27" s="1" t="s">
        <v>134</v>
      </c>
      <c r="AG27" s="1" t="s">
        <v>186</v>
      </c>
      <c r="AH27" s="6">
        <v>26200</v>
      </c>
      <c r="AI27" s="6">
        <v>26.2</v>
      </c>
      <c r="AJ27" s="1" t="s">
        <v>225</v>
      </c>
      <c r="AK27" s="1"/>
      <c r="AL27" s="1"/>
      <c r="AM27" s="1" t="s">
        <v>225</v>
      </c>
      <c r="AN27" s="1" t="s">
        <v>58</v>
      </c>
      <c r="AO27" s="1"/>
      <c r="AP27" s="1" t="s">
        <v>17</v>
      </c>
      <c r="AQ27" s="1"/>
      <c r="AR27" s="1"/>
      <c r="AS27" s="2"/>
      <c r="AT27" s="1"/>
      <c r="AU27" s="1"/>
      <c r="AV27" s="1"/>
      <c r="AW27" s="1" t="s">
        <v>269</v>
      </c>
      <c r="AX27" s="7">
        <v>45399.543083386008</v>
      </c>
      <c r="AY27" s="1" t="s">
        <v>49</v>
      </c>
      <c r="AZ27" s="6">
        <v>26200</v>
      </c>
      <c r="BA27" s="5">
        <v>45407</v>
      </c>
      <c r="BB27" s="5">
        <v>45412</v>
      </c>
      <c r="BC27" s="5">
        <v>45393</v>
      </c>
      <c r="BD27" s="5">
        <v>45393</v>
      </c>
      <c r="BE27" s="7">
        <v>45657</v>
      </c>
      <c r="BF27" s="1" t="s">
        <v>275</v>
      </c>
      <c r="BG27" s="1"/>
      <c r="BH27" s="1"/>
      <c r="BI27" s="1" t="s">
        <v>34</v>
      </c>
    </row>
    <row r="28" spans="1:61" x14ac:dyDescent="0.25">
      <c r="A28" s="4">
        <v>39</v>
      </c>
      <c r="B28" s="2" t="str">
        <f>HYPERLINK("https://my.zakupivli.pro/remote/dispatcher/state_purchase_view/50160178", "UA-2024-04-02-006263-a")</f>
        <v>UA-2024-04-02-006263-a</v>
      </c>
      <c r="C28" s="2" t="s">
        <v>183</v>
      </c>
      <c r="D28" s="1" t="s">
        <v>175</v>
      </c>
      <c r="E28" s="1" t="s">
        <v>0</v>
      </c>
      <c r="F28" s="1" t="s">
        <v>55</v>
      </c>
      <c r="G28" s="1" t="s">
        <v>79</v>
      </c>
      <c r="H28" s="1" t="s">
        <v>161</v>
      </c>
      <c r="I28" s="1" t="s">
        <v>255</v>
      </c>
      <c r="J28" s="1" t="s">
        <v>165</v>
      </c>
      <c r="K28" s="1" t="s">
        <v>54</v>
      </c>
      <c r="L28" s="1" t="s">
        <v>256</v>
      </c>
      <c r="M28" s="1" t="s">
        <v>256</v>
      </c>
      <c r="N28" s="1" t="s">
        <v>35</v>
      </c>
      <c r="O28" s="1" t="s">
        <v>35</v>
      </c>
      <c r="P28" s="1" t="s">
        <v>35</v>
      </c>
      <c r="Q28" s="5">
        <v>45384</v>
      </c>
      <c r="R28" s="1"/>
      <c r="S28" s="1"/>
      <c r="T28" s="1"/>
      <c r="U28" s="1"/>
      <c r="V28" s="1" t="s">
        <v>267</v>
      </c>
      <c r="W28" s="4">
        <v>1</v>
      </c>
      <c r="X28" s="6">
        <v>5190</v>
      </c>
      <c r="Y28" s="1" t="s">
        <v>183</v>
      </c>
      <c r="Z28" s="1">
        <v>6</v>
      </c>
      <c r="AA28" s="6">
        <v>865</v>
      </c>
      <c r="AB28" s="1" t="s">
        <v>277</v>
      </c>
      <c r="AC28" s="1" t="s">
        <v>272</v>
      </c>
      <c r="AD28" s="1" t="s">
        <v>118</v>
      </c>
      <c r="AE28" s="1" t="s">
        <v>186</v>
      </c>
      <c r="AF28" s="1" t="s">
        <v>134</v>
      </c>
      <c r="AG28" s="1" t="s">
        <v>186</v>
      </c>
      <c r="AH28" s="6">
        <v>5190</v>
      </c>
      <c r="AI28" s="6">
        <v>865</v>
      </c>
      <c r="AJ28" s="1" t="s">
        <v>230</v>
      </c>
      <c r="AK28" s="1"/>
      <c r="AL28" s="1"/>
      <c r="AM28" s="1" t="s">
        <v>230</v>
      </c>
      <c r="AN28" s="1" t="s">
        <v>67</v>
      </c>
      <c r="AO28" s="1"/>
      <c r="AP28" s="1" t="s">
        <v>29</v>
      </c>
      <c r="AQ28" s="1"/>
      <c r="AR28" s="1"/>
      <c r="AS28" s="2"/>
      <c r="AT28" s="1"/>
      <c r="AU28" s="1"/>
      <c r="AV28" s="1"/>
      <c r="AW28" s="1" t="s">
        <v>269</v>
      </c>
      <c r="AX28" s="7">
        <v>45384.570903006206</v>
      </c>
      <c r="AY28" s="1" t="s">
        <v>70</v>
      </c>
      <c r="AZ28" s="6">
        <v>5190</v>
      </c>
      <c r="BA28" s="5">
        <v>45380</v>
      </c>
      <c r="BB28" s="5">
        <v>45411</v>
      </c>
      <c r="BC28" s="5">
        <v>45380</v>
      </c>
      <c r="BD28" s="5">
        <v>45380</v>
      </c>
      <c r="BE28" s="7">
        <v>45657</v>
      </c>
      <c r="BF28" s="1" t="s">
        <v>275</v>
      </c>
      <c r="BG28" s="1"/>
      <c r="BH28" s="1"/>
      <c r="BI28" s="1" t="s">
        <v>34</v>
      </c>
    </row>
    <row r="29" spans="1:61" x14ac:dyDescent="0.25">
      <c r="A29" s="4">
        <v>40</v>
      </c>
      <c r="B29" s="2" t="str">
        <f>HYPERLINK("https://my.zakupivli.pro/remote/dispatcher/state_purchase_view/49945738", "UA-2024-03-21-006513-a")</f>
        <v>UA-2024-03-21-006513-a</v>
      </c>
      <c r="C29" s="2" t="s">
        <v>183</v>
      </c>
      <c r="D29" s="1" t="s">
        <v>233</v>
      </c>
      <c r="E29" s="1" t="s">
        <v>233</v>
      </c>
      <c r="F29" s="1" t="s">
        <v>55</v>
      </c>
      <c r="G29" s="1" t="s">
        <v>50</v>
      </c>
      <c r="H29" s="1" t="s">
        <v>161</v>
      </c>
      <c r="I29" s="1" t="s">
        <v>255</v>
      </c>
      <c r="J29" s="1" t="s">
        <v>165</v>
      </c>
      <c r="K29" s="1" t="s">
        <v>54</v>
      </c>
      <c r="L29" s="1" t="s">
        <v>256</v>
      </c>
      <c r="M29" s="1" t="s">
        <v>256</v>
      </c>
      <c r="N29" s="1" t="s">
        <v>35</v>
      </c>
      <c r="O29" s="1" t="s">
        <v>35</v>
      </c>
      <c r="P29" s="1" t="s">
        <v>35</v>
      </c>
      <c r="Q29" s="5">
        <v>45372</v>
      </c>
      <c r="R29" s="1"/>
      <c r="S29" s="1"/>
      <c r="T29" s="1"/>
      <c r="U29" s="1"/>
      <c r="V29" s="1" t="s">
        <v>267</v>
      </c>
      <c r="W29" s="4">
        <v>1</v>
      </c>
      <c r="X29" s="6">
        <v>5970</v>
      </c>
      <c r="Y29" s="1" t="s">
        <v>183</v>
      </c>
      <c r="Z29" s="1">
        <v>3</v>
      </c>
      <c r="AA29" s="6">
        <v>1990</v>
      </c>
      <c r="AB29" s="1" t="s">
        <v>277</v>
      </c>
      <c r="AC29" s="1" t="s">
        <v>272</v>
      </c>
      <c r="AD29" s="1" t="s">
        <v>118</v>
      </c>
      <c r="AE29" s="1" t="s">
        <v>255</v>
      </c>
      <c r="AF29" s="1" t="s">
        <v>134</v>
      </c>
      <c r="AG29" s="1" t="s">
        <v>186</v>
      </c>
      <c r="AH29" s="6">
        <v>5970</v>
      </c>
      <c r="AI29" s="6">
        <v>1990</v>
      </c>
      <c r="AJ29" s="1" t="s">
        <v>244</v>
      </c>
      <c r="AK29" s="1"/>
      <c r="AL29" s="1"/>
      <c r="AM29" s="1" t="s">
        <v>244</v>
      </c>
      <c r="AN29" s="1" t="s">
        <v>104</v>
      </c>
      <c r="AO29" s="1"/>
      <c r="AP29" s="1" t="s">
        <v>9</v>
      </c>
      <c r="AQ29" s="1"/>
      <c r="AR29" s="1"/>
      <c r="AS29" s="2"/>
      <c r="AT29" s="1"/>
      <c r="AU29" s="1"/>
      <c r="AV29" s="1"/>
      <c r="AW29" s="1" t="s">
        <v>269</v>
      </c>
      <c r="AX29" s="7">
        <v>45372.549609335671</v>
      </c>
      <c r="AY29" s="1" t="s">
        <v>56</v>
      </c>
      <c r="AZ29" s="6">
        <v>5970</v>
      </c>
      <c r="BA29" s="5">
        <v>45364</v>
      </c>
      <c r="BB29" s="5">
        <v>45377</v>
      </c>
      <c r="BC29" s="5">
        <v>45364</v>
      </c>
      <c r="BD29" s="5">
        <v>45364</v>
      </c>
      <c r="BE29" s="7">
        <v>45657</v>
      </c>
      <c r="BF29" s="1" t="s">
        <v>275</v>
      </c>
      <c r="BG29" s="1"/>
      <c r="BH29" s="1"/>
      <c r="BI29" s="1" t="s">
        <v>34</v>
      </c>
    </row>
    <row r="30" spans="1:61" x14ac:dyDescent="0.25">
      <c r="A30" s="4">
        <v>41</v>
      </c>
      <c r="B30" s="2" t="str">
        <f>HYPERLINK("https://my.zakupivli.pro/remote/dispatcher/state_purchase_view/49852091", "UA-2024-03-18-005882-a")</f>
        <v>UA-2024-03-18-005882-a</v>
      </c>
      <c r="C30" s="2" t="s">
        <v>183</v>
      </c>
      <c r="D30" s="1" t="s">
        <v>177</v>
      </c>
      <c r="E30" s="1" t="s">
        <v>178</v>
      </c>
      <c r="F30" s="1" t="s">
        <v>55</v>
      </c>
      <c r="G30" s="1" t="s">
        <v>92</v>
      </c>
      <c r="H30" s="1" t="s">
        <v>161</v>
      </c>
      <c r="I30" s="1" t="s">
        <v>255</v>
      </c>
      <c r="J30" s="1" t="s">
        <v>165</v>
      </c>
      <c r="K30" s="1" t="s">
        <v>54</v>
      </c>
      <c r="L30" s="1" t="s">
        <v>256</v>
      </c>
      <c r="M30" s="1" t="s">
        <v>256</v>
      </c>
      <c r="N30" s="1" t="s">
        <v>35</v>
      </c>
      <c r="O30" s="1" t="s">
        <v>35</v>
      </c>
      <c r="P30" s="1" t="s">
        <v>35</v>
      </c>
      <c r="Q30" s="5">
        <v>45369</v>
      </c>
      <c r="R30" s="1"/>
      <c r="S30" s="1"/>
      <c r="T30" s="1"/>
      <c r="U30" s="1"/>
      <c r="V30" s="1" t="s">
        <v>267</v>
      </c>
      <c r="W30" s="4">
        <v>1</v>
      </c>
      <c r="X30" s="6">
        <v>43486</v>
      </c>
      <c r="Y30" s="1" t="s">
        <v>183</v>
      </c>
      <c r="Z30" s="1">
        <v>7</v>
      </c>
      <c r="AA30" s="6">
        <v>6212.29</v>
      </c>
      <c r="AB30" s="1" t="s">
        <v>277</v>
      </c>
      <c r="AC30" s="1" t="s">
        <v>272</v>
      </c>
      <c r="AD30" s="1" t="s">
        <v>118</v>
      </c>
      <c r="AE30" s="1" t="s">
        <v>255</v>
      </c>
      <c r="AF30" s="1" t="s">
        <v>134</v>
      </c>
      <c r="AG30" s="1" t="s">
        <v>186</v>
      </c>
      <c r="AH30" s="6">
        <v>43486</v>
      </c>
      <c r="AI30" s="6">
        <v>6212.2857142857147</v>
      </c>
      <c r="AJ30" s="1" t="s">
        <v>197</v>
      </c>
      <c r="AK30" s="1"/>
      <c r="AL30" s="1"/>
      <c r="AM30" s="1" t="s">
        <v>197</v>
      </c>
      <c r="AN30" s="1" t="s">
        <v>81</v>
      </c>
      <c r="AO30" s="1"/>
      <c r="AP30" s="1" t="s">
        <v>8</v>
      </c>
      <c r="AQ30" s="1"/>
      <c r="AR30" s="1"/>
      <c r="AS30" s="2"/>
      <c r="AT30" s="1"/>
      <c r="AU30" s="1"/>
      <c r="AV30" s="1"/>
      <c r="AW30" s="1" t="s">
        <v>269</v>
      </c>
      <c r="AX30" s="7">
        <v>45369.539158703381</v>
      </c>
      <c r="AY30" s="1" t="s">
        <v>41</v>
      </c>
      <c r="AZ30" s="6">
        <v>43486</v>
      </c>
      <c r="BA30" s="5">
        <v>45357</v>
      </c>
      <c r="BB30" s="5">
        <v>45363</v>
      </c>
      <c r="BC30" s="5">
        <v>45357</v>
      </c>
      <c r="BD30" s="5">
        <v>45357</v>
      </c>
      <c r="BE30" s="7">
        <v>45657</v>
      </c>
      <c r="BF30" s="1" t="s">
        <v>275</v>
      </c>
      <c r="BG30" s="1"/>
      <c r="BH30" s="1"/>
      <c r="BI30" s="1" t="s">
        <v>34</v>
      </c>
    </row>
    <row r="31" spans="1:61" x14ac:dyDescent="0.25">
      <c r="A31" s="4">
        <v>42</v>
      </c>
      <c r="B31" s="2" t="str">
        <f>HYPERLINK("https://my.zakupivli.pro/remote/dispatcher/state_purchase_view/49829011", "UA-2024-03-15-008579-a")</f>
        <v>UA-2024-03-15-008579-a</v>
      </c>
      <c r="C31" s="2" t="s">
        <v>183</v>
      </c>
      <c r="D31" s="1" t="s">
        <v>124</v>
      </c>
      <c r="E31" s="1" t="s">
        <v>3</v>
      </c>
      <c r="F31" s="1" t="s">
        <v>55</v>
      </c>
      <c r="G31" s="1" t="s">
        <v>84</v>
      </c>
      <c r="H31" s="1" t="s">
        <v>161</v>
      </c>
      <c r="I31" s="1" t="s">
        <v>255</v>
      </c>
      <c r="J31" s="1" t="s">
        <v>165</v>
      </c>
      <c r="K31" s="1" t="s">
        <v>54</v>
      </c>
      <c r="L31" s="1" t="s">
        <v>256</v>
      </c>
      <c r="M31" s="1" t="s">
        <v>256</v>
      </c>
      <c r="N31" s="1" t="s">
        <v>35</v>
      </c>
      <c r="O31" s="1" t="s">
        <v>35</v>
      </c>
      <c r="P31" s="1" t="s">
        <v>35</v>
      </c>
      <c r="Q31" s="5">
        <v>45366</v>
      </c>
      <c r="R31" s="1"/>
      <c r="S31" s="1"/>
      <c r="T31" s="1"/>
      <c r="U31" s="1"/>
      <c r="V31" s="1" t="s">
        <v>267</v>
      </c>
      <c r="W31" s="4">
        <v>1</v>
      </c>
      <c r="X31" s="6">
        <v>18486</v>
      </c>
      <c r="Y31" s="1" t="s">
        <v>183</v>
      </c>
      <c r="Z31" s="1">
        <v>1</v>
      </c>
      <c r="AA31" s="6">
        <v>18486</v>
      </c>
      <c r="AB31" s="1" t="s">
        <v>277</v>
      </c>
      <c r="AC31" s="1" t="s">
        <v>272</v>
      </c>
      <c r="AD31" s="1" t="s">
        <v>118</v>
      </c>
      <c r="AE31" s="1" t="s">
        <v>186</v>
      </c>
      <c r="AF31" s="1" t="s">
        <v>134</v>
      </c>
      <c r="AG31" s="1" t="s">
        <v>186</v>
      </c>
      <c r="AH31" s="6">
        <v>18486</v>
      </c>
      <c r="AI31" s="6">
        <v>18486</v>
      </c>
      <c r="AJ31" s="1" t="s">
        <v>136</v>
      </c>
      <c r="AK31" s="1"/>
      <c r="AL31" s="1"/>
      <c r="AM31" s="1" t="s">
        <v>136</v>
      </c>
      <c r="AN31" s="1" t="s">
        <v>72</v>
      </c>
      <c r="AO31" s="1"/>
      <c r="AP31" s="1" t="s">
        <v>19</v>
      </c>
      <c r="AQ31" s="1"/>
      <c r="AR31" s="1"/>
      <c r="AS31" s="2"/>
      <c r="AT31" s="1"/>
      <c r="AU31" s="1"/>
      <c r="AV31" s="1"/>
      <c r="AW31" s="1" t="s">
        <v>269</v>
      </c>
      <c r="AX31" s="7">
        <v>45366.615990513492</v>
      </c>
      <c r="AY31" s="1" t="s">
        <v>47</v>
      </c>
      <c r="AZ31" s="6">
        <v>18486</v>
      </c>
      <c r="BA31" s="5">
        <v>45364</v>
      </c>
      <c r="BB31" s="5">
        <v>45366</v>
      </c>
      <c r="BC31" s="5">
        <v>45364</v>
      </c>
      <c r="BD31" s="5">
        <v>45364</v>
      </c>
      <c r="BE31" s="7">
        <v>45657</v>
      </c>
      <c r="BF31" s="1" t="s">
        <v>275</v>
      </c>
      <c r="BG31" s="1"/>
      <c r="BH31" s="1"/>
      <c r="BI31" s="1" t="s">
        <v>34</v>
      </c>
    </row>
    <row r="32" spans="1:61" x14ac:dyDescent="0.25">
      <c r="A32" s="4">
        <v>43</v>
      </c>
      <c r="B32" s="2" t="str">
        <f>HYPERLINK("https://my.zakupivli.pro/remote/dispatcher/state_purchase_view/49632753", "UA-2024-03-09-000150-a")</f>
        <v>UA-2024-03-09-000150-a</v>
      </c>
      <c r="C32" s="2" t="s">
        <v>183</v>
      </c>
      <c r="D32" s="1" t="s">
        <v>1</v>
      </c>
      <c r="E32" s="1" t="s">
        <v>154</v>
      </c>
      <c r="F32" s="1" t="s">
        <v>55</v>
      </c>
      <c r="G32" s="1" t="s">
        <v>96</v>
      </c>
      <c r="H32" s="1" t="s">
        <v>161</v>
      </c>
      <c r="I32" s="1" t="s">
        <v>255</v>
      </c>
      <c r="J32" s="1" t="s">
        <v>165</v>
      </c>
      <c r="K32" s="1" t="s">
        <v>54</v>
      </c>
      <c r="L32" s="1" t="s">
        <v>256</v>
      </c>
      <c r="M32" s="1" t="s">
        <v>256</v>
      </c>
      <c r="N32" s="1" t="s">
        <v>35</v>
      </c>
      <c r="O32" s="1" t="s">
        <v>35</v>
      </c>
      <c r="P32" s="1" t="s">
        <v>35</v>
      </c>
      <c r="Q32" s="5">
        <v>45360</v>
      </c>
      <c r="R32" s="1"/>
      <c r="S32" s="1"/>
      <c r="T32" s="1"/>
      <c r="U32" s="1"/>
      <c r="V32" s="1" t="s">
        <v>267</v>
      </c>
      <c r="W32" s="4">
        <v>1</v>
      </c>
      <c r="X32" s="6">
        <v>9389</v>
      </c>
      <c r="Y32" s="1" t="s">
        <v>183</v>
      </c>
      <c r="Z32" s="1">
        <v>11</v>
      </c>
      <c r="AA32" s="6">
        <v>853.55</v>
      </c>
      <c r="AB32" s="1" t="s">
        <v>278</v>
      </c>
      <c r="AC32" s="1" t="s">
        <v>272</v>
      </c>
      <c r="AD32" s="1" t="s">
        <v>118</v>
      </c>
      <c r="AE32" s="1" t="s">
        <v>255</v>
      </c>
      <c r="AF32" s="1" t="s">
        <v>134</v>
      </c>
      <c r="AG32" s="1" t="s">
        <v>186</v>
      </c>
      <c r="AH32" s="6">
        <v>9389</v>
      </c>
      <c r="AI32" s="6">
        <v>853.5454545454545</v>
      </c>
      <c r="AJ32" s="1" t="s">
        <v>248</v>
      </c>
      <c r="AK32" s="1"/>
      <c r="AL32" s="1"/>
      <c r="AM32" s="1" t="s">
        <v>248</v>
      </c>
      <c r="AN32" s="1" t="s">
        <v>91</v>
      </c>
      <c r="AO32" s="1"/>
      <c r="AP32" s="1" t="s">
        <v>21</v>
      </c>
      <c r="AQ32" s="1"/>
      <c r="AR32" s="1"/>
      <c r="AS32" s="2"/>
      <c r="AT32" s="1"/>
      <c r="AU32" s="1"/>
      <c r="AV32" s="1"/>
      <c r="AW32" s="1" t="s">
        <v>269</v>
      </c>
      <c r="AX32" s="7">
        <v>45361.416052221262</v>
      </c>
      <c r="AY32" s="1" t="s">
        <v>229</v>
      </c>
      <c r="AZ32" s="6">
        <v>9389</v>
      </c>
      <c r="BA32" s="5">
        <v>45358</v>
      </c>
      <c r="BB32" s="5">
        <v>45359</v>
      </c>
      <c r="BC32" s="5">
        <v>45357</v>
      </c>
      <c r="BD32" s="5">
        <v>45357</v>
      </c>
      <c r="BE32" s="7">
        <v>45657</v>
      </c>
      <c r="BF32" s="1" t="s">
        <v>275</v>
      </c>
      <c r="BG32" s="1"/>
      <c r="BH32" s="1"/>
      <c r="BI32" s="1" t="s">
        <v>34</v>
      </c>
    </row>
    <row r="33" spans="1:61" x14ac:dyDescent="0.25">
      <c r="A33" s="4">
        <v>44</v>
      </c>
      <c r="B33" s="2" t="str">
        <f>HYPERLINK("https://my.zakupivli.pro/remote/dispatcher/state_purchase_view/49679803", "UA-2024-03-08-005749-a")</f>
        <v>UA-2024-03-08-005749-a</v>
      </c>
      <c r="C33" s="2" t="s">
        <v>183</v>
      </c>
      <c r="D33" s="1" t="s">
        <v>153</v>
      </c>
      <c r="E33" s="1" t="s">
        <v>153</v>
      </c>
      <c r="F33" s="1" t="s">
        <v>55</v>
      </c>
      <c r="G33" s="1" t="s">
        <v>78</v>
      </c>
      <c r="H33" s="1" t="s">
        <v>161</v>
      </c>
      <c r="I33" s="1" t="s">
        <v>255</v>
      </c>
      <c r="J33" s="1" t="s">
        <v>165</v>
      </c>
      <c r="K33" s="1" t="s">
        <v>54</v>
      </c>
      <c r="L33" s="1" t="s">
        <v>256</v>
      </c>
      <c r="M33" s="1" t="s">
        <v>256</v>
      </c>
      <c r="N33" s="1" t="s">
        <v>35</v>
      </c>
      <c r="O33" s="1" t="s">
        <v>35</v>
      </c>
      <c r="P33" s="1" t="s">
        <v>35</v>
      </c>
      <c r="Q33" s="5">
        <v>45359</v>
      </c>
      <c r="R33" s="1"/>
      <c r="S33" s="1"/>
      <c r="T33" s="1"/>
      <c r="U33" s="1"/>
      <c r="V33" s="1" t="s">
        <v>267</v>
      </c>
      <c r="W33" s="4">
        <v>1</v>
      </c>
      <c r="X33" s="6">
        <v>36600</v>
      </c>
      <c r="Y33" s="1" t="s">
        <v>183</v>
      </c>
      <c r="Z33" s="1">
        <v>34</v>
      </c>
      <c r="AA33" s="6">
        <v>1076.47</v>
      </c>
      <c r="AB33" s="1" t="s">
        <v>278</v>
      </c>
      <c r="AC33" s="1" t="s">
        <v>272</v>
      </c>
      <c r="AD33" s="1" t="s">
        <v>118</v>
      </c>
      <c r="AE33" s="1" t="s">
        <v>186</v>
      </c>
      <c r="AF33" s="1" t="s">
        <v>134</v>
      </c>
      <c r="AG33" s="1" t="s">
        <v>186</v>
      </c>
      <c r="AH33" s="6">
        <v>36600</v>
      </c>
      <c r="AI33" s="6">
        <v>1076.4705882352941</v>
      </c>
      <c r="AJ33" s="1" t="s">
        <v>230</v>
      </c>
      <c r="AK33" s="1"/>
      <c r="AL33" s="1"/>
      <c r="AM33" s="1" t="s">
        <v>230</v>
      </c>
      <c r="AN33" s="1" t="s">
        <v>67</v>
      </c>
      <c r="AO33" s="1"/>
      <c r="AP33" s="1" t="s">
        <v>28</v>
      </c>
      <c r="AQ33" s="1"/>
      <c r="AR33" s="1"/>
      <c r="AS33" s="2"/>
      <c r="AT33" s="1"/>
      <c r="AU33" s="1"/>
      <c r="AV33" s="1"/>
      <c r="AW33" s="1" t="s">
        <v>269</v>
      </c>
      <c r="AX33" s="7">
        <v>45359.595816531248</v>
      </c>
      <c r="AY33" s="1" t="s">
        <v>42</v>
      </c>
      <c r="AZ33" s="6">
        <v>36600</v>
      </c>
      <c r="BA33" s="5">
        <v>45359</v>
      </c>
      <c r="BB33" s="5">
        <v>45361</v>
      </c>
      <c r="BC33" s="5">
        <v>45359</v>
      </c>
      <c r="BD33" s="5">
        <v>45359</v>
      </c>
      <c r="BE33" s="7">
        <v>45657</v>
      </c>
      <c r="BF33" s="1" t="s">
        <v>275</v>
      </c>
      <c r="BG33" s="1"/>
      <c r="BH33" s="1"/>
      <c r="BI33" s="1" t="s">
        <v>34</v>
      </c>
    </row>
    <row r="34" spans="1:61" x14ac:dyDescent="0.25">
      <c r="A34" s="4">
        <v>45</v>
      </c>
      <c r="B34" s="2" t="str">
        <f>HYPERLINK("https://my.zakupivli.pro/remote/dispatcher/state_purchase_view/49683177", "UA-2024-03-08-005526-a")</f>
        <v>UA-2024-03-08-005526-a</v>
      </c>
      <c r="C34" s="2" t="s">
        <v>183</v>
      </c>
      <c r="D34" s="1" t="s">
        <v>123</v>
      </c>
      <c r="E34" s="1" t="s">
        <v>127</v>
      </c>
      <c r="F34" s="1" t="s">
        <v>55</v>
      </c>
      <c r="G34" s="1" t="s">
        <v>94</v>
      </c>
      <c r="H34" s="1" t="s">
        <v>161</v>
      </c>
      <c r="I34" s="1" t="s">
        <v>255</v>
      </c>
      <c r="J34" s="1" t="s">
        <v>165</v>
      </c>
      <c r="K34" s="1" t="s">
        <v>54</v>
      </c>
      <c r="L34" s="1" t="s">
        <v>256</v>
      </c>
      <c r="M34" s="1" t="s">
        <v>256</v>
      </c>
      <c r="N34" s="1" t="s">
        <v>35</v>
      </c>
      <c r="O34" s="1" t="s">
        <v>35</v>
      </c>
      <c r="P34" s="1" t="s">
        <v>35</v>
      </c>
      <c r="Q34" s="5">
        <v>45359</v>
      </c>
      <c r="R34" s="1"/>
      <c r="S34" s="1"/>
      <c r="T34" s="1"/>
      <c r="U34" s="1"/>
      <c r="V34" s="1" t="s">
        <v>267</v>
      </c>
      <c r="W34" s="4">
        <v>1</v>
      </c>
      <c r="X34" s="6">
        <v>29945</v>
      </c>
      <c r="Y34" s="1" t="s">
        <v>183</v>
      </c>
      <c r="Z34" s="1">
        <v>1</v>
      </c>
      <c r="AA34" s="6">
        <v>29945</v>
      </c>
      <c r="AB34" s="1" t="s">
        <v>278</v>
      </c>
      <c r="AC34" s="1" t="s">
        <v>272</v>
      </c>
      <c r="AD34" s="1" t="s">
        <v>118</v>
      </c>
      <c r="AE34" s="1" t="s">
        <v>186</v>
      </c>
      <c r="AF34" s="1" t="s">
        <v>134</v>
      </c>
      <c r="AG34" s="1" t="s">
        <v>186</v>
      </c>
      <c r="AH34" s="6">
        <v>29945</v>
      </c>
      <c r="AI34" s="6">
        <v>29945</v>
      </c>
      <c r="AJ34" s="1" t="s">
        <v>266</v>
      </c>
      <c r="AK34" s="1"/>
      <c r="AL34" s="1"/>
      <c r="AM34" s="1" t="s">
        <v>266</v>
      </c>
      <c r="AN34" s="1" t="s">
        <v>48</v>
      </c>
      <c r="AO34" s="1"/>
      <c r="AP34" s="1" t="s">
        <v>11</v>
      </c>
      <c r="AQ34" s="1"/>
      <c r="AR34" s="1"/>
      <c r="AS34" s="2"/>
      <c r="AT34" s="1"/>
      <c r="AU34" s="1"/>
      <c r="AV34" s="1"/>
      <c r="AW34" s="1" t="s">
        <v>269</v>
      </c>
      <c r="AX34" s="7">
        <v>45359.586351990321</v>
      </c>
      <c r="AY34" s="1" t="s">
        <v>39</v>
      </c>
      <c r="AZ34" s="6">
        <v>29945</v>
      </c>
      <c r="BA34" s="5">
        <v>45357</v>
      </c>
      <c r="BB34" s="5">
        <v>45359</v>
      </c>
      <c r="BC34" s="5">
        <v>45357</v>
      </c>
      <c r="BD34" s="5">
        <v>45357</v>
      </c>
      <c r="BE34" s="7">
        <v>45657</v>
      </c>
      <c r="BF34" s="1" t="s">
        <v>275</v>
      </c>
      <c r="BG34" s="1"/>
      <c r="BH34" s="1"/>
      <c r="BI34" s="1" t="s">
        <v>34</v>
      </c>
    </row>
    <row r="35" spans="1:61" x14ac:dyDescent="0.25">
      <c r="A35" s="4">
        <v>46</v>
      </c>
      <c r="B35" s="2" t="str">
        <f>HYPERLINK("https://my.zakupivli.pro/remote/dispatcher/state_purchase_view/49149056", "UA-2024-02-13-010518-a")</f>
        <v>UA-2024-02-13-010518-a</v>
      </c>
      <c r="C35" s="2" t="s">
        <v>183</v>
      </c>
      <c r="D35" s="1" t="s">
        <v>231</v>
      </c>
      <c r="E35" s="1" t="s">
        <v>232</v>
      </c>
      <c r="F35" s="1" t="s">
        <v>55</v>
      </c>
      <c r="G35" s="1" t="s">
        <v>82</v>
      </c>
      <c r="H35" s="1" t="s">
        <v>161</v>
      </c>
      <c r="I35" s="1" t="s">
        <v>255</v>
      </c>
      <c r="J35" s="1" t="s">
        <v>165</v>
      </c>
      <c r="K35" s="1" t="s">
        <v>54</v>
      </c>
      <c r="L35" s="1" t="s">
        <v>256</v>
      </c>
      <c r="M35" s="1" t="s">
        <v>256</v>
      </c>
      <c r="N35" s="1" t="s">
        <v>35</v>
      </c>
      <c r="O35" s="1" t="s">
        <v>35</v>
      </c>
      <c r="P35" s="1" t="s">
        <v>35</v>
      </c>
      <c r="Q35" s="5">
        <v>45335</v>
      </c>
      <c r="R35" s="1"/>
      <c r="S35" s="1"/>
      <c r="T35" s="1"/>
      <c r="U35" s="1"/>
      <c r="V35" s="1" t="s">
        <v>267</v>
      </c>
      <c r="W35" s="4">
        <v>1</v>
      </c>
      <c r="X35" s="6">
        <v>4196</v>
      </c>
      <c r="Y35" s="1" t="s">
        <v>183</v>
      </c>
      <c r="Z35" s="1">
        <v>1</v>
      </c>
      <c r="AA35" s="6">
        <v>4196</v>
      </c>
      <c r="AB35" s="1" t="s">
        <v>278</v>
      </c>
      <c r="AC35" s="1" t="s">
        <v>272</v>
      </c>
      <c r="AD35" s="1" t="s">
        <v>118</v>
      </c>
      <c r="AE35" s="1" t="s">
        <v>255</v>
      </c>
      <c r="AF35" s="1" t="s">
        <v>134</v>
      </c>
      <c r="AG35" s="1" t="s">
        <v>186</v>
      </c>
      <c r="AH35" s="6">
        <v>4196</v>
      </c>
      <c r="AI35" s="6">
        <v>4196</v>
      </c>
      <c r="AJ35" s="1" t="s">
        <v>248</v>
      </c>
      <c r="AK35" s="1"/>
      <c r="AL35" s="1"/>
      <c r="AM35" s="1" t="s">
        <v>248</v>
      </c>
      <c r="AN35" s="1" t="s">
        <v>91</v>
      </c>
      <c r="AO35" s="1"/>
      <c r="AP35" s="1" t="s">
        <v>33</v>
      </c>
      <c r="AQ35" s="1"/>
      <c r="AR35" s="1"/>
      <c r="AS35" s="2"/>
      <c r="AT35" s="1"/>
      <c r="AU35" s="1"/>
      <c r="AV35" s="1"/>
      <c r="AW35" s="1" t="s">
        <v>269</v>
      </c>
      <c r="AX35" s="7">
        <v>45335.642234655788</v>
      </c>
      <c r="AY35" s="1" t="s">
        <v>228</v>
      </c>
      <c r="AZ35" s="6">
        <v>4196</v>
      </c>
      <c r="BA35" s="5">
        <v>45335</v>
      </c>
      <c r="BB35" s="5">
        <v>45337</v>
      </c>
      <c r="BC35" s="5">
        <v>45334</v>
      </c>
      <c r="BD35" s="5">
        <v>45334</v>
      </c>
      <c r="BE35" s="7">
        <v>45657</v>
      </c>
      <c r="BF35" s="1" t="s">
        <v>275</v>
      </c>
      <c r="BG35" s="1"/>
      <c r="BH35" s="1"/>
      <c r="BI35" s="1" t="s">
        <v>34</v>
      </c>
    </row>
    <row r="36" spans="1:61" x14ac:dyDescent="0.25">
      <c r="A36" s="4">
        <v>47</v>
      </c>
      <c r="B36" s="2" t="str">
        <f>HYPERLINK("https://my.zakupivli.pro/remote/dispatcher/state_purchase_view/48870713", "UA-2024-02-01-012816-a")</f>
        <v>UA-2024-02-01-012816-a</v>
      </c>
      <c r="C36" s="2" t="s">
        <v>183</v>
      </c>
      <c r="D36" s="1" t="s">
        <v>159</v>
      </c>
      <c r="E36" s="1" t="s">
        <v>159</v>
      </c>
      <c r="F36" s="1" t="s">
        <v>55</v>
      </c>
      <c r="G36" s="1" t="s">
        <v>110</v>
      </c>
      <c r="H36" s="1" t="s">
        <v>161</v>
      </c>
      <c r="I36" s="1" t="s">
        <v>255</v>
      </c>
      <c r="J36" s="1" t="s">
        <v>165</v>
      </c>
      <c r="K36" s="1" t="s">
        <v>54</v>
      </c>
      <c r="L36" s="1" t="s">
        <v>256</v>
      </c>
      <c r="M36" s="1" t="s">
        <v>256</v>
      </c>
      <c r="N36" s="1" t="s">
        <v>35</v>
      </c>
      <c r="O36" s="1" t="s">
        <v>35</v>
      </c>
      <c r="P36" s="1" t="s">
        <v>35</v>
      </c>
      <c r="Q36" s="5">
        <v>45323</v>
      </c>
      <c r="R36" s="1"/>
      <c r="S36" s="1"/>
      <c r="T36" s="1"/>
      <c r="U36" s="1"/>
      <c r="V36" s="1" t="s">
        <v>267</v>
      </c>
      <c r="W36" s="4">
        <v>1</v>
      </c>
      <c r="X36" s="6">
        <v>6600</v>
      </c>
      <c r="Y36" s="1" t="s">
        <v>183</v>
      </c>
      <c r="Z36" s="1">
        <v>12</v>
      </c>
      <c r="AA36" s="6">
        <v>550</v>
      </c>
      <c r="AB36" s="1" t="s">
        <v>270</v>
      </c>
      <c r="AC36" s="1" t="s">
        <v>272</v>
      </c>
      <c r="AD36" s="1" t="s">
        <v>118</v>
      </c>
      <c r="AE36" s="1" t="s">
        <v>186</v>
      </c>
      <c r="AF36" s="1" t="s">
        <v>134</v>
      </c>
      <c r="AG36" s="1" t="s">
        <v>186</v>
      </c>
      <c r="AH36" s="6">
        <v>6600</v>
      </c>
      <c r="AI36" s="6">
        <v>550</v>
      </c>
      <c r="AJ36" s="1" t="s">
        <v>252</v>
      </c>
      <c r="AK36" s="1"/>
      <c r="AL36" s="1"/>
      <c r="AM36" s="1" t="s">
        <v>252</v>
      </c>
      <c r="AN36" s="1" t="s">
        <v>89</v>
      </c>
      <c r="AO36" s="1"/>
      <c r="AP36" s="1" t="s">
        <v>24</v>
      </c>
      <c r="AQ36" s="1"/>
      <c r="AR36" s="1"/>
      <c r="AS36" s="2"/>
      <c r="AT36" s="1"/>
      <c r="AU36" s="1"/>
      <c r="AV36" s="1"/>
      <c r="AW36" s="1" t="s">
        <v>269</v>
      </c>
      <c r="AX36" s="7">
        <v>45323.669748794942</v>
      </c>
      <c r="AY36" s="1" t="s">
        <v>281</v>
      </c>
      <c r="AZ36" s="6">
        <v>6600</v>
      </c>
      <c r="BA36" s="5">
        <v>45292</v>
      </c>
      <c r="BB36" s="5">
        <v>45657</v>
      </c>
      <c r="BC36" s="5">
        <v>45310</v>
      </c>
      <c r="BD36" s="5">
        <v>45292</v>
      </c>
      <c r="BE36" s="7">
        <v>45657</v>
      </c>
      <c r="BF36" s="1" t="s">
        <v>275</v>
      </c>
      <c r="BG36" s="1"/>
      <c r="BH36" s="1"/>
      <c r="BI36" s="1" t="s">
        <v>34</v>
      </c>
    </row>
    <row r="37" spans="1:61" x14ac:dyDescent="0.25">
      <c r="A37" s="4">
        <v>49</v>
      </c>
      <c r="B37" s="2" t="str">
        <f>HYPERLINK("https://my.zakupivli.pro/remote/dispatcher/state_purchase_view/48866830", "UA-2024-02-01-011206-a")</f>
        <v>UA-2024-02-01-011206-a</v>
      </c>
      <c r="C37" s="2" t="s">
        <v>183</v>
      </c>
      <c r="D37" s="1" t="s">
        <v>191</v>
      </c>
      <c r="E37" s="1" t="s">
        <v>191</v>
      </c>
      <c r="F37" s="1" t="s">
        <v>55</v>
      </c>
      <c r="G37" s="1" t="s">
        <v>109</v>
      </c>
      <c r="H37" s="1" t="s">
        <v>161</v>
      </c>
      <c r="I37" s="1" t="s">
        <v>255</v>
      </c>
      <c r="J37" s="1" t="s">
        <v>165</v>
      </c>
      <c r="K37" s="1" t="s">
        <v>54</v>
      </c>
      <c r="L37" s="1" t="s">
        <v>256</v>
      </c>
      <c r="M37" s="1" t="s">
        <v>256</v>
      </c>
      <c r="N37" s="1" t="s">
        <v>35</v>
      </c>
      <c r="O37" s="1" t="s">
        <v>35</v>
      </c>
      <c r="P37" s="1" t="s">
        <v>35</v>
      </c>
      <c r="Q37" s="5">
        <v>45323</v>
      </c>
      <c r="R37" s="1"/>
      <c r="S37" s="1"/>
      <c r="T37" s="1"/>
      <c r="U37" s="1"/>
      <c r="V37" s="1" t="s">
        <v>267</v>
      </c>
      <c r="W37" s="4">
        <v>1</v>
      </c>
      <c r="X37" s="6"/>
      <c r="Y37" s="1" t="s">
        <v>183</v>
      </c>
      <c r="Z37" s="1">
        <v>7</v>
      </c>
      <c r="AA37" s="6">
        <v>6000</v>
      </c>
      <c r="AB37" s="1" t="s">
        <v>270</v>
      </c>
      <c r="AC37" s="1" t="s">
        <v>272</v>
      </c>
      <c r="AD37" s="1" t="s">
        <v>118</v>
      </c>
      <c r="AE37" s="1" t="s">
        <v>186</v>
      </c>
      <c r="AF37" s="1" t="s">
        <v>134</v>
      </c>
      <c r="AG37" s="1" t="s">
        <v>186</v>
      </c>
      <c r="AH37" s="6">
        <v>42000</v>
      </c>
      <c r="AI37" s="6">
        <v>6000</v>
      </c>
      <c r="AJ37" s="1" t="s">
        <v>139</v>
      </c>
      <c r="AK37" s="1"/>
      <c r="AL37" s="1"/>
      <c r="AM37" s="1" t="s">
        <v>139</v>
      </c>
      <c r="AN37" s="1" t="s">
        <v>38</v>
      </c>
      <c r="AO37" s="1"/>
      <c r="AP37" s="1"/>
      <c r="AQ37" s="1"/>
      <c r="AR37" s="1"/>
      <c r="AS37" s="2"/>
      <c r="AT37" s="1"/>
      <c r="AU37" s="1"/>
      <c r="AV37" s="1"/>
      <c r="AW37" s="1" t="s">
        <v>269</v>
      </c>
      <c r="AX37" s="7">
        <v>45323.642126344967</v>
      </c>
      <c r="AY37" s="1" t="s">
        <v>280</v>
      </c>
      <c r="AZ37" s="6">
        <v>42000</v>
      </c>
      <c r="BA37" s="5">
        <v>45292</v>
      </c>
      <c r="BB37" s="5">
        <v>45504</v>
      </c>
      <c r="BC37" s="5">
        <v>45292</v>
      </c>
      <c r="BD37" s="5">
        <v>45292</v>
      </c>
      <c r="BE37" s="7">
        <v>45504</v>
      </c>
      <c r="BF37" s="1" t="s">
        <v>275</v>
      </c>
      <c r="BG37" s="1"/>
      <c r="BH37" s="1"/>
      <c r="BI37" s="1" t="s">
        <v>34</v>
      </c>
    </row>
    <row r="38" spans="1:61" x14ac:dyDescent="0.25">
      <c r="A38" s="4">
        <v>50</v>
      </c>
      <c r="B38" s="2" t="str">
        <f>HYPERLINK("https://my.zakupivli.pro/remote/dispatcher/state_purchase_view/48466006", "UA-2024-01-18-006594-a")</f>
        <v>UA-2024-01-18-006594-a</v>
      </c>
      <c r="C38" s="2" t="s">
        <v>183</v>
      </c>
      <c r="D38" s="1" t="s">
        <v>271</v>
      </c>
      <c r="E38" s="1" t="s">
        <v>179</v>
      </c>
      <c r="F38" s="1" t="s">
        <v>55</v>
      </c>
      <c r="G38" s="1" t="s">
        <v>111</v>
      </c>
      <c r="H38" s="1" t="s">
        <v>161</v>
      </c>
      <c r="I38" s="1" t="s">
        <v>255</v>
      </c>
      <c r="J38" s="1" t="s">
        <v>165</v>
      </c>
      <c r="K38" s="1" t="s">
        <v>54</v>
      </c>
      <c r="L38" s="1" t="s">
        <v>256</v>
      </c>
      <c r="M38" s="1" t="s">
        <v>256</v>
      </c>
      <c r="N38" s="1" t="s">
        <v>35</v>
      </c>
      <c r="O38" s="1" t="s">
        <v>35</v>
      </c>
      <c r="P38" s="1" t="s">
        <v>35</v>
      </c>
      <c r="Q38" s="5">
        <v>45309</v>
      </c>
      <c r="R38" s="1"/>
      <c r="S38" s="1"/>
      <c r="T38" s="1"/>
      <c r="U38" s="1"/>
      <c r="V38" s="1" t="s">
        <v>267</v>
      </c>
      <c r="W38" s="4">
        <v>1</v>
      </c>
      <c r="X38" s="6">
        <v>744</v>
      </c>
      <c r="Y38" s="1" t="s">
        <v>183</v>
      </c>
      <c r="Z38" s="1">
        <v>3</v>
      </c>
      <c r="AA38" s="6">
        <v>248</v>
      </c>
      <c r="AB38" s="1" t="s">
        <v>270</v>
      </c>
      <c r="AC38" s="1" t="s">
        <v>272</v>
      </c>
      <c r="AD38" s="1" t="s">
        <v>118</v>
      </c>
      <c r="AE38" s="1" t="s">
        <v>186</v>
      </c>
      <c r="AF38" s="1" t="s">
        <v>134</v>
      </c>
      <c r="AG38" s="1" t="s">
        <v>186</v>
      </c>
      <c r="AH38" s="6">
        <v>744</v>
      </c>
      <c r="AI38" s="6">
        <v>248</v>
      </c>
      <c r="AJ38" s="1" t="s">
        <v>247</v>
      </c>
      <c r="AK38" s="1"/>
      <c r="AL38" s="1"/>
      <c r="AM38" s="1" t="s">
        <v>247</v>
      </c>
      <c r="AN38" s="1" t="s">
        <v>102</v>
      </c>
      <c r="AO38" s="1"/>
      <c r="AP38" s="1" t="s">
        <v>6</v>
      </c>
      <c r="AQ38" s="1"/>
      <c r="AR38" s="1"/>
      <c r="AS38" s="2"/>
      <c r="AT38" s="1"/>
      <c r="AU38" s="1"/>
      <c r="AV38" s="1"/>
      <c r="AW38" s="1" t="s">
        <v>269</v>
      </c>
      <c r="AX38" s="7">
        <v>45309.50200701601</v>
      </c>
      <c r="AY38" s="1" t="s">
        <v>45</v>
      </c>
      <c r="AZ38" s="6">
        <v>744</v>
      </c>
      <c r="BA38" s="5">
        <v>45308</v>
      </c>
      <c r="BB38" s="5">
        <v>45412</v>
      </c>
      <c r="BC38" s="5">
        <v>45308</v>
      </c>
      <c r="BD38" s="5">
        <v>45308</v>
      </c>
      <c r="BE38" s="7">
        <v>45412</v>
      </c>
      <c r="BF38" s="1" t="s">
        <v>275</v>
      </c>
      <c r="BG38" s="1"/>
      <c r="BH38" s="1"/>
      <c r="BI38" s="1" t="s">
        <v>34</v>
      </c>
    </row>
    <row r="39" spans="1:61" x14ac:dyDescent="0.25">
      <c r="A39" s="4">
        <v>51</v>
      </c>
      <c r="B39" s="2" t="str">
        <f>HYPERLINK("https://my.zakupivli.pro/remote/dispatcher/state_purchase_view/48392826", "UA-2024-01-16-010265-a")</f>
        <v>UA-2024-01-16-010265-a</v>
      </c>
      <c r="C39" s="2" t="s">
        <v>183</v>
      </c>
      <c r="D39" s="1" t="s">
        <v>210</v>
      </c>
      <c r="E39" s="1" t="s">
        <v>200</v>
      </c>
      <c r="F39" s="1" t="s">
        <v>55</v>
      </c>
      <c r="G39" s="1" t="s">
        <v>111</v>
      </c>
      <c r="H39" s="1" t="s">
        <v>161</v>
      </c>
      <c r="I39" s="1" t="s">
        <v>255</v>
      </c>
      <c r="J39" s="1" t="s">
        <v>165</v>
      </c>
      <c r="K39" s="1" t="s">
        <v>54</v>
      </c>
      <c r="L39" s="1" t="s">
        <v>256</v>
      </c>
      <c r="M39" s="1" t="s">
        <v>256</v>
      </c>
      <c r="N39" s="1" t="s">
        <v>35</v>
      </c>
      <c r="O39" s="1" t="s">
        <v>35</v>
      </c>
      <c r="P39" s="1" t="s">
        <v>35</v>
      </c>
      <c r="Q39" s="5">
        <v>45307</v>
      </c>
      <c r="R39" s="1"/>
      <c r="S39" s="1"/>
      <c r="T39" s="1"/>
      <c r="U39" s="1"/>
      <c r="V39" s="1" t="s">
        <v>267</v>
      </c>
      <c r="W39" s="4">
        <v>1</v>
      </c>
      <c r="X39" s="6">
        <v>3000</v>
      </c>
      <c r="Y39" s="1" t="s">
        <v>183</v>
      </c>
      <c r="Z39" s="1">
        <v>6</v>
      </c>
      <c r="AA39" s="6">
        <v>500</v>
      </c>
      <c r="AB39" s="1" t="s">
        <v>270</v>
      </c>
      <c r="AC39" s="1" t="s">
        <v>272</v>
      </c>
      <c r="AD39" s="1" t="s">
        <v>118</v>
      </c>
      <c r="AE39" s="1" t="s">
        <v>186</v>
      </c>
      <c r="AF39" s="1" t="s">
        <v>134</v>
      </c>
      <c r="AG39" s="1" t="s">
        <v>186</v>
      </c>
      <c r="AH39" s="6">
        <v>3000</v>
      </c>
      <c r="AI39" s="6">
        <v>500</v>
      </c>
      <c r="AJ39" s="1" t="s">
        <v>198</v>
      </c>
      <c r="AK39" s="1"/>
      <c r="AL39" s="1"/>
      <c r="AM39" s="1" t="s">
        <v>198</v>
      </c>
      <c r="AN39" s="1" t="s">
        <v>80</v>
      </c>
      <c r="AO39" s="1"/>
      <c r="AP39" s="1" t="s">
        <v>18</v>
      </c>
      <c r="AQ39" s="1"/>
      <c r="AR39" s="1"/>
      <c r="AS39" s="2"/>
      <c r="AT39" s="1"/>
      <c r="AU39" s="1"/>
      <c r="AV39" s="1"/>
      <c r="AW39" s="1" t="s">
        <v>269</v>
      </c>
      <c r="AX39" s="7">
        <v>45307.613449174212</v>
      </c>
      <c r="AY39" s="1" t="s">
        <v>52</v>
      </c>
      <c r="AZ39" s="6">
        <v>3000</v>
      </c>
      <c r="BA39" s="5">
        <v>45323</v>
      </c>
      <c r="BB39" s="5">
        <v>45504</v>
      </c>
      <c r="BC39" s="5">
        <v>45306</v>
      </c>
      <c r="BD39" s="5">
        <v>45323</v>
      </c>
      <c r="BE39" s="7">
        <v>45504</v>
      </c>
      <c r="BF39" s="1" t="s">
        <v>275</v>
      </c>
      <c r="BG39" s="1"/>
      <c r="BH39" s="1"/>
      <c r="BI39" s="1" t="s">
        <v>34</v>
      </c>
    </row>
    <row r="40" spans="1:61" x14ac:dyDescent="0.25">
      <c r="A40" s="4">
        <v>52</v>
      </c>
      <c r="B40" s="2" t="str">
        <f>HYPERLINK("https://my.zakupivli.pro/remote/dispatcher/state_purchase_view/48327171", "UA-2024-01-12-011001-a")</f>
        <v>UA-2024-01-12-011001-a</v>
      </c>
      <c r="C40" s="2" t="s">
        <v>183</v>
      </c>
      <c r="D40" s="1" t="s">
        <v>208</v>
      </c>
      <c r="E40" s="1" t="s">
        <v>208</v>
      </c>
      <c r="F40" s="1" t="s">
        <v>55</v>
      </c>
      <c r="G40" s="1" t="s">
        <v>111</v>
      </c>
      <c r="H40" s="1" t="s">
        <v>161</v>
      </c>
      <c r="I40" s="1" t="s">
        <v>255</v>
      </c>
      <c r="J40" s="1" t="s">
        <v>165</v>
      </c>
      <c r="K40" s="1" t="s">
        <v>54</v>
      </c>
      <c r="L40" s="1" t="s">
        <v>256</v>
      </c>
      <c r="M40" s="1" t="s">
        <v>256</v>
      </c>
      <c r="N40" s="1" t="s">
        <v>35</v>
      </c>
      <c r="O40" s="1" t="s">
        <v>35</v>
      </c>
      <c r="P40" s="1" t="s">
        <v>35</v>
      </c>
      <c r="Q40" s="5">
        <v>45303</v>
      </c>
      <c r="R40" s="1"/>
      <c r="S40" s="1"/>
      <c r="T40" s="1"/>
      <c r="U40" s="1"/>
      <c r="V40" s="1" t="s">
        <v>267</v>
      </c>
      <c r="W40" s="4">
        <v>1</v>
      </c>
      <c r="X40" s="6">
        <v>631</v>
      </c>
      <c r="Y40" s="1" t="s">
        <v>183</v>
      </c>
      <c r="Z40" s="1">
        <v>1</v>
      </c>
      <c r="AA40" s="6">
        <v>631</v>
      </c>
      <c r="AB40" s="1" t="s">
        <v>274</v>
      </c>
      <c r="AC40" s="1" t="s">
        <v>272</v>
      </c>
      <c r="AD40" s="1" t="s">
        <v>118</v>
      </c>
      <c r="AE40" s="1" t="s">
        <v>186</v>
      </c>
      <c r="AF40" s="1" t="s">
        <v>134</v>
      </c>
      <c r="AG40" s="1" t="s">
        <v>186</v>
      </c>
      <c r="AH40" s="6">
        <v>631</v>
      </c>
      <c r="AI40" s="6">
        <v>631</v>
      </c>
      <c r="AJ40" s="1" t="s">
        <v>250</v>
      </c>
      <c r="AK40" s="1"/>
      <c r="AL40" s="1"/>
      <c r="AM40" s="1" t="s">
        <v>250</v>
      </c>
      <c r="AN40" s="1" t="s">
        <v>105</v>
      </c>
      <c r="AO40" s="1"/>
      <c r="AP40" s="1" t="s">
        <v>14</v>
      </c>
      <c r="AQ40" s="1"/>
      <c r="AR40" s="1"/>
      <c r="AS40" s="2"/>
      <c r="AT40" s="1"/>
      <c r="AU40" s="1"/>
      <c r="AV40" s="1"/>
      <c r="AW40" s="1" t="s">
        <v>269</v>
      </c>
      <c r="AX40" s="7">
        <v>45303.905209154909</v>
      </c>
      <c r="AY40" s="1" t="s">
        <v>54</v>
      </c>
      <c r="AZ40" s="6">
        <v>631</v>
      </c>
      <c r="BA40" s="5">
        <v>45302</v>
      </c>
      <c r="BB40" s="5">
        <v>45657</v>
      </c>
      <c r="BC40" s="5">
        <v>45302</v>
      </c>
      <c r="BD40" s="5">
        <v>45302</v>
      </c>
      <c r="BE40" s="7">
        <v>45657</v>
      </c>
      <c r="BF40" s="1" t="s">
        <v>275</v>
      </c>
      <c r="BG40" s="1"/>
      <c r="BH40" s="1"/>
      <c r="BI40" s="1" t="s">
        <v>34</v>
      </c>
    </row>
    <row r="41" spans="1:61" x14ac:dyDescent="0.25">
      <c r="A41" s="1" t="s">
        <v>163</v>
      </c>
    </row>
  </sheetData>
  <autoFilter ref="A5:BI40" xr:uid="{00000000-0009-0000-0000-000000000000}"/>
  <hyperlinks>
    <hyperlink ref="B6" r:id="rId1" display="https://my.zakupivli.pro/remote/dispatcher/state_purchase_view/56292342" xr:uid="{00000000-0004-0000-0000-00000E000000}"/>
    <hyperlink ref="B7" r:id="rId2" display="https://my.zakupivli.pro/remote/dispatcher/state_purchase_view/56291793" xr:uid="{00000000-0004-0000-0000-00000F000000}"/>
    <hyperlink ref="B8" r:id="rId3" display="https://my.zakupivli.pro/remote/dispatcher/state_purchase_view/56279963" xr:uid="{00000000-0004-0000-0000-000011000000}"/>
    <hyperlink ref="B9" r:id="rId4" display="https://my.zakupivli.pro/remote/dispatcher/state_purchase_view/56279789" xr:uid="{00000000-0004-0000-0000-000012000000}"/>
    <hyperlink ref="B10" r:id="rId5" display="https://my.zakupivli.pro/remote/dispatcher/state_purchase_view/54476102" xr:uid="{00000000-0004-0000-0000-000014000000}"/>
    <hyperlink ref="B11" r:id="rId6" display="https://my.zakupivli.pro/remote/dispatcher/state_purchase_view/54404995" xr:uid="{00000000-0004-0000-0000-000015000000}"/>
    <hyperlink ref="B12" r:id="rId7" display="https://my.zakupivli.pro/remote/dispatcher/state_purchase_view/54236686" xr:uid="{00000000-0004-0000-0000-000016000000}"/>
    <hyperlink ref="B13" r:id="rId8" display="https://my.zakupivli.pro/remote/dispatcher/state_purchase_view/53478274" xr:uid="{00000000-0004-0000-0000-000017000000}"/>
    <hyperlink ref="B14" r:id="rId9" display="https://my.zakupivli.pro/remote/dispatcher/state_purchase_view/53477748" xr:uid="{00000000-0004-0000-0000-000018000000}"/>
    <hyperlink ref="B15" r:id="rId10" display="https://my.zakupivli.pro/remote/dispatcher/state_purchase_view/53442413" xr:uid="{00000000-0004-0000-0000-000019000000}"/>
    <hyperlink ref="B16" r:id="rId11" display="https://my.zakupivli.pro/remote/dispatcher/state_purchase_view/53144042" xr:uid="{00000000-0004-0000-0000-00001A000000}"/>
    <hyperlink ref="B17" r:id="rId12" display="https://my.zakupivli.pro/remote/dispatcher/state_purchase_view/53115773" xr:uid="{00000000-0004-0000-0000-00001B000000}"/>
    <hyperlink ref="B18" r:id="rId13" display="https://my.zakupivli.pro/remote/dispatcher/state_purchase_view/53053897" xr:uid="{00000000-0004-0000-0000-00001D000000}"/>
    <hyperlink ref="B19" r:id="rId14" display="https://my.zakupivli.pro/remote/dispatcher/state_purchase_view/53027170" xr:uid="{00000000-0004-0000-0000-00001E000000}"/>
    <hyperlink ref="B20" r:id="rId15" display="https://my.zakupivli.pro/remote/dispatcher/state_purchase_view/53026588" xr:uid="{00000000-0004-0000-0000-00001F000000}"/>
    <hyperlink ref="B21" r:id="rId16" display="https://my.zakupivli.pro/remote/dispatcher/state_purchase_view/52994525" xr:uid="{00000000-0004-0000-0000-000020000000}"/>
    <hyperlink ref="B22" r:id="rId17" display="https://my.zakupivli.pro/remote/dispatcher/state_purchase_view/52961401" xr:uid="{00000000-0004-0000-0000-000021000000}"/>
    <hyperlink ref="B23" r:id="rId18" display="https://my.zakupivli.pro/remote/dispatcher/state_purchase_view/52946487" xr:uid="{00000000-0004-0000-0000-000022000000}"/>
    <hyperlink ref="B24" r:id="rId19" display="https://my.zakupivli.pro/remote/dispatcher/state_purchase_view/52780081" xr:uid="{00000000-0004-0000-0000-000023000000}"/>
    <hyperlink ref="B25" r:id="rId20" display="https://my.zakupivli.pro/remote/dispatcher/state_purchase_view/52778533" xr:uid="{00000000-0004-0000-0000-000024000000}"/>
    <hyperlink ref="B26" r:id="rId21" display="https://my.zakupivli.pro/remote/dispatcher/state_purchase_view/51591828" xr:uid="{00000000-0004-0000-0000-000025000000}"/>
    <hyperlink ref="B27" r:id="rId22" display="https://my.zakupivli.pro/remote/dispatcher/state_purchase_view/50479587" xr:uid="{00000000-0004-0000-0000-000026000000}"/>
    <hyperlink ref="B28" r:id="rId23" display="https://my.zakupivli.pro/remote/dispatcher/state_purchase_view/50160178" xr:uid="{00000000-0004-0000-0000-000027000000}"/>
    <hyperlink ref="B29" r:id="rId24" display="https://my.zakupivli.pro/remote/dispatcher/state_purchase_view/49945738" xr:uid="{00000000-0004-0000-0000-000028000000}"/>
    <hyperlink ref="B30" r:id="rId25" display="https://my.zakupivli.pro/remote/dispatcher/state_purchase_view/49852091" xr:uid="{00000000-0004-0000-0000-000029000000}"/>
    <hyperlink ref="B31" r:id="rId26" display="https://my.zakupivli.pro/remote/dispatcher/state_purchase_view/49829011" xr:uid="{00000000-0004-0000-0000-00002A000000}"/>
    <hyperlink ref="B32" r:id="rId27" display="https://my.zakupivli.pro/remote/dispatcher/state_purchase_view/49632753" xr:uid="{00000000-0004-0000-0000-00002B000000}"/>
    <hyperlink ref="B33" r:id="rId28" display="https://my.zakupivli.pro/remote/dispatcher/state_purchase_view/49679803" xr:uid="{00000000-0004-0000-0000-00002C000000}"/>
    <hyperlink ref="B34" r:id="rId29" display="https://my.zakupivli.pro/remote/dispatcher/state_purchase_view/49683177" xr:uid="{00000000-0004-0000-0000-00002D000000}"/>
    <hyperlink ref="B35" r:id="rId30" display="https://my.zakupivli.pro/remote/dispatcher/state_purchase_view/49149056" xr:uid="{00000000-0004-0000-0000-00002E000000}"/>
    <hyperlink ref="B36" r:id="rId31" display="https://my.zakupivli.pro/remote/dispatcher/state_purchase_view/48870713" xr:uid="{00000000-0004-0000-0000-00002F000000}"/>
    <hyperlink ref="B37" r:id="rId32" display="https://my.zakupivli.pro/remote/dispatcher/state_purchase_view/48866830" xr:uid="{00000000-0004-0000-0000-000031000000}"/>
    <hyperlink ref="B38" r:id="rId33" display="https://my.zakupivli.pro/remote/dispatcher/state_purchase_view/48466006" xr:uid="{00000000-0004-0000-0000-000032000000}"/>
    <hyperlink ref="B39" r:id="rId34" display="https://my.zakupivli.pro/remote/dispatcher/state_purchase_view/48392826" xr:uid="{00000000-0004-0000-0000-000033000000}"/>
    <hyperlink ref="B40" r:id="rId35" display="https://my.zakupivli.pro/remote/dispatcher/state_purchase_view/48327171" xr:uid="{00000000-0004-0000-0000-000034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Admin</cp:lastModifiedBy>
  <dcterms:created xsi:type="dcterms:W3CDTF">2025-03-12T14:20:13Z</dcterms:created>
  <dcterms:modified xsi:type="dcterms:W3CDTF">2025-03-12T12:30:09Z</dcterms:modified>
  <cp:category/>
</cp:coreProperties>
</file>