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32" yWindow="540" windowWidth="22716" windowHeight="11052"/>
  </bookViews>
  <sheets>
    <sheet name="Sheet" sheetId="1" r:id="rId1"/>
  </sheets>
  <definedNames>
    <definedName name="_xlnm._FilterDatabase" localSheetId="0" hidden="1">Sheet!$A$5:$BF$17</definedName>
  </definedNames>
  <calcPr calcId="144525"/>
</workbook>
</file>

<file path=xl/calcChain.xml><?xml version="1.0" encoding="utf-8"?>
<calcChain xmlns="http://schemas.openxmlformats.org/spreadsheetml/2006/main">
  <c r="B17" i="1" l="1"/>
  <c r="B16" i="1"/>
  <c r="B15" i="1"/>
  <c r="B14" i="1"/>
  <c r="C13" i="1"/>
  <c r="B13" i="1"/>
  <c r="B12" i="1"/>
  <c r="AR11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<sst xmlns="http://schemas.openxmlformats.org/spreadsheetml/2006/main" count="317" uniqueCount="96">
  <si>
    <t>% зниження</t>
  </si>
  <si>
    <t>+380662025865</t>
  </si>
  <si>
    <t>0 (0)</t>
  </si>
  <si>
    <t>0 (0) / 0 (0)</t>
  </si>
  <si>
    <t>03/06/19</t>
  </si>
  <si>
    <t>09310000-5 Електрична енергія</t>
  </si>
  <si>
    <t>18230000-0 Верхній одяг різний</t>
  </si>
  <si>
    <t>19210000-1 Натуральні тканини</t>
  </si>
  <si>
    <t>2295800759</t>
  </si>
  <si>
    <t>2295800759,ФОП "ГОНЧАРЕНКО ВІТАЛІЙ ВАСИЛЬОВИЧ",Україна;2155002109,ФОП Соловйова І.П.,Україна</t>
  </si>
  <si>
    <t>26005644</t>
  </si>
  <si>
    <t>44140000-3 Продукція, пов’язана з конструкційними матеріалами</t>
  </si>
  <si>
    <t>60140000-1 Нерегулярні пасажирські перевезення</t>
  </si>
  <si>
    <t>UAH</t>
  </si>
  <si>
    <t>butonkm@gmail.com</t>
  </si>
  <si>
    <t>ЄДРПОУ організатора</t>
  </si>
  <si>
    <t>ЄДРПОУ переможця</t>
  </si>
  <si>
    <t>Ідентифікатор закупівлі</t>
  </si>
  <si>
    <t>Ідентифікатор лота</t>
  </si>
  <si>
    <t>Алина Криницкая</t>
  </si>
  <si>
    <t>Валентин  Фетісов</t>
  </si>
  <si>
    <t>Валюта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</si>
  <si>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</si>
  <si>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</si>
  <si>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</si>
  <si>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Всі учасники закупки</t>
  </si>
  <si>
    <t>Відсутнє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</si>
  <si>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</si>
  <si>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</si>
  <si>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</si>
  <si>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</si>
  <si>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уточнення до:</t>
  </si>
  <si>
    <t>Дата уточнення з:</t>
  </si>
  <si>
    <t>Договір діє до:</t>
  </si>
  <si>
    <t>Допорогова закупівля</t>
  </si>
  <si>
    <t>Дорога для антрактно-розсувної завіси, з електромеханічним приводом і автоматичним управлінням (пульт)</t>
  </si>
  <si>
    <t>Електрична енергія</t>
  </si>
  <si>
    <t>Електронна пошта переможця тендеру</t>
  </si>
  <si>
    <t>З ПДВ</t>
  </si>
  <si>
    <t>Звіт створено 30 жовтня о 02:33 з використанням http://zakupki.prom.ua</t>
  </si>
  <si>
    <t>КЕП</t>
  </si>
  <si>
    <t>Класифікатор</t>
  </si>
  <si>
    <t>Контактний телефон переможця тендеру</t>
  </si>
  <si>
    <t xml:space="preserve">Костюми театральні </t>
  </si>
  <si>
    <t>Крок зниження</t>
  </si>
  <si>
    <t>Кількість одиниць</t>
  </si>
  <si>
    <t>Кількість учасників аукціону</t>
  </si>
  <si>
    <t>МІСЬКИЙ КОМУНАЛЬНИЙ ЗАКЛАД КУЛЬТУРИ "ДНІПРОВСЬКИЙ МІСЬКИЙ ТЕАТР ЛЯЛЬОК "ТЕАТР АКТОРА І ЛЯЛЬКИ"</t>
  </si>
  <si>
    <t>Мої дії</t>
  </si>
  <si>
    <t>Назва потенційного переможця (з найменшою ціною)</t>
  </si>
  <si>
    <t>Немає лотів</t>
  </si>
  <si>
    <t>Нецінові критерії</t>
  </si>
  <si>
    <t>Номер договору</t>
  </si>
  <si>
    <t>Ні</t>
  </si>
  <si>
    <t>Одиниця виміру</t>
  </si>
  <si>
    <t>Організатор</t>
  </si>
  <si>
    <t>Організатор закупівлі</t>
  </si>
  <si>
    <t>Основний контакт</t>
  </si>
  <si>
    <t>Очікувана вартість закупівлі</t>
  </si>
  <si>
    <t>Очікувана вартість лота</t>
  </si>
  <si>
    <t>Очікувана вартість, одиниця</t>
  </si>
  <si>
    <t>Посилання на редукціон</t>
  </si>
  <si>
    <t xml:space="preserve">Послуги з перевезення акторів, обслуговуючого персоналу, ляльок та декорацій театру по місту </t>
  </si>
  <si>
    <t>Предмет закупівлі</t>
  </si>
  <si>
    <t>Придбання тканин в асортіменті</t>
  </si>
  <si>
    <t>Придбання тканин в асортіменті:Придбання тканин в асортіменті</t>
  </si>
  <si>
    <t>Прийом пропозицій до:</t>
  </si>
  <si>
    <t>Прийом пропозицій з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</si>
  <si>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</si>
  <si>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</si>
  <si>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</si>
  <si>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Список державних закупівель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</si>
  <si>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</si>
  <si>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</si>
  <si>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</si>
  <si>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</si>
  <si>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</si>
  <si>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</si>
  <si>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</si>
  <si>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Так</t>
  </si>
  <si>
    <t>Тип процедури</t>
  </si>
  <si>
    <t>Узагальнена назва закупівлі</t>
  </si>
  <si>
    <t>Укладення договору до:</t>
  </si>
  <si>
    <t>Укладення договору з:</t>
  </si>
  <si>
    <t>ФОП "ГОНЧАРЕНКО ВІТАЛІЙ ВАСИЛЬОВИЧ"</t>
  </si>
  <si>
    <t>Фактичний переможець</t>
  </si>
  <si>
    <t>аукціон не проводився</t>
  </si>
  <si>
    <t>завершено</t>
  </si>
  <si>
    <t>закупівля не відбулась</t>
  </si>
  <si>
    <t>комплект</t>
  </si>
  <si>
    <t>кіловат-година</t>
  </si>
  <si>
    <t>метри</t>
  </si>
  <si>
    <t>послуга</t>
  </si>
  <si>
    <t>підписано</t>
  </si>
  <si>
    <t>штука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</si>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</sst>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0" fontId="0" fillId="0" borderId="0" xfId="0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14153437" TargetMode="External"/><Relationship Id="rId13" Type="http://schemas.openxmlformats.org/officeDocument/2006/relationships/hyperlink" Target="https://my.zakupki.prom.ua/remote/dispatcher/state_purchase_view/12715477" TargetMode="External"/><Relationship Id="rId3" Type="http://schemas.openxmlformats.org/officeDocument/2006/relationships/hyperlink" Target="https://my.zakupki.prom.ua/remote/dispatcher/state_purchase_view/10095607" TargetMode="External"/><Relationship Id="rId7" Type="http://schemas.openxmlformats.org/officeDocument/2006/relationships/hyperlink" Target="https://auction.openprocurement.org/tenders/691e7ba164f141f6b79b4af58cc70bb2" TargetMode="External"/><Relationship Id="rId12" Type="http://schemas.openxmlformats.org/officeDocument/2006/relationships/hyperlink" Target="https://my.zakupki.prom.ua/remote/dispatcher/state_purchase_view/10643618" TargetMode="External"/><Relationship Id="rId2" Type="http://schemas.openxmlformats.org/officeDocument/2006/relationships/hyperlink" Target="https://my.zakupki.prom.ua/remote/dispatcher/state_purchase_view/12928825" TargetMode="External"/><Relationship Id="rId1" Type="http://schemas.openxmlformats.org/officeDocument/2006/relationships/hyperlink" Target="https://my.zakupki.prom.ua/remote/dispatcher/state_purchase_view/12828965" TargetMode="External"/><Relationship Id="rId6" Type="http://schemas.openxmlformats.org/officeDocument/2006/relationships/hyperlink" Target="https://my.zakupki.prom.ua/remote/dispatcher/state_purchase_view/11634205" TargetMode="External"/><Relationship Id="rId11" Type="http://schemas.openxmlformats.org/officeDocument/2006/relationships/hyperlink" Target="https://my.zakupki.prom.ua/remote/dispatcher/state_purchase_view/10758735" TargetMode="External"/><Relationship Id="rId5" Type="http://schemas.openxmlformats.org/officeDocument/2006/relationships/hyperlink" Target="https://my.zakupki.prom.ua/remote/dispatcher/state_purchase_view/10860440" TargetMode="External"/><Relationship Id="rId10" Type="http://schemas.openxmlformats.org/officeDocument/2006/relationships/hyperlink" Target="https://my.zakupki.prom.ua/remote/dispatcher/state_purchase_lot_view/120633" TargetMode="External"/><Relationship Id="rId4" Type="http://schemas.openxmlformats.org/officeDocument/2006/relationships/hyperlink" Target="https://my.zakupki.prom.ua/remote/dispatcher/state_purchase_view/14306651" TargetMode="External"/><Relationship Id="rId9" Type="http://schemas.openxmlformats.org/officeDocument/2006/relationships/hyperlink" Target="https://my.zakupki.prom.ua/remote/dispatcher/state_purchase_view/992725" TargetMode="External"/><Relationship Id="rId14" Type="http://schemas.openxmlformats.org/officeDocument/2006/relationships/hyperlink" Target="https://my.zakupki.prom.ua/remote/dispatcher/state_purchase_view/13964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8"/>
  <sheetViews>
    <sheetView tabSelected="1" topLeftCell="E1" workbookViewId="0">
      <pane ySplit="5" topLeftCell="A6" activePane="bottomLeft" state="frozen"/>
      <selection pane="bottomLeft" activeCell="E18" sqref="A18:XFD18"/>
    </sheetView>
  </sheetViews>
  <sheetFormatPr defaultColWidth="11.5546875" defaultRowHeight="14.4" x14ac:dyDescent="0.3"/>
  <cols>
    <col min="1" max="1" width="5"/>
    <col min="2" max="2" width="25"/>
    <col min="3" max="3" width="0" hidden="1" customWidth="1"/>
    <col min="4" max="6" width="35"/>
    <col min="7" max="7" width="30"/>
    <col min="8" max="15" width="0" hidden="1" customWidth="1"/>
    <col min="16" max="16" width="10"/>
    <col min="17" max="20" width="0" hidden="1" customWidth="1"/>
    <col min="21" max="21" width="25" style="8"/>
    <col min="22" max="22" width="10" style="8"/>
    <col min="23" max="23" width="15" style="8"/>
    <col min="24" max="24" width="0" hidden="1" customWidth="1"/>
    <col min="25" max="25" width="10" style="8"/>
    <col min="26" max="26" width="0" hidden="1" customWidth="1"/>
    <col min="27" max="27" width="15" style="8"/>
    <col min="28" max="32" width="0" hidden="1" customWidth="1"/>
    <col min="33" max="33" width="15" style="8"/>
    <col min="34" max="34" width="0" hidden="1" customWidth="1"/>
    <col min="35" max="35" width="20"/>
    <col min="36" max="37" width="0" hidden="1" customWidth="1"/>
    <col min="38" max="38" width="20"/>
    <col min="39" max="39" width="15" style="8"/>
    <col min="40" max="47" width="0" hidden="1" customWidth="1"/>
    <col min="48" max="48" width="20"/>
    <col min="49" max="49" width="0" hidden="1" customWidth="1"/>
    <col min="50" max="51" width="15" style="8"/>
    <col min="52" max="54" width="0" hidden="1" customWidth="1"/>
    <col min="55" max="55" width="10"/>
    <col min="56" max="57" width="0" hidden="1" customWidth="1"/>
    <col min="58" max="58" width="50"/>
  </cols>
  <sheetData>
    <row r="1" spans="1:58" x14ac:dyDescent="0.3">
      <c r="A1" s="1"/>
    </row>
    <row r="2" spans="1:58" x14ac:dyDescent="0.3">
      <c r="A2" s="2"/>
    </row>
    <row r="4" spans="1:58" x14ac:dyDescent="0.3">
      <c r="A4" s="1" t="s">
        <v>71</v>
      </c>
    </row>
    <row r="5" spans="1:58" ht="124.2" x14ac:dyDescent="0.3">
      <c r="A5" s="3" t="s">
        <v>95</v>
      </c>
      <c r="B5" s="3" t="s">
        <v>17</v>
      </c>
      <c r="C5" s="3" t="s">
        <v>18</v>
      </c>
      <c r="D5" s="3" t="s">
        <v>81</v>
      </c>
      <c r="E5" s="3" t="s">
        <v>63</v>
      </c>
      <c r="F5" s="3" t="s">
        <v>41</v>
      </c>
      <c r="G5" s="3" t="s">
        <v>80</v>
      </c>
      <c r="H5" s="3" t="s">
        <v>40</v>
      </c>
      <c r="I5" s="3" t="s">
        <v>55</v>
      </c>
      <c r="J5" s="3" t="s">
        <v>15</v>
      </c>
      <c r="K5" s="3" t="s">
        <v>56</v>
      </c>
      <c r="L5" s="3" t="s">
        <v>57</v>
      </c>
      <c r="M5" s="3" t="s">
        <v>23</v>
      </c>
      <c r="N5" s="3" t="s">
        <v>24</v>
      </c>
      <c r="O5" s="3" t="s">
        <v>22</v>
      </c>
      <c r="P5" s="3" t="s">
        <v>29</v>
      </c>
      <c r="Q5" s="3" t="s">
        <v>32</v>
      </c>
      <c r="R5" s="3" t="s">
        <v>31</v>
      </c>
      <c r="S5" s="3" t="s">
        <v>67</v>
      </c>
      <c r="T5" s="3" t="s">
        <v>66</v>
      </c>
      <c r="U5" s="3" t="s">
        <v>27</v>
      </c>
      <c r="V5" s="3" t="s">
        <v>46</v>
      </c>
      <c r="W5" s="3" t="s">
        <v>58</v>
      </c>
      <c r="X5" s="3" t="s">
        <v>59</v>
      </c>
      <c r="Y5" s="3" t="s">
        <v>45</v>
      </c>
      <c r="Z5" s="3" t="s">
        <v>60</v>
      </c>
      <c r="AA5" s="3" t="s">
        <v>54</v>
      </c>
      <c r="AB5" s="3" t="s">
        <v>44</v>
      </c>
      <c r="AC5" s="3" t="s">
        <v>21</v>
      </c>
      <c r="AD5" s="3" t="s">
        <v>38</v>
      </c>
      <c r="AE5" s="3" t="s">
        <v>76</v>
      </c>
      <c r="AF5" s="3" t="s">
        <v>51</v>
      </c>
      <c r="AG5" s="3" t="s">
        <v>69</v>
      </c>
      <c r="AH5" s="3" t="s">
        <v>70</v>
      </c>
      <c r="AI5" s="3" t="s">
        <v>49</v>
      </c>
      <c r="AJ5" s="3" t="s">
        <v>77</v>
      </c>
      <c r="AK5" s="3" t="s">
        <v>0</v>
      </c>
      <c r="AL5" s="3" t="s">
        <v>85</v>
      </c>
      <c r="AM5" s="3" t="s">
        <v>16</v>
      </c>
      <c r="AN5" s="3" t="s">
        <v>37</v>
      </c>
      <c r="AO5" s="3" t="s">
        <v>42</v>
      </c>
      <c r="AP5" s="3" t="s">
        <v>77</v>
      </c>
      <c r="AQ5" s="3" t="s">
        <v>0</v>
      </c>
      <c r="AR5" s="3" t="s">
        <v>61</v>
      </c>
      <c r="AS5" s="3" t="s">
        <v>30</v>
      </c>
      <c r="AT5" s="3" t="s">
        <v>83</v>
      </c>
      <c r="AU5" s="3" t="s">
        <v>82</v>
      </c>
      <c r="AV5" s="3" t="s">
        <v>72</v>
      </c>
      <c r="AW5" s="3" t="s">
        <v>28</v>
      </c>
      <c r="AX5" s="3" t="s">
        <v>52</v>
      </c>
      <c r="AY5" s="3" t="s">
        <v>78</v>
      </c>
      <c r="AZ5" s="3" t="s">
        <v>75</v>
      </c>
      <c r="BA5" s="3" t="s">
        <v>74</v>
      </c>
      <c r="BB5" s="3" t="s">
        <v>33</v>
      </c>
      <c r="BC5" s="3" t="s">
        <v>73</v>
      </c>
      <c r="BD5" s="3" t="s">
        <v>68</v>
      </c>
      <c r="BE5" s="3" t="s">
        <v>48</v>
      </c>
      <c r="BF5" s="3" t="s">
        <v>25</v>
      </c>
    </row>
    <row r="6" spans="1:58" x14ac:dyDescent="0.3">
      <c r="A6" s="4">
        <v>67</v>
      </c>
      <c r="B6" s="2" t="str">
        <f>HYPERLINK("https://my.zakupki.prom.ua/remote/dispatcher/state_purchase_view/12828965", "UA-2019-09-12-002055-b")</f>
        <v>UA-2019-09-12-002055-b</v>
      </c>
      <c r="C6" s="2" t="s">
        <v>50</v>
      </c>
      <c r="D6" s="1" t="s">
        <v>62</v>
      </c>
      <c r="E6" s="1" t="s">
        <v>62</v>
      </c>
      <c r="F6" s="1" t="s">
        <v>12</v>
      </c>
      <c r="G6" s="1" t="s">
        <v>34</v>
      </c>
      <c r="H6" s="1" t="s">
        <v>79</v>
      </c>
      <c r="I6" s="1" t="s">
        <v>47</v>
      </c>
      <c r="J6" s="1" t="s">
        <v>10</v>
      </c>
      <c r="K6" s="1" t="s">
        <v>20</v>
      </c>
      <c r="L6" s="1" t="s">
        <v>19</v>
      </c>
      <c r="M6" s="1" t="s">
        <v>2</v>
      </c>
      <c r="N6" s="1" t="s">
        <v>2</v>
      </c>
      <c r="O6" s="1" t="s">
        <v>2</v>
      </c>
      <c r="P6" s="5">
        <v>43720</v>
      </c>
      <c r="Q6" s="5">
        <v>43720</v>
      </c>
      <c r="R6" s="5">
        <v>43725</v>
      </c>
      <c r="S6" s="5">
        <v>43725</v>
      </c>
      <c r="T6" s="5">
        <v>43728</v>
      </c>
      <c r="U6" s="10" t="s">
        <v>86</v>
      </c>
      <c r="V6" s="11">
        <v>0</v>
      </c>
      <c r="W6" s="12">
        <v>7500</v>
      </c>
      <c r="X6" s="1" t="s">
        <v>50</v>
      </c>
      <c r="Y6" s="11">
        <v>10</v>
      </c>
      <c r="Z6" s="7">
        <v>750</v>
      </c>
      <c r="AA6" s="10" t="s">
        <v>92</v>
      </c>
      <c r="AB6" s="7">
        <v>37.5</v>
      </c>
      <c r="AC6" s="1" t="s">
        <v>13</v>
      </c>
      <c r="AD6" s="1" t="s">
        <v>79</v>
      </c>
      <c r="AE6" s="1" t="s">
        <v>26</v>
      </c>
      <c r="AF6" s="1" t="s">
        <v>53</v>
      </c>
      <c r="AG6" s="10"/>
      <c r="AH6" s="1"/>
      <c r="AI6" s="1"/>
      <c r="AJ6" s="1"/>
      <c r="AK6" s="1"/>
      <c r="AL6" s="1"/>
      <c r="AM6" s="10"/>
      <c r="AN6" s="1"/>
      <c r="AO6" s="1"/>
      <c r="AP6" s="1"/>
      <c r="AQ6" s="1"/>
      <c r="AR6" s="2"/>
      <c r="AS6" s="1"/>
      <c r="AT6" s="1"/>
      <c r="AU6" s="1"/>
      <c r="AV6" s="1" t="s">
        <v>88</v>
      </c>
      <c r="AW6" s="6">
        <v>43728.677594193286</v>
      </c>
      <c r="AX6" s="10"/>
      <c r="AY6" s="10"/>
      <c r="AZ6" s="5">
        <v>43731</v>
      </c>
      <c r="BA6" s="5">
        <v>43830</v>
      </c>
      <c r="BB6" s="1"/>
      <c r="BC6" s="1"/>
      <c r="BD6" s="1"/>
      <c r="BE6" s="1"/>
      <c r="BF6" s="1"/>
    </row>
    <row r="7" spans="1:58" x14ac:dyDescent="0.3">
      <c r="A7" s="4">
        <v>68</v>
      </c>
      <c r="B7" s="2" t="str">
        <f>HYPERLINK("https://my.zakupki.prom.ua/remote/dispatcher/state_purchase_view/12928825", "UA-2019-09-20-002465-b")</f>
        <v>UA-2019-09-20-002465-b</v>
      </c>
      <c r="C7" s="2" t="s">
        <v>50</v>
      </c>
      <c r="D7" s="1" t="s">
        <v>62</v>
      </c>
      <c r="E7" s="1" t="s">
        <v>62</v>
      </c>
      <c r="F7" s="1" t="s">
        <v>12</v>
      </c>
      <c r="G7" s="1" t="s">
        <v>34</v>
      </c>
      <c r="H7" s="1" t="s">
        <v>79</v>
      </c>
      <c r="I7" s="1" t="s">
        <v>47</v>
      </c>
      <c r="J7" s="1" t="s">
        <v>10</v>
      </c>
      <c r="K7" s="1" t="s">
        <v>20</v>
      </c>
      <c r="L7" s="1" t="s">
        <v>19</v>
      </c>
      <c r="M7" s="1" t="s">
        <v>2</v>
      </c>
      <c r="N7" s="1" t="s">
        <v>2</v>
      </c>
      <c r="O7" s="1" t="s">
        <v>2</v>
      </c>
      <c r="P7" s="5">
        <v>43728</v>
      </c>
      <c r="Q7" s="5">
        <v>43728</v>
      </c>
      <c r="R7" s="5">
        <v>43733</v>
      </c>
      <c r="S7" s="5">
        <v>43733</v>
      </c>
      <c r="T7" s="5">
        <v>43735</v>
      </c>
      <c r="U7" s="10" t="s">
        <v>86</v>
      </c>
      <c r="V7" s="11">
        <v>0</v>
      </c>
      <c r="W7" s="12">
        <v>7500</v>
      </c>
      <c r="X7" s="1" t="s">
        <v>50</v>
      </c>
      <c r="Y7" s="11">
        <v>10</v>
      </c>
      <c r="Z7" s="7">
        <v>750</v>
      </c>
      <c r="AA7" s="10" t="s">
        <v>92</v>
      </c>
      <c r="AB7" s="7">
        <v>37.5</v>
      </c>
      <c r="AC7" s="1" t="s">
        <v>13</v>
      </c>
      <c r="AD7" s="1" t="s">
        <v>79</v>
      </c>
      <c r="AE7" s="1" t="s">
        <v>26</v>
      </c>
      <c r="AF7" s="1" t="s">
        <v>53</v>
      </c>
      <c r="AG7" s="10"/>
      <c r="AH7" s="1"/>
      <c r="AI7" s="1"/>
      <c r="AJ7" s="1"/>
      <c r="AK7" s="1"/>
      <c r="AL7" s="1"/>
      <c r="AM7" s="10"/>
      <c r="AN7" s="1"/>
      <c r="AO7" s="1"/>
      <c r="AP7" s="1"/>
      <c r="AQ7" s="1"/>
      <c r="AR7" s="2"/>
      <c r="AS7" s="1"/>
      <c r="AT7" s="1"/>
      <c r="AU7" s="1"/>
      <c r="AV7" s="1" t="s">
        <v>88</v>
      </c>
      <c r="AW7" s="6">
        <v>43735.619273232245</v>
      </c>
      <c r="AX7" s="10"/>
      <c r="AY7" s="10"/>
      <c r="AZ7" s="5">
        <v>43738</v>
      </c>
      <c r="BA7" s="5">
        <v>43830</v>
      </c>
      <c r="BB7" s="1"/>
      <c r="BC7" s="1"/>
      <c r="BD7" s="1"/>
      <c r="BE7" s="1"/>
      <c r="BF7" s="1"/>
    </row>
    <row r="8" spans="1:58" x14ac:dyDescent="0.3">
      <c r="A8" s="4">
        <v>82</v>
      </c>
      <c r="B8" s="2" t="str">
        <f>HYPERLINK("https://my.zakupki.prom.ua/remote/dispatcher/state_purchase_view/10095607", "UA-2019-01-24-001365-b")</f>
        <v>UA-2019-01-24-001365-b</v>
      </c>
      <c r="C8" s="2" t="s">
        <v>50</v>
      </c>
      <c r="D8" s="1" t="s">
        <v>35</v>
      </c>
      <c r="E8" s="1" t="s">
        <v>35</v>
      </c>
      <c r="F8" s="1" t="s">
        <v>11</v>
      </c>
      <c r="G8" s="1" t="s">
        <v>34</v>
      </c>
      <c r="H8" s="1" t="s">
        <v>79</v>
      </c>
      <c r="I8" s="1" t="s">
        <v>47</v>
      </c>
      <c r="J8" s="1" t="s">
        <v>10</v>
      </c>
      <c r="K8" s="1" t="s">
        <v>20</v>
      </c>
      <c r="L8" s="1" t="s">
        <v>19</v>
      </c>
      <c r="M8" s="1" t="s">
        <v>2</v>
      </c>
      <c r="N8" s="1" t="s">
        <v>2</v>
      </c>
      <c r="O8" s="1" t="s">
        <v>2</v>
      </c>
      <c r="P8" s="5">
        <v>43489</v>
      </c>
      <c r="Q8" s="5">
        <v>43489</v>
      </c>
      <c r="R8" s="5">
        <v>43494</v>
      </c>
      <c r="S8" s="5">
        <v>43494</v>
      </c>
      <c r="T8" s="5">
        <v>43497</v>
      </c>
      <c r="U8" s="10" t="s">
        <v>86</v>
      </c>
      <c r="V8" s="11">
        <v>0</v>
      </c>
      <c r="W8" s="12">
        <v>23000</v>
      </c>
      <c r="X8" s="1" t="s">
        <v>50</v>
      </c>
      <c r="Y8" s="11">
        <v>1</v>
      </c>
      <c r="Z8" s="7">
        <v>23000</v>
      </c>
      <c r="AA8" s="10" t="s">
        <v>89</v>
      </c>
      <c r="AB8" s="7">
        <v>115</v>
      </c>
      <c r="AC8" s="1" t="s">
        <v>13</v>
      </c>
      <c r="AD8" s="1" t="s">
        <v>79</v>
      </c>
      <c r="AE8" s="1" t="s">
        <v>26</v>
      </c>
      <c r="AF8" s="1" t="s">
        <v>53</v>
      </c>
      <c r="AG8" s="10"/>
      <c r="AH8" s="1"/>
      <c r="AI8" s="1"/>
      <c r="AJ8" s="1"/>
      <c r="AK8" s="1"/>
      <c r="AL8" s="1"/>
      <c r="AM8" s="10"/>
      <c r="AN8" s="1"/>
      <c r="AO8" s="1"/>
      <c r="AP8" s="1"/>
      <c r="AQ8" s="1"/>
      <c r="AR8" s="2"/>
      <c r="AS8" s="1"/>
      <c r="AT8" s="1"/>
      <c r="AU8" s="1"/>
      <c r="AV8" s="1" t="s">
        <v>88</v>
      </c>
      <c r="AW8" s="6">
        <v>43497.506299964582</v>
      </c>
      <c r="AX8" s="10"/>
      <c r="AY8" s="10"/>
      <c r="AZ8" s="5">
        <v>43497</v>
      </c>
      <c r="BA8" s="5">
        <v>43511</v>
      </c>
      <c r="BB8" s="1"/>
      <c r="BC8" s="1"/>
      <c r="BD8" s="1"/>
      <c r="BE8" s="1"/>
      <c r="BF8" s="1"/>
    </row>
    <row r="9" spans="1:58" x14ac:dyDescent="0.3">
      <c r="A9" s="4">
        <v>85</v>
      </c>
      <c r="B9" s="2" t="str">
        <f>HYPERLINK("https://my.zakupki.prom.ua/remote/dispatcher/state_purchase_view/14306651", "UA-2019-12-26-000605-b")</f>
        <v>UA-2019-12-26-000605-b</v>
      </c>
      <c r="C9" s="2" t="s">
        <v>50</v>
      </c>
      <c r="D9" s="1" t="s">
        <v>36</v>
      </c>
      <c r="E9" s="1" t="s">
        <v>36</v>
      </c>
      <c r="F9" s="1" t="s">
        <v>5</v>
      </c>
      <c r="G9" s="1" t="s">
        <v>34</v>
      </c>
      <c r="H9" s="1" t="s">
        <v>79</v>
      </c>
      <c r="I9" s="1" t="s">
        <v>47</v>
      </c>
      <c r="J9" s="1" t="s">
        <v>10</v>
      </c>
      <c r="K9" s="1" t="s">
        <v>20</v>
      </c>
      <c r="L9" s="1" t="s">
        <v>19</v>
      </c>
      <c r="M9" s="1" t="s">
        <v>2</v>
      </c>
      <c r="N9" s="1" t="s">
        <v>2</v>
      </c>
      <c r="O9" s="1" t="s">
        <v>2</v>
      </c>
      <c r="P9" s="5">
        <v>43825</v>
      </c>
      <c r="Q9" s="5">
        <v>43825</v>
      </c>
      <c r="R9" s="5">
        <v>43827</v>
      </c>
      <c r="S9" s="5">
        <v>43827</v>
      </c>
      <c r="T9" s="5">
        <v>43832</v>
      </c>
      <c r="U9" s="10" t="s">
        <v>86</v>
      </c>
      <c r="V9" s="11">
        <v>0</v>
      </c>
      <c r="W9" s="12">
        <v>13542</v>
      </c>
      <c r="X9" s="1" t="s">
        <v>50</v>
      </c>
      <c r="Y9" s="11">
        <v>5970</v>
      </c>
      <c r="Z9" s="7">
        <v>2.27</v>
      </c>
      <c r="AA9" s="10" t="s">
        <v>90</v>
      </c>
      <c r="AB9" s="7">
        <v>67.709999999999994</v>
      </c>
      <c r="AC9" s="1" t="s">
        <v>13</v>
      </c>
      <c r="AD9" s="1" t="s">
        <v>79</v>
      </c>
      <c r="AE9" s="1" t="s">
        <v>26</v>
      </c>
      <c r="AF9" s="1" t="s">
        <v>53</v>
      </c>
      <c r="AG9" s="10"/>
      <c r="AH9" s="1"/>
      <c r="AI9" s="1"/>
      <c r="AJ9" s="1"/>
      <c r="AK9" s="1"/>
      <c r="AL9" s="1"/>
      <c r="AM9" s="10"/>
      <c r="AN9" s="1"/>
      <c r="AO9" s="1"/>
      <c r="AP9" s="1"/>
      <c r="AQ9" s="1"/>
      <c r="AR9" s="2"/>
      <c r="AS9" s="1"/>
      <c r="AT9" s="1"/>
      <c r="AU9" s="1"/>
      <c r="AV9" s="1" t="s">
        <v>88</v>
      </c>
      <c r="AW9" s="6">
        <v>43832.474308346646</v>
      </c>
      <c r="AX9" s="10"/>
      <c r="AY9" s="10"/>
      <c r="AZ9" s="5">
        <v>43831</v>
      </c>
      <c r="BA9" s="5">
        <v>44196</v>
      </c>
      <c r="BB9" s="1"/>
      <c r="BC9" s="1"/>
      <c r="BD9" s="1"/>
      <c r="BE9" s="1"/>
      <c r="BF9" s="1"/>
    </row>
    <row r="10" spans="1:58" x14ac:dyDescent="0.3">
      <c r="A10" s="4">
        <v>93</v>
      </c>
      <c r="B10" s="2" t="str">
        <f>HYPERLINK("https://my.zakupki.prom.ua/remote/dispatcher/state_purchase_view/10860440", "UA-2019-03-11-000467-a")</f>
        <v>UA-2019-03-11-000467-a</v>
      </c>
      <c r="C10" s="2" t="s">
        <v>50</v>
      </c>
      <c r="D10" s="1" t="s">
        <v>35</v>
      </c>
      <c r="E10" s="1" t="s">
        <v>35</v>
      </c>
      <c r="F10" s="1" t="s">
        <v>11</v>
      </c>
      <c r="G10" s="1" t="s">
        <v>34</v>
      </c>
      <c r="H10" s="1" t="s">
        <v>79</v>
      </c>
      <c r="I10" s="1" t="s">
        <v>47</v>
      </c>
      <c r="J10" s="1" t="s">
        <v>10</v>
      </c>
      <c r="K10" s="1" t="s">
        <v>20</v>
      </c>
      <c r="L10" s="1" t="s">
        <v>19</v>
      </c>
      <c r="M10" s="1" t="s">
        <v>2</v>
      </c>
      <c r="N10" s="1" t="s">
        <v>2</v>
      </c>
      <c r="O10" s="1" t="s">
        <v>2</v>
      </c>
      <c r="P10" s="5">
        <v>43535</v>
      </c>
      <c r="Q10" s="5">
        <v>43535</v>
      </c>
      <c r="R10" s="5">
        <v>43538</v>
      </c>
      <c r="S10" s="5">
        <v>43538</v>
      </c>
      <c r="T10" s="5">
        <v>43543</v>
      </c>
      <c r="U10" s="10" t="s">
        <v>86</v>
      </c>
      <c r="V10" s="11">
        <v>0</v>
      </c>
      <c r="W10" s="12">
        <v>30000</v>
      </c>
      <c r="X10" s="1" t="s">
        <v>50</v>
      </c>
      <c r="Y10" s="11">
        <v>1</v>
      </c>
      <c r="Z10" s="7">
        <v>30000</v>
      </c>
      <c r="AA10" s="10" t="s">
        <v>89</v>
      </c>
      <c r="AB10" s="7">
        <v>150</v>
      </c>
      <c r="AC10" s="1" t="s">
        <v>13</v>
      </c>
      <c r="AD10" s="1" t="s">
        <v>79</v>
      </c>
      <c r="AE10" s="1" t="s">
        <v>26</v>
      </c>
      <c r="AF10" s="1" t="s">
        <v>53</v>
      </c>
      <c r="AG10" s="10"/>
      <c r="AH10" s="1"/>
      <c r="AI10" s="1"/>
      <c r="AJ10" s="1"/>
      <c r="AK10" s="1"/>
      <c r="AL10" s="1"/>
      <c r="AM10" s="10"/>
      <c r="AN10" s="1"/>
      <c r="AO10" s="1"/>
      <c r="AP10" s="1"/>
      <c r="AQ10" s="1"/>
      <c r="AR10" s="2"/>
      <c r="AS10" s="1"/>
      <c r="AT10" s="1"/>
      <c r="AU10" s="1"/>
      <c r="AV10" s="1" t="s">
        <v>88</v>
      </c>
      <c r="AW10" s="6">
        <v>43543.445974276874</v>
      </c>
      <c r="AX10" s="10"/>
      <c r="AY10" s="10"/>
      <c r="AZ10" s="5">
        <v>43544</v>
      </c>
      <c r="BA10" s="5">
        <v>43553</v>
      </c>
      <c r="BB10" s="1"/>
      <c r="BC10" s="1"/>
      <c r="BD10" s="1"/>
      <c r="BE10" s="1"/>
      <c r="BF10" s="1"/>
    </row>
    <row r="11" spans="1:58" x14ac:dyDescent="0.3">
      <c r="A11" s="4">
        <v>111</v>
      </c>
      <c r="B11" s="2" t="str">
        <f>HYPERLINK("https://my.zakupki.prom.ua/remote/dispatcher/state_purchase_view/11634205", "UA-2019-05-19-000050-a")</f>
        <v>UA-2019-05-19-000050-a</v>
      </c>
      <c r="C11" s="2" t="s">
        <v>50</v>
      </c>
      <c r="D11" s="1" t="s">
        <v>43</v>
      </c>
      <c r="E11" s="1" t="s">
        <v>43</v>
      </c>
      <c r="F11" s="1" t="s">
        <v>6</v>
      </c>
      <c r="G11" s="1" t="s">
        <v>34</v>
      </c>
      <c r="H11" s="1" t="s">
        <v>79</v>
      </c>
      <c r="I11" s="1" t="s">
        <v>47</v>
      </c>
      <c r="J11" s="1" t="s">
        <v>10</v>
      </c>
      <c r="K11" s="1" t="s">
        <v>20</v>
      </c>
      <c r="L11" s="1" t="s">
        <v>19</v>
      </c>
      <c r="M11" s="1" t="s">
        <v>2</v>
      </c>
      <c r="N11" s="1" t="s">
        <v>2</v>
      </c>
      <c r="O11" s="1" t="s">
        <v>2</v>
      </c>
      <c r="P11" s="5">
        <v>43604</v>
      </c>
      <c r="Q11" s="5">
        <v>43604</v>
      </c>
      <c r="R11" s="5">
        <v>43608</v>
      </c>
      <c r="S11" s="5">
        <v>43608</v>
      </c>
      <c r="T11" s="5">
        <v>43613</v>
      </c>
      <c r="U11" s="9">
        <v>43614.548159722224</v>
      </c>
      <c r="V11" s="11">
        <v>2</v>
      </c>
      <c r="W11" s="12">
        <v>10000</v>
      </c>
      <c r="X11" s="1" t="s">
        <v>50</v>
      </c>
      <c r="Y11" s="11">
        <v>3</v>
      </c>
      <c r="Z11" s="7">
        <v>3333.33</v>
      </c>
      <c r="AA11" s="10" t="s">
        <v>94</v>
      </c>
      <c r="AB11" s="7">
        <v>50</v>
      </c>
      <c r="AC11" s="1" t="s">
        <v>13</v>
      </c>
      <c r="AD11" s="1" t="s">
        <v>79</v>
      </c>
      <c r="AE11" s="1" t="s">
        <v>26</v>
      </c>
      <c r="AF11" s="1" t="s">
        <v>53</v>
      </c>
      <c r="AG11" s="12">
        <v>8950</v>
      </c>
      <c r="AH11" s="7">
        <v>2983.3333333333335</v>
      </c>
      <c r="AI11" s="1" t="s">
        <v>84</v>
      </c>
      <c r="AJ11" s="7">
        <v>1050</v>
      </c>
      <c r="AK11" s="7">
        <v>0.105</v>
      </c>
      <c r="AL11" s="1" t="s">
        <v>84</v>
      </c>
      <c r="AM11" s="10" t="s">
        <v>8</v>
      </c>
      <c r="AN11" s="1" t="s">
        <v>14</v>
      </c>
      <c r="AO11" s="1" t="s">
        <v>1</v>
      </c>
      <c r="AP11" s="7">
        <v>1050</v>
      </c>
      <c r="AQ11" s="7">
        <v>0.105</v>
      </c>
      <c r="AR11" s="2" t="str">
        <f>HYPERLINK("https://auction.openprocurement.org/tenders/691e7ba164f141f6b79b4af58cc70bb2")</f>
        <v>https://auction.openprocurement.org/tenders/691e7ba164f141f6b79b4af58cc70bb2</v>
      </c>
      <c r="AS11" s="6">
        <v>43615.608579709813</v>
      </c>
      <c r="AT11" s="5">
        <v>43619</v>
      </c>
      <c r="AU11" s="5">
        <v>43638</v>
      </c>
      <c r="AV11" s="1" t="s">
        <v>87</v>
      </c>
      <c r="AW11" s="6">
        <v>43648.652619190791</v>
      </c>
      <c r="AX11" s="10" t="s">
        <v>4</v>
      </c>
      <c r="AY11" s="12">
        <v>8950</v>
      </c>
      <c r="AZ11" s="5">
        <v>43617</v>
      </c>
      <c r="BA11" s="5">
        <v>43631</v>
      </c>
      <c r="BB11" s="6">
        <v>43830</v>
      </c>
      <c r="BC11" s="1" t="s">
        <v>93</v>
      </c>
      <c r="BD11" s="1"/>
      <c r="BE11" s="1"/>
      <c r="BF11" s="1" t="s">
        <v>9</v>
      </c>
    </row>
    <row r="12" spans="1:58" x14ac:dyDescent="0.3">
      <c r="A12" s="4">
        <v>112</v>
      </c>
      <c r="B12" s="2" t="str">
        <f>HYPERLINK("https://my.zakupki.prom.ua/remote/dispatcher/state_purchase_view/14153437", "UA-2019-12-18-001926-c")</f>
        <v>UA-2019-12-18-001926-c</v>
      </c>
      <c r="C12" s="2" t="s">
        <v>50</v>
      </c>
      <c r="D12" s="1" t="s">
        <v>36</v>
      </c>
      <c r="E12" s="1" t="s">
        <v>36</v>
      </c>
      <c r="F12" s="1" t="s">
        <v>5</v>
      </c>
      <c r="G12" s="1" t="s">
        <v>34</v>
      </c>
      <c r="H12" s="1" t="s">
        <v>79</v>
      </c>
      <c r="I12" s="1" t="s">
        <v>47</v>
      </c>
      <c r="J12" s="1" t="s">
        <v>10</v>
      </c>
      <c r="K12" s="1" t="s">
        <v>20</v>
      </c>
      <c r="L12" s="1" t="s">
        <v>19</v>
      </c>
      <c r="M12" s="1" t="s">
        <v>2</v>
      </c>
      <c r="N12" s="1" t="s">
        <v>2</v>
      </c>
      <c r="O12" s="1" t="s">
        <v>2</v>
      </c>
      <c r="P12" s="5">
        <v>43817</v>
      </c>
      <c r="Q12" s="5">
        <v>43817</v>
      </c>
      <c r="R12" s="5">
        <v>43820</v>
      </c>
      <c r="S12" s="5">
        <v>43820</v>
      </c>
      <c r="T12" s="5">
        <v>43823</v>
      </c>
      <c r="U12" s="10" t="s">
        <v>86</v>
      </c>
      <c r="V12" s="11">
        <v>0</v>
      </c>
      <c r="W12" s="12">
        <v>13542</v>
      </c>
      <c r="X12" s="1" t="s">
        <v>50</v>
      </c>
      <c r="Y12" s="11">
        <v>5970</v>
      </c>
      <c r="Z12" s="7">
        <v>2.27</v>
      </c>
      <c r="AA12" s="10" t="s">
        <v>90</v>
      </c>
      <c r="AB12" s="7">
        <v>67.709999999999994</v>
      </c>
      <c r="AC12" s="1" t="s">
        <v>13</v>
      </c>
      <c r="AD12" s="1" t="s">
        <v>79</v>
      </c>
      <c r="AE12" s="1" t="s">
        <v>26</v>
      </c>
      <c r="AF12" s="1" t="s">
        <v>53</v>
      </c>
      <c r="AG12" s="10"/>
      <c r="AH12" s="1"/>
      <c r="AI12" s="1"/>
      <c r="AJ12" s="1"/>
      <c r="AK12" s="1"/>
      <c r="AL12" s="1"/>
      <c r="AM12" s="10"/>
      <c r="AN12" s="1"/>
      <c r="AO12" s="1"/>
      <c r="AP12" s="1"/>
      <c r="AQ12" s="1"/>
      <c r="AR12" s="2"/>
      <c r="AS12" s="1"/>
      <c r="AT12" s="1"/>
      <c r="AU12" s="1"/>
      <c r="AV12" s="1" t="s">
        <v>88</v>
      </c>
      <c r="AW12" s="6">
        <v>43823.695430639098</v>
      </c>
      <c r="AX12" s="10"/>
      <c r="AY12" s="10"/>
      <c r="AZ12" s="5">
        <v>43831</v>
      </c>
      <c r="BA12" s="5">
        <v>44196</v>
      </c>
      <c r="BB12" s="1"/>
      <c r="BC12" s="1"/>
      <c r="BD12" s="1"/>
      <c r="BE12" s="1"/>
      <c r="BF12" s="1"/>
    </row>
    <row r="13" spans="1:58" x14ac:dyDescent="0.3">
      <c r="A13" s="4">
        <v>113</v>
      </c>
      <c r="B13" s="2" t="str">
        <f>HYPERLINK("https://my.zakupki.prom.ua/remote/dispatcher/state_purchase_view/992725", "UA-2016-11-23-000902-a")</f>
        <v>UA-2016-11-23-000902-a</v>
      </c>
      <c r="C13" s="2" t="str">
        <f>HYPERLINK("https://my.zakupki.prom.ua/remote/dispatcher/state_purchase_lot_view/120633", "UA-2016-11-23-000902-a-L1")</f>
        <v>UA-2016-11-23-000902-a-L1</v>
      </c>
      <c r="D13" s="1" t="s">
        <v>65</v>
      </c>
      <c r="E13" s="1" t="s">
        <v>64</v>
      </c>
      <c r="F13" s="1" t="s">
        <v>7</v>
      </c>
      <c r="G13" s="1" t="s">
        <v>34</v>
      </c>
      <c r="H13" s="1" t="s">
        <v>53</v>
      </c>
      <c r="I13" s="1" t="s">
        <v>47</v>
      </c>
      <c r="J13" s="1" t="s">
        <v>10</v>
      </c>
      <c r="K13" s="1" t="s">
        <v>20</v>
      </c>
      <c r="L13" s="1" t="s">
        <v>19</v>
      </c>
      <c r="M13" s="1" t="s">
        <v>3</v>
      </c>
      <c r="N13" s="1" t="s">
        <v>3</v>
      </c>
      <c r="O13" s="1" t="s">
        <v>3</v>
      </c>
      <c r="P13" s="5">
        <v>42697</v>
      </c>
      <c r="Q13" s="5">
        <v>42697</v>
      </c>
      <c r="R13" s="5">
        <v>42699</v>
      </c>
      <c r="S13" s="5">
        <v>42699</v>
      </c>
      <c r="T13" s="5">
        <v>42703</v>
      </c>
      <c r="U13" s="10" t="s">
        <v>86</v>
      </c>
      <c r="V13" s="11">
        <v>0</v>
      </c>
      <c r="W13" s="12">
        <v>4000</v>
      </c>
      <c r="X13" s="7">
        <v>4000</v>
      </c>
      <c r="Y13" s="11">
        <v>153</v>
      </c>
      <c r="Z13" s="7">
        <v>26.14</v>
      </c>
      <c r="AA13" s="10" t="s">
        <v>91</v>
      </c>
      <c r="AB13" s="7">
        <v>20</v>
      </c>
      <c r="AC13" s="1" t="s">
        <v>13</v>
      </c>
      <c r="AD13" s="1" t="s">
        <v>79</v>
      </c>
      <c r="AE13" s="1" t="s">
        <v>26</v>
      </c>
      <c r="AF13" s="1" t="s">
        <v>53</v>
      </c>
      <c r="AG13" s="10"/>
      <c r="AH13" s="1"/>
      <c r="AI13" s="1"/>
      <c r="AJ13" s="1"/>
      <c r="AK13" s="1"/>
      <c r="AL13" s="1"/>
      <c r="AM13" s="10"/>
      <c r="AN13" s="1"/>
      <c r="AO13" s="1"/>
      <c r="AP13" s="1"/>
      <c r="AQ13" s="1"/>
      <c r="AR13" s="2"/>
      <c r="AS13" s="1"/>
      <c r="AT13" s="1"/>
      <c r="AU13" s="1"/>
      <c r="AV13" s="1" t="s">
        <v>88</v>
      </c>
      <c r="AW13" s="6">
        <v>42703.576864283597</v>
      </c>
      <c r="AX13" s="10"/>
      <c r="AY13" s="10"/>
      <c r="AZ13" s="5">
        <v>42705</v>
      </c>
      <c r="BA13" s="5">
        <v>42716</v>
      </c>
      <c r="BB13" s="1"/>
      <c r="BC13" s="1"/>
      <c r="BD13" s="1"/>
      <c r="BE13" s="1"/>
      <c r="BF13" s="1"/>
    </row>
    <row r="14" spans="1:58" x14ac:dyDescent="0.3">
      <c r="A14" s="4">
        <v>124</v>
      </c>
      <c r="B14" s="2" t="str">
        <f>HYPERLINK("https://my.zakupki.prom.ua/remote/dispatcher/state_purchase_view/10758735", "UA-2019-02-28-000677-a")</f>
        <v>UA-2019-02-28-000677-a</v>
      </c>
      <c r="C14" s="2" t="s">
        <v>50</v>
      </c>
      <c r="D14" s="1" t="s">
        <v>35</v>
      </c>
      <c r="E14" s="1" t="s">
        <v>35</v>
      </c>
      <c r="F14" s="1" t="s">
        <v>11</v>
      </c>
      <c r="G14" s="1" t="s">
        <v>34</v>
      </c>
      <c r="H14" s="1" t="s">
        <v>79</v>
      </c>
      <c r="I14" s="1" t="s">
        <v>47</v>
      </c>
      <c r="J14" s="1" t="s">
        <v>10</v>
      </c>
      <c r="K14" s="1" t="s">
        <v>20</v>
      </c>
      <c r="L14" s="1" t="s">
        <v>19</v>
      </c>
      <c r="M14" s="1" t="s">
        <v>2</v>
      </c>
      <c r="N14" s="1" t="s">
        <v>2</v>
      </c>
      <c r="O14" s="1" t="s">
        <v>2</v>
      </c>
      <c r="P14" s="5">
        <v>43524</v>
      </c>
      <c r="Q14" s="5">
        <v>43524</v>
      </c>
      <c r="R14" s="5">
        <v>43529</v>
      </c>
      <c r="S14" s="5">
        <v>43529</v>
      </c>
      <c r="T14" s="5">
        <v>43532</v>
      </c>
      <c r="U14" s="10" t="s">
        <v>86</v>
      </c>
      <c r="V14" s="11">
        <v>0</v>
      </c>
      <c r="W14" s="12">
        <v>30000</v>
      </c>
      <c r="X14" s="1" t="s">
        <v>50</v>
      </c>
      <c r="Y14" s="11">
        <v>1</v>
      </c>
      <c r="Z14" s="7">
        <v>30000</v>
      </c>
      <c r="AA14" s="10" t="s">
        <v>89</v>
      </c>
      <c r="AB14" s="7">
        <v>150</v>
      </c>
      <c r="AC14" s="1" t="s">
        <v>13</v>
      </c>
      <c r="AD14" s="1" t="s">
        <v>79</v>
      </c>
      <c r="AE14" s="1" t="s">
        <v>26</v>
      </c>
      <c r="AF14" s="1" t="s">
        <v>53</v>
      </c>
      <c r="AG14" s="10"/>
      <c r="AH14" s="1"/>
      <c r="AI14" s="1"/>
      <c r="AJ14" s="1"/>
      <c r="AK14" s="1"/>
      <c r="AL14" s="1"/>
      <c r="AM14" s="10"/>
      <c r="AN14" s="1"/>
      <c r="AO14" s="1"/>
      <c r="AP14" s="1"/>
      <c r="AQ14" s="1"/>
      <c r="AR14" s="2"/>
      <c r="AS14" s="1"/>
      <c r="AT14" s="1"/>
      <c r="AU14" s="1"/>
      <c r="AV14" s="1" t="s">
        <v>88</v>
      </c>
      <c r="AW14" s="6">
        <v>43532.488022439575</v>
      </c>
      <c r="AX14" s="10"/>
      <c r="AY14" s="10"/>
      <c r="AZ14" s="5">
        <v>43535</v>
      </c>
      <c r="BA14" s="5">
        <v>43555</v>
      </c>
      <c r="BB14" s="1"/>
      <c r="BC14" s="1"/>
      <c r="BD14" s="1"/>
      <c r="BE14" s="1"/>
      <c r="BF14" s="1"/>
    </row>
    <row r="15" spans="1:58" x14ac:dyDescent="0.3">
      <c r="A15" s="4">
        <v>125</v>
      </c>
      <c r="B15" s="2" t="str">
        <f>HYPERLINK("https://my.zakupki.prom.ua/remote/dispatcher/state_purchase_view/10643618", "UA-2019-02-20-000750-b")</f>
        <v>UA-2019-02-20-000750-b</v>
      </c>
      <c r="C15" s="2" t="s">
        <v>50</v>
      </c>
      <c r="D15" s="1" t="s">
        <v>35</v>
      </c>
      <c r="E15" s="1" t="s">
        <v>35</v>
      </c>
      <c r="F15" s="1" t="s">
        <v>11</v>
      </c>
      <c r="G15" s="1" t="s">
        <v>34</v>
      </c>
      <c r="H15" s="1" t="s">
        <v>79</v>
      </c>
      <c r="I15" s="1" t="s">
        <v>47</v>
      </c>
      <c r="J15" s="1" t="s">
        <v>10</v>
      </c>
      <c r="K15" s="1" t="s">
        <v>20</v>
      </c>
      <c r="L15" s="1" t="s">
        <v>19</v>
      </c>
      <c r="M15" s="1" t="s">
        <v>2</v>
      </c>
      <c r="N15" s="1" t="s">
        <v>2</v>
      </c>
      <c r="O15" s="1" t="s">
        <v>2</v>
      </c>
      <c r="P15" s="5">
        <v>43516</v>
      </c>
      <c r="Q15" s="5">
        <v>43516</v>
      </c>
      <c r="R15" s="5">
        <v>43521</v>
      </c>
      <c r="S15" s="5">
        <v>43521</v>
      </c>
      <c r="T15" s="5">
        <v>43524</v>
      </c>
      <c r="U15" s="10" t="s">
        <v>86</v>
      </c>
      <c r="V15" s="11">
        <v>0</v>
      </c>
      <c r="W15" s="12">
        <v>30000</v>
      </c>
      <c r="X15" s="1" t="s">
        <v>50</v>
      </c>
      <c r="Y15" s="11">
        <v>1</v>
      </c>
      <c r="Z15" s="7">
        <v>30000</v>
      </c>
      <c r="AA15" s="10" t="s">
        <v>89</v>
      </c>
      <c r="AB15" s="7">
        <v>150</v>
      </c>
      <c r="AC15" s="1" t="s">
        <v>13</v>
      </c>
      <c r="AD15" s="1" t="s">
        <v>79</v>
      </c>
      <c r="AE15" s="1" t="s">
        <v>26</v>
      </c>
      <c r="AF15" s="1" t="s">
        <v>53</v>
      </c>
      <c r="AG15" s="10"/>
      <c r="AH15" s="1"/>
      <c r="AI15" s="1"/>
      <c r="AJ15" s="1"/>
      <c r="AK15" s="1"/>
      <c r="AL15" s="1"/>
      <c r="AM15" s="10"/>
      <c r="AN15" s="1"/>
      <c r="AO15" s="1"/>
      <c r="AP15" s="1"/>
      <c r="AQ15" s="1"/>
      <c r="AR15" s="2"/>
      <c r="AS15" s="1"/>
      <c r="AT15" s="1"/>
      <c r="AU15" s="1"/>
      <c r="AV15" s="1" t="s">
        <v>88</v>
      </c>
      <c r="AW15" s="6">
        <v>43524.462814543302</v>
      </c>
      <c r="AX15" s="10"/>
      <c r="AY15" s="10"/>
      <c r="AZ15" s="5">
        <v>43525</v>
      </c>
      <c r="BA15" s="5">
        <v>43555</v>
      </c>
      <c r="BB15" s="1"/>
      <c r="BC15" s="1"/>
      <c r="BD15" s="1"/>
      <c r="BE15" s="1"/>
      <c r="BF15" s="1"/>
    </row>
    <row r="16" spans="1:58" x14ac:dyDescent="0.3">
      <c r="A16" s="4">
        <v>147</v>
      </c>
      <c r="B16" s="2" t="str">
        <f>HYPERLINK("https://my.zakupki.prom.ua/remote/dispatcher/state_purchase_view/12715477", "UA-2019-09-03-001816-b")</f>
        <v>UA-2019-09-03-001816-b</v>
      </c>
      <c r="C16" s="2" t="s">
        <v>50</v>
      </c>
      <c r="D16" s="1" t="s">
        <v>62</v>
      </c>
      <c r="E16" s="1" t="s">
        <v>62</v>
      </c>
      <c r="F16" s="1" t="s">
        <v>12</v>
      </c>
      <c r="G16" s="1" t="s">
        <v>34</v>
      </c>
      <c r="H16" s="1" t="s">
        <v>79</v>
      </c>
      <c r="I16" s="1" t="s">
        <v>47</v>
      </c>
      <c r="J16" s="1" t="s">
        <v>10</v>
      </c>
      <c r="K16" s="1" t="s">
        <v>20</v>
      </c>
      <c r="L16" s="1" t="s">
        <v>19</v>
      </c>
      <c r="M16" s="1" t="s">
        <v>2</v>
      </c>
      <c r="N16" s="1" t="s">
        <v>2</v>
      </c>
      <c r="O16" s="1" t="s">
        <v>2</v>
      </c>
      <c r="P16" s="5">
        <v>43711</v>
      </c>
      <c r="Q16" s="5">
        <v>43711</v>
      </c>
      <c r="R16" s="5">
        <v>43717</v>
      </c>
      <c r="S16" s="5">
        <v>43717</v>
      </c>
      <c r="T16" s="5">
        <v>43720</v>
      </c>
      <c r="U16" s="10" t="s">
        <v>86</v>
      </c>
      <c r="V16" s="11">
        <v>0</v>
      </c>
      <c r="W16" s="12">
        <v>7500</v>
      </c>
      <c r="X16" s="1" t="s">
        <v>50</v>
      </c>
      <c r="Y16" s="11">
        <v>10</v>
      </c>
      <c r="Z16" s="7">
        <v>750</v>
      </c>
      <c r="AA16" s="10" t="s">
        <v>92</v>
      </c>
      <c r="AB16" s="7">
        <v>37.5</v>
      </c>
      <c r="AC16" s="1" t="s">
        <v>13</v>
      </c>
      <c r="AD16" s="1" t="s">
        <v>79</v>
      </c>
      <c r="AE16" s="1" t="s">
        <v>26</v>
      </c>
      <c r="AF16" s="1" t="s">
        <v>53</v>
      </c>
      <c r="AG16" s="10"/>
      <c r="AH16" s="1"/>
      <c r="AI16" s="1"/>
      <c r="AJ16" s="1"/>
      <c r="AK16" s="1"/>
      <c r="AL16" s="1"/>
      <c r="AM16" s="10"/>
      <c r="AN16" s="1"/>
      <c r="AO16" s="1"/>
      <c r="AP16" s="1"/>
      <c r="AQ16" s="1"/>
      <c r="AR16" s="2"/>
      <c r="AS16" s="1"/>
      <c r="AT16" s="1"/>
      <c r="AU16" s="1"/>
      <c r="AV16" s="1" t="s">
        <v>88</v>
      </c>
      <c r="AW16" s="6">
        <v>43720.652965412017</v>
      </c>
      <c r="AX16" s="10"/>
      <c r="AY16" s="10"/>
      <c r="AZ16" s="5">
        <v>43724</v>
      </c>
      <c r="BA16" s="5">
        <v>43830</v>
      </c>
      <c r="BB16" s="1"/>
      <c r="BC16" s="1"/>
      <c r="BD16" s="1"/>
      <c r="BE16" s="1"/>
      <c r="BF16" s="1"/>
    </row>
    <row r="17" spans="1:58" x14ac:dyDescent="0.3">
      <c r="A17" s="4">
        <v>164</v>
      </c>
      <c r="B17" s="2" t="str">
        <f>HYPERLINK("https://my.zakupki.prom.ua/remote/dispatcher/state_purchase_view/13964751", "UA-2019-12-10-002574-b")</f>
        <v>UA-2019-12-10-002574-b</v>
      </c>
      <c r="C17" s="2" t="s">
        <v>50</v>
      </c>
      <c r="D17" s="1" t="s">
        <v>36</v>
      </c>
      <c r="E17" s="1" t="s">
        <v>36</v>
      </c>
      <c r="F17" s="1" t="s">
        <v>5</v>
      </c>
      <c r="G17" s="1" t="s">
        <v>34</v>
      </c>
      <c r="H17" s="1" t="s">
        <v>79</v>
      </c>
      <c r="I17" s="1" t="s">
        <v>47</v>
      </c>
      <c r="J17" s="1" t="s">
        <v>10</v>
      </c>
      <c r="K17" s="1" t="s">
        <v>20</v>
      </c>
      <c r="L17" s="1" t="s">
        <v>19</v>
      </c>
      <c r="M17" s="1" t="s">
        <v>2</v>
      </c>
      <c r="N17" s="1" t="s">
        <v>2</v>
      </c>
      <c r="O17" s="1" t="s">
        <v>2</v>
      </c>
      <c r="P17" s="5">
        <v>43809</v>
      </c>
      <c r="Q17" s="5">
        <v>43809</v>
      </c>
      <c r="R17" s="5">
        <v>43812</v>
      </c>
      <c r="S17" s="5">
        <v>43812</v>
      </c>
      <c r="T17" s="5">
        <v>43817</v>
      </c>
      <c r="U17" s="10" t="s">
        <v>86</v>
      </c>
      <c r="V17" s="11">
        <v>0</v>
      </c>
      <c r="W17" s="12">
        <v>13542</v>
      </c>
      <c r="X17" s="1" t="s">
        <v>50</v>
      </c>
      <c r="Y17" s="11">
        <v>5970</v>
      </c>
      <c r="Z17" s="7">
        <v>2.27</v>
      </c>
      <c r="AA17" s="10" t="s">
        <v>90</v>
      </c>
      <c r="AB17" s="7">
        <v>67.709999999999994</v>
      </c>
      <c r="AC17" s="1" t="s">
        <v>13</v>
      </c>
      <c r="AD17" s="1" t="s">
        <v>79</v>
      </c>
      <c r="AE17" s="1" t="s">
        <v>26</v>
      </c>
      <c r="AF17" s="1" t="s">
        <v>53</v>
      </c>
      <c r="AG17" s="10"/>
      <c r="AH17" s="1"/>
      <c r="AI17" s="1"/>
      <c r="AJ17" s="1"/>
      <c r="AK17" s="1"/>
      <c r="AL17" s="1"/>
      <c r="AM17" s="10"/>
      <c r="AN17" s="1"/>
      <c r="AO17" s="1"/>
      <c r="AP17" s="1"/>
      <c r="AQ17" s="1"/>
      <c r="AR17" s="2"/>
      <c r="AS17" s="1"/>
      <c r="AT17" s="1"/>
      <c r="AU17" s="1"/>
      <c r="AV17" s="1" t="s">
        <v>88</v>
      </c>
      <c r="AW17" s="6">
        <v>43817.617953495668</v>
      </c>
      <c r="AX17" s="10"/>
      <c r="AY17" s="10"/>
      <c r="AZ17" s="5">
        <v>43831</v>
      </c>
      <c r="BA17" s="5">
        <v>44196</v>
      </c>
      <c r="BB17" s="1"/>
      <c r="BC17" s="1"/>
      <c r="BD17" s="1"/>
      <c r="BE17" s="1"/>
      <c r="BF17" s="1"/>
    </row>
    <row r="18" spans="1:58" x14ac:dyDescent="0.3">
      <c r="A18" s="1" t="s">
        <v>39</v>
      </c>
    </row>
  </sheetData>
  <autoFilter ref="A5:BF17"/>
  <hyperlinks>
    <hyperlink ref="B6" r:id="rId1" display="https://my.zakupki.prom.ua/remote/dispatcher/state_purchase_view/12828965"/>
    <hyperlink ref="B7" r:id="rId2" display="https://my.zakupki.prom.ua/remote/dispatcher/state_purchase_view/12928825"/>
    <hyperlink ref="B8" r:id="rId3" display="https://my.zakupki.prom.ua/remote/dispatcher/state_purchase_view/10095607"/>
    <hyperlink ref="B9" r:id="rId4" display="https://my.zakupki.prom.ua/remote/dispatcher/state_purchase_view/14306651"/>
    <hyperlink ref="B10" r:id="rId5" display="https://my.zakupki.prom.ua/remote/dispatcher/state_purchase_view/10860440"/>
    <hyperlink ref="B11" r:id="rId6" display="https://my.zakupki.prom.ua/remote/dispatcher/state_purchase_view/11634205"/>
    <hyperlink ref="AR11" r:id="rId7" display="https://auction.openprocurement.org/tenders/691e7ba164f141f6b79b4af58cc70bb2"/>
    <hyperlink ref="B12" r:id="rId8" display="https://my.zakupki.prom.ua/remote/dispatcher/state_purchase_view/14153437"/>
    <hyperlink ref="B13" r:id="rId9" display="https://my.zakupki.prom.ua/remote/dispatcher/state_purchase_view/992725"/>
    <hyperlink ref="C13" r:id="rId10" display="https://my.zakupki.prom.ua/remote/dispatcher/state_purchase_lot_view/120633"/>
    <hyperlink ref="B14" r:id="rId11" display="https://my.zakupki.prom.ua/remote/dispatcher/state_purchase_view/10758735"/>
    <hyperlink ref="B15" r:id="rId12" display="https://my.zakupki.prom.ua/remote/dispatcher/state_purchase_view/10643618"/>
    <hyperlink ref="B16" r:id="rId13" display="https://my.zakupki.prom.ua/remote/dispatcher/state_purchase_view/12715477"/>
    <hyperlink ref="B17" r:id="rId14" display="https://my.zakupki.prom.ua/remote/dispatcher/state_purchase_view/13964751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Тетр Кукол</cp:lastModifiedBy>
  <dcterms:created xsi:type="dcterms:W3CDTF">2021-10-30T02:33:41Z</dcterms:created>
  <dcterms:modified xsi:type="dcterms:W3CDTF">2021-10-30T10:44:59Z</dcterms:modified>
  <cp:category/>
</cp:coreProperties>
</file>