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Інші комп’ютери\Мій комп’ютер\УПРАВЛІННЯ КУЛЬТУРИДГП ДМР\ВІДКРИТІ ДАНІ\2024\"/>
    </mc:Choice>
  </mc:AlternateContent>
  <xr:revisionPtr revIDLastSave="0" documentId="8_{5950051D-D932-4255-98DD-6D5D319A2D5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" sheetId="1" r:id="rId1"/>
  </sheets>
  <definedNames>
    <definedName name="_xlnm._FilterDatabase" localSheetId="0" hidden="1">Sheet!$A$5:$BI$137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9" i="1" l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<sst xmlns="http://schemas.openxmlformats.org/spreadsheetml/2006/main" count="1084" uniqueCount="251">
  <si>
    <t xml:space="preserve"> Офісне устаткування та приладдя різне</t>
  </si>
  <si>
    <t xml:space="preserve"> Офісне устаткування та приладдя різне; .</t>
  </si>
  <si>
    <t xml:space="preserve"> Офісне устаткування та приладдя різне; та  швидкозшивачі та супутнє приладдя.</t>
  </si>
  <si>
    <t xml:space="preserve"> Халати медичні чоловічі білі</t>
  </si>
  <si>
    <t>% зниження</t>
  </si>
  <si>
    <t>+3800567982137</t>
  </si>
  <si>
    <t>+380442067231</t>
  </si>
  <si>
    <t>+380442231462</t>
  </si>
  <si>
    <t>+380443927433</t>
  </si>
  <si>
    <t>+380444676669</t>
  </si>
  <si>
    <t>+380445370787</t>
  </si>
  <si>
    <t>+380509729904</t>
  </si>
  <si>
    <t>+380567442534</t>
  </si>
  <si>
    <t>+3805674433534</t>
  </si>
  <si>
    <t>+380567443534</t>
  </si>
  <si>
    <t>+38056769090</t>
  </si>
  <si>
    <t>+380567782137</t>
  </si>
  <si>
    <t>+380567870404</t>
  </si>
  <si>
    <t>+380567873250</t>
  </si>
  <si>
    <t>+380577177199</t>
  </si>
  <si>
    <t>+380671481650</t>
  </si>
  <si>
    <t>+380672342638</t>
  </si>
  <si>
    <t>+380672994487</t>
  </si>
  <si>
    <t>+380675601674</t>
  </si>
  <si>
    <t>+380800308844</t>
  </si>
  <si>
    <t>+380969879940</t>
  </si>
  <si>
    <t>+3809727957965</t>
  </si>
  <si>
    <t>+380984248231</t>
  </si>
  <si>
    <t>+380993679090</t>
  </si>
  <si>
    <t>+382067231</t>
  </si>
  <si>
    <t>+390990609776</t>
  </si>
  <si>
    <t>,,</t>
  </si>
  <si>
    <t>0 (0)</t>
  </si>
  <si>
    <t>01-11/23</t>
  </si>
  <si>
    <t xml:space="preserve">01-12/23 </t>
  </si>
  <si>
    <t>01/09/23</t>
  </si>
  <si>
    <t xml:space="preserve">01/27.09.23 </t>
  </si>
  <si>
    <t>05/09/15-33Б</t>
  </si>
  <si>
    <t>05389936</t>
  </si>
  <si>
    <t>06,1/01/2023</t>
  </si>
  <si>
    <t>06/01/2023</t>
  </si>
  <si>
    <t>0811/2023</t>
  </si>
  <si>
    <t>1/06.09.23</t>
  </si>
  <si>
    <t>1/11.09.23</t>
  </si>
  <si>
    <t>130623</t>
  </si>
  <si>
    <t>14/09/2023</t>
  </si>
  <si>
    <t>15/12/2022</t>
  </si>
  <si>
    <t>173</t>
  </si>
  <si>
    <t>18110000-3 Формений одяг</t>
  </si>
  <si>
    <t>1818866</t>
  </si>
  <si>
    <t>19143995</t>
  </si>
  <si>
    <t>20193490</t>
  </si>
  <si>
    <t>2022</t>
  </si>
  <si>
    <t>2023</t>
  </si>
  <si>
    <t>2171501940</t>
  </si>
  <si>
    <t>22450000-9 Друкована продукція з елементами захисту</t>
  </si>
  <si>
    <t>23</t>
  </si>
  <si>
    <t>23 ДН</t>
  </si>
  <si>
    <t>23.03.23/1</t>
  </si>
  <si>
    <t>23.03.23/2</t>
  </si>
  <si>
    <t>2605200337</t>
  </si>
  <si>
    <t>2697905390</t>
  </si>
  <si>
    <t>2748200488</t>
  </si>
  <si>
    <t>2859813364</t>
  </si>
  <si>
    <t>30190000-7 Офісне устаткування та приладдя різне</t>
  </si>
  <si>
    <t>30210000-4 Машини для обробки даних (апаратна частина)</t>
  </si>
  <si>
    <t>31-03/23</t>
  </si>
  <si>
    <t>3121215837</t>
  </si>
  <si>
    <t>31531000-7 Лампи</t>
  </si>
  <si>
    <t>31838306</t>
  </si>
  <si>
    <t>320</t>
  </si>
  <si>
    <t>321</t>
  </si>
  <si>
    <t>32490244</t>
  </si>
  <si>
    <t>33140000-3 Медичні матеріали</t>
  </si>
  <si>
    <t>33760000-5 Туалетний папір, носові хустинки, рушники для рук і серветки</t>
  </si>
  <si>
    <t>35948021</t>
  </si>
  <si>
    <t>36216548</t>
  </si>
  <si>
    <t>36573533</t>
  </si>
  <si>
    <t>36865753</t>
  </si>
  <si>
    <t>36924483</t>
  </si>
  <si>
    <t>37149106</t>
  </si>
  <si>
    <t>37310000-4 Музичні інструменти</t>
  </si>
  <si>
    <t>37320000-7 Частини та приладдя до музичних інструментів</t>
  </si>
  <si>
    <t>37593550</t>
  </si>
  <si>
    <t>380443640784</t>
  </si>
  <si>
    <t>39290000-1 Фурнітура різна</t>
  </si>
  <si>
    <t>39710000-2 Електричні побутові прилади</t>
  </si>
  <si>
    <t>39830000-9 Продукція для чищення</t>
  </si>
  <si>
    <t>40986734</t>
  </si>
  <si>
    <t>41</t>
  </si>
  <si>
    <t>41110000-3 Питна вода</t>
  </si>
  <si>
    <t>41590629</t>
  </si>
  <si>
    <t>42</t>
  </si>
  <si>
    <t>42760379</t>
  </si>
  <si>
    <t>432</t>
  </si>
  <si>
    <t>44608</t>
  </si>
  <si>
    <t>45129201</t>
  </si>
  <si>
    <t>48440000-4 Пакети програмного забезпечення для фінансового аналізу та бухгалтерського обліку</t>
  </si>
  <si>
    <t>50410000-2 Послуги з ремонту і технічного обслуговування вимірювальних, випробувальних і контрольних приладів</t>
  </si>
  <si>
    <t>70220000-9 Послуги з надання в оренду чи лізингу нежитлової нерухомості</t>
  </si>
  <si>
    <t>72250000-2 Послуги, пов’язані із системами та підтримкою</t>
  </si>
  <si>
    <t>72260000-5 Послуги, пов’язані з програмним забезпеченням</t>
  </si>
  <si>
    <t>72310000-1 Послуги з обробки даних</t>
  </si>
  <si>
    <t>72410000-7 Послуги провайдерів</t>
  </si>
  <si>
    <t>79810000-5 Друкарські послуги</t>
  </si>
  <si>
    <t>80510000-2 Послуги з професійної підготовки спеціалістів</t>
  </si>
  <si>
    <t>98310000-9 Послуги з прання і сухого чищення</t>
  </si>
  <si>
    <t>UAH</t>
  </si>
  <si>
    <t>report-feedback@zakupivli.pro</t>
  </si>
  <si>
    <t>ЄДРПОУ організатора</t>
  </si>
  <si>
    <t>ЄДРПОУ переможця</t>
  </si>
  <si>
    <t>Ідентифікатор закупівлі</t>
  </si>
  <si>
    <t>Ідентифікатор лота</t>
  </si>
  <si>
    <t>БОЙКО ВАДИМ ВІКТОРОВИЧ</t>
  </si>
  <si>
    <t>Бланки квитків театральних з елементами захисту</t>
  </si>
  <si>
    <t>Бланки театральних квитків</t>
  </si>
  <si>
    <t>Валюта</t>
  </si>
  <si>
    <t>Всього вимог (без рішення)</t>
  </si>
  <si>
    <t>Всього запитань (без відповіді)</t>
  </si>
  <si>
    <t>Всього скарг (без рішення)</t>
  </si>
  <si>
    <t>Всі учасники закупки</t>
  </si>
  <si>
    <t>Відсутнє</t>
  </si>
  <si>
    <t>ДЕРБЕНЬОВ РУСЛАН МИКОЛАЙОВИЧ</t>
  </si>
  <si>
    <t>ДНІПРОПЕТРОВСЬКА ОБЛАСНА ОРГАНІЗАЦІЯ НАЦІОНАЛЬНОЇ СПІЛКИ АРХІТЕКТОРІВ УКРАЇНИ</t>
  </si>
  <si>
    <t>ДП 12/23</t>
  </si>
  <si>
    <t>ДПММ000374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</si>
  <si>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</si>
  <si>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</si>
  <si>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</si>
  <si>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</si>
  <si>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підписання договору:</t>
  </si>
  <si>
    <t>Дата уточнення до:</t>
  </si>
  <si>
    <t>Дата уточнення з:</t>
  </si>
  <si>
    <t>Договір діє до:</t>
  </si>
  <si>
    <t>Договір діє з:</t>
  </si>
  <si>
    <t>Електричні побутові прилади, та іншеофісне обладнання</t>
  </si>
  <si>
    <t>Електронна пошта переможця тендеру</t>
  </si>
  <si>
    <t>З ПДВ</t>
  </si>
  <si>
    <t>Закупівля без використання електронної системи</t>
  </si>
  <si>
    <t>Засоби для прання та миття. Паперові рушники.</t>
  </si>
  <si>
    <t>Звіт створено 13 вересня о 14:31 з використанням http://zakupivli.pro</t>
  </si>
  <si>
    <t>К 85</t>
  </si>
  <si>
    <t>КЕП</t>
  </si>
  <si>
    <t>КОМУНАЛЬНИЙ ЗАКЛАД КУЛЬТУРИ "ДНІПРОВСЬКИЙ АКАДЕМІЧНИЙ УКРАЇНСЬКИЙ ТЕАТР ОДНОГО АКТОРА "КРИК" ДНІПРОВСЬКОЇ МІСЬКОЇ РАДИ</t>
  </si>
  <si>
    <t>Класифікатор</t>
  </si>
  <si>
    <t>Контактний телефон переможця тендеру</t>
  </si>
  <si>
    <t>Крок зниження</t>
  </si>
  <si>
    <t>Кількість одиниць</t>
  </si>
  <si>
    <t>Кількість учасників аукціону</t>
  </si>
  <si>
    <t>Лампи та інші господарські товари</t>
  </si>
  <si>
    <t>Лампиелектричні та різні  господарські товари</t>
  </si>
  <si>
    <t>Медичні матеріали</t>
  </si>
  <si>
    <t>Мої дії</t>
  </si>
  <si>
    <t>Навчання в сфері бухгалтерського обліку</t>
  </si>
  <si>
    <t>Назва потенційного переможця (з найменшою ціною)</t>
  </si>
  <si>
    <t>Немає лотів</t>
  </si>
  <si>
    <t>Нецінові критерії</t>
  </si>
  <si>
    <t>Номер договору</t>
  </si>
  <si>
    <t>Ні</t>
  </si>
  <si>
    <t>Одиниця виміру</t>
  </si>
  <si>
    <t>Організатор</t>
  </si>
  <si>
    <t>Організатор закупівлі</t>
  </si>
  <si>
    <t>Оренда нежитлового приміщення</t>
  </si>
  <si>
    <t xml:space="preserve">Оренда нежитлового приміщення </t>
  </si>
  <si>
    <t>Оренда нежитлового приміщення  для здійснення статутної діяльності</t>
  </si>
  <si>
    <t>Основний контакт</t>
  </si>
  <si>
    <t>Офісне устаткування та приладдя різне</t>
  </si>
  <si>
    <t>Очікувана вартість закупівлі</t>
  </si>
  <si>
    <t>Очікувана вартість лота</t>
  </si>
  <si>
    <t>Очікувана вартість, одиниця</t>
  </si>
  <si>
    <t>ПРИВАТНЕ ПІДПРИЄМСТВО "БУХПРЕС"</t>
  </si>
  <si>
    <t>ПРИВАТНЕ ПІДПРИЄМСТВО "СОЛО"</t>
  </si>
  <si>
    <t>Пакети програмного забезпечення для фінансового аналізу та бухгалтерського обліку</t>
  </si>
  <si>
    <t>Пинта вода оброблена</t>
  </si>
  <si>
    <t>Питна вода доочищена</t>
  </si>
  <si>
    <t>Посилання на редукціон</t>
  </si>
  <si>
    <t>Послуги з друкування листівок формат А6</t>
  </si>
  <si>
    <t>Послуги з обробки даних. 
Обслуговування сертифікатів ключів клектронного підпису</t>
  </si>
  <si>
    <t>Послуги з ремонту і технічного обслуговування вимірювальних, випробувальних і контрольних приладів</t>
  </si>
  <si>
    <t>Послуги з ремонту і технічного обслуговування вимірювальних, випробувальних і контрольних приладів - 1 послуга</t>
  </si>
  <si>
    <t>Послуги пов`язані з програмним забезпеченням</t>
  </si>
  <si>
    <t xml:space="preserve">Послуги провайдерів (Реєстрація доменного імені, хостинг) </t>
  </si>
  <si>
    <t xml:space="preserve">Послуги провайдерів (Реєстрація доменного імені, хостинг) 
</t>
  </si>
  <si>
    <t xml:space="preserve">Постачання пакетів оновлення (компонент) до комп'ютерної програми "ІС-ПРО" засобами онлайн-сервісу модуля “ Облік заробітної плати” Постачання пакетів оновлення (компонент) до комп'ютерної програми "ІС-ПРО" засобами онлайн-сервісу модуля “. Джерела фінансування”. </t>
  </si>
  <si>
    <t>Предмет закупівлі</t>
  </si>
  <si>
    <t>Прийом пропозицій до:</t>
  </si>
  <si>
    <t>Прийом пропозицій з</t>
  </si>
  <si>
    <t>Причина скасування закупівлі</t>
  </si>
  <si>
    <t>Програма Avast Premium Security</t>
  </si>
  <si>
    <t xml:space="preserve">Програмний продукт «PRO-доступ», 
цілодобовий доступ до поточного випуску та архіву видань в електронній формі ПБО, ББ, ОП 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</si>
  <si>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</si>
  <si>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</si>
  <si>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РАХМАНОВА НАТАЛІЯ ВАСИЛІВНА</t>
  </si>
  <si>
    <t>Річний план на</t>
  </si>
  <si>
    <t>СЕРЕДНЯК ТЕТЯНА КОСТЯНТИНІВНА</t>
  </si>
  <si>
    <t>Саксофон альт з кейсомYAMAHA YAS-480</t>
  </si>
  <si>
    <t xml:space="preserve">Системний блок фаховий ПК - 08, 
-Багатофункціональний пристрій (БФП) Canon i-SENSYS MF264dw c Wi-Fi (2925C016), </t>
  </si>
  <si>
    <t>Статус</t>
  </si>
  <si>
    <t>Статус договору</t>
  </si>
  <si>
    <t>Строк поставки до:</t>
  </si>
  <si>
    <t>Строк поставки з:</t>
  </si>
  <si>
    <t>Сума гарантії</t>
  </si>
  <si>
    <t>Сума зниження, грн</t>
  </si>
  <si>
    <t>Сума укладеного договору</t>
  </si>
  <si>
    <t xml:space="preserve">Супроводження програми «Єдина інформаційна система управління місцевим бюджетом». </t>
  </si>
  <si>
    <t>ТОВ "КОМПАКОМ-ВІРНИЙ НАПРЯМОК"</t>
  </si>
  <si>
    <t>ТОВАРИСТВО З ОБМЕЖЕНОЮ ВІДПОВІДАЛЬНІСТЮ "3СМАРКЕТ"</t>
  </si>
  <si>
    <t>ТОВАРИСТВО З ОБМЕЖЕНОЮ ВІДПОВІДАЛЬНІСТЮ "АПТЕКА24"</t>
  </si>
  <si>
    <t>ТОВАРИСТВО З ОБМЕЖЕНОЮ ВІДПОВІДАЛЬНІСТЮ "ЕПІЦЕНТР К"</t>
  </si>
  <si>
    <t>ТОВАРИСТВО З ОБМЕЖЕНОЮ ВІДПОВІДАЛЬНІСТЮ "КОНСАЛТИНГОВА ГРУПА "ЦЕНТР ДЕРЖАВНИХ ЗАМОВЛЕНЬ"</t>
  </si>
  <si>
    <t>ТОВАРИСТВО З ОБМЕЖЕНОЮ ВІДПОВІДАЛЬНІСТЮ "МАЯК ПРОТЕКШН"</t>
  </si>
  <si>
    <t>ТОВАРИСТВО З ОБМЕЖЕНОЮ ВІДПОВІДАЛЬНІСТЮ "ПОЖМАСТЕР"</t>
  </si>
  <si>
    <t>ТОВАРИСТВО З ОБМЕЖЕНОЮ ВІДПОВІДАЛЬНІСТЮ "ТРЕЙД-СЕРВІС ГК"</t>
  </si>
  <si>
    <t>ТОВАРИСТВО З ОБМЕЖЕНОЮ ВІДПОВІДАЛЬНІСТЮ "ХОСТІНГ УКРАЇНА"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</si>
  <si>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</si>
  <si>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"ЦЕНТР СЕРТИФІКАЦІЇ КЛЮЧІВ "УКРАЇНА"</t>
  </si>
  <si>
    <t>ТОВАРИСТВО З ОБМЕЖЕНОЮ ВІДПОВІДАЛЬНІСТЮ ТОРГОВЕЛЬНО-ВИРОБНИЧА ГРУПА "КУНІЦА"</t>
  </si>
  <si>
    <t>Так</t>
  </si>
  <si>
    <t>Тетяна Василівна</t>
  </si>
  <si>
    <t xml:space="preserve">Технічний супровод комп’ютерної програми «Єдина інформаційна система управління місцевим бюджетом»
</t>
  </si>
  <si>
    <t>Тип процедури</t>
  </si>
  <si>
    <t>Туалетний папір, носові хустинки, рушники для рук і серветки, рукавички для прибирання</t>
  </si>
  <si>
    <t xml:space="preserve">Туалетний папір, носові хустинки, рушники для рук і серветки, рукавички для прибирання
</t>
  </si>
  <si>
    <t>Узагальнена назва закупівлі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</si>
  <si>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</si>
  <si>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</si>
  <si>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ФОП  Пилипова Олена Миколаївна</t>
  </si>
  <si>
    <t>ФОП Тарасов Максим Євгенович</t>
  </si>
  <si>
    <t>Фактичний переможець</t>
  </si>
  <si>
    <t>Фейдери для мікшерного пультаYamaha WA 507602</t>
  </si>
  <si>
    <t>Формений одяг - халати медичні чоловічі</t>
  </si>
  <si>
    <t xml:space="preserve">Халати чоловічі медичні білі з 100% бавовняної тканини 
розмір 50, зріст 5
</t>
  </si>
  <si>
    <t xml:space="preserve">Чищення текстильного  покриття (сцена) </t>
  </si>
  <si>
    <t xml:space="preserve">Чищення текстильного покриття (сцена) </t>
  </si>
  <si>
    <t>Ялинка штучна "Віденська",  лита 2.5 м</t>
  </si>
  <si>
    <t>Ялинка штучна,  лита 2.5 м</t>
  </si>
  <si>
    <t>аукціон не передбачено</t>
  </si>
  <si>
    <t>балон</t>
  </si>
  <si>
    <t>завершено</t>
  </si>
  <si>
    <t>комплект</t>
  </si>
  <si>
    <t>місяць</t>
  </si>
  <si>
    <t>не указано</t>
  </si>
  <si>
    <t>одиниця</t>
  </si>
  <si>
    <t>послуга</t>
  </si>
  <si>
    <t>підписано</t>
  </si>
  <si>
    <t>штуки</t>
  </si>
  <si>
    <t>№</t>
  </si>
  <si>
    <t>№ 31-12/20 додат. угода № 3 від 27.01.2023</t>
  </si>
  <si>
    <t>№30-11/20, додаткова угода № 6 від 27.01.2023</t>
  </si>
  <si>
    <t>Список державних закупівель за 2023 рік</t>
  </si>
  <si>
    <t xml:space="preserve">КЗК "ДНІПРОВСЬКИЙ АКАДЕМІЧНИЙ УКРАЇНСЬКИЙ ТЕАТР ОДНОГО АКТОРА "КРИК" ДМР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</si>
</sst>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d\.mm\.yyyy"/>
    <numFmt numFmtId="166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166" fontId="1" fillId="0" borderId="0" xfId="0" applyNumberFormat="1" applyFont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y.zakupivli.pro/remote/dispatcher/state_purchase_view/46498182" TargetMode="External"/><Relationship Id="rId18" Type="http://schemas.openxmlformats.org/officeDocument/2006/relationships/hyperlink" Target="https://my.zakupivli.pro/remote/dispatcher/state_purchase_view/45118544" TargetMode="External"/><Relationship Id="rId26" Type="http://schemas.openxmlformats.org/officeDocument/2006/relationships/hyperlink" Target="https://my.zakupivli.pro/remote/dispatcher/state_purchase_view/41765927" TargetMode="External"/><Relationship Id="rId3" Type="http://schemas.openxmlformats.org/officeDocument/2006/relationships/hyperlink" Target="https://my.zakupivli.pro/remote/dispatcher/state_purchase_view/48100822" TargetMode="External"/><Relationship Id="rId21" Type="http://schemas.openxmlformats.org/officeDocument/2006/relationships/hyperlink" Target="https://my.zakupivli.pro/remote/dispatcher/state_purchase_view/44452376" TargetMode="External"/><Relationship Id="rId34" Type="http://schemas.openxmlformats.org/officeDocument/2006/relationships/hyperlink" Target="https://my.zakupivli.pro/remote/dispatcher/state_purchase_view/39966906" TargetMode="External"/><Relationship Id="rId7" Type="http://schemas.openxmlformats.org/officeDocument/2006/relationships/hyperlink" Target="https://my.zakupivli.pro/remote/dispatcher/state_purchase_view/47175193" TargetMode="External"/><Relationship Id="rId12" Type="http://schemas.openxmlformats.org/officeDocument/2006/relationships/hyperlink" Target="https://my.zakupivli.pro/remote/dispatcher/state_purchase_view/46501006" TargetMode="External"/><Relationship Id="rId17" Type="http://schemas.openxmlformats.org/officeDocument/2006/relationships/hyperlink" Target="https://my.zakupivli.pro/remote/dispatcher/state_purchase_view/45179479" TargetMode="External"/><Relationship Id="rId25" Type="http://schemas.openxmlformats.org/officeDocument/2006/relationships/hyperlink" Target="https://my.zakupivli.pro/remote/dispatcher/state_purchase_view/41983289" TargetMode="External"/><Relationship Id="rId33" Type="http://schemas.openxmlformats.org/officeDocument/2006/relationships/hyperlink" Target="https://my.zakupivli.pro/remote/dispatcher/state_purchase_view/40044938" TargetMode="External"/><Relationship Id="rId2" Type="http://schemas.openxmlformats.org/officeDocument/2006/relationships/hyperlink" Target="https://my.zakupivli.pro/remote/dispatcher/state_purchase_view/48098885" TargetMode="External"/><Relationship Id="rId16" Type="http://schemas.openxmlformats.org/officeDocument/2006/relationships/hyperlink" Target="https://my.zakupivli.pro/remote/dispatcher/state_purchase_view/45245030" TargetMode="External"/><Relationship Id="rId20" Type="http://schemas.openxmlformats.org/officeDocument/2006/relationships/hyperlink" Target="https://my.zakupivli.pro/remote/dispatcher/state_purchase_view/44568974" TargetMode="External"/><Relationship Id="rId29" Type="http://schemas.openxmlformats.org/officeDocument/2006/relationships/hyperlink" Target="https://my.zakupivli.pro/remote/dispatcher/state_purchase_view/40606590" TargetMode="External"/><Relationship Id="rId1" Type="http://schemas.openxmlformats.org/officeDocument/2006/relationships/hyperlink" Target="mailto:report-feedback@zakupivli.pro" TargetMode="External"/><Relationship Id="rId6" Type="http://schemas.openxmlformats.org/officeDocument/2006/relationships/hyperlink" Target="https://my.zakupivli.pro/remote/dispatcher/state_purchase_view/47213946" TargetMode="External"/><Relationship Id="rId11" Type="http://schemas.openxmlformats.org/officeDocument/2006/relationships/hyperlink" Target="https://my.zakupivli.pro/remote/dispatcher/state_purchase_view/46501558" TargetMode="External"/><Relationship Id="rId24" Type="http://schemas.openxmlformats.org/officeDocument/2006/relationships/hyperlink" Target="https://my.zakupivli.pro/remote/dispatcher/state_purchase_view/41983548" TargetMode="External"/><Relationship Id="rId32" Type="http://schemas.openxmlformats.org/officeDocument/2006/relationships/hyperlink" Target="https://my.zakupivli.pro/remote/dispatcher/state_purchase_view/40398739" TargetMode="External"/><Relationship Id="rId5" Type="http://schemas.openxmlformats.org/officeDocument/2006/relationships/hyperlink" Target="https://my.zakupivli.pro/remote/dispatcher/state_purchase_view/47243702" TargetMode="External"/><Relationship Id="rId15" Type="http://schemas.openxmlformats.org/officeDocument/2006/relationships/hyperlink" Target="https://my.zakupivli.pro/remote/dispatcher/state_purchase_view/45244650" TargetMode="External"/><Relationship Id="rId23" Type="http://schemas.openxmlformats.org/officeDocument/2006/relationships/hyperlink" Target="https://my.zakupivli.pro/remote/dispatcher/state_purchase_view/43398474" TargetMode="External"/><Relationship Id="rId28" Type="http://schemas.openxmlformats.org/officeDocument/2006/relationships/hyperlink" Target="https://my.zakupivli.pro/remote/dispatcher/state_purchase_view/41603562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my.zakupivli.pro/remote/dispatcher/state_purchase_view/47169958" TargetMode="External"/><Relationship Id="rId19" Type="http://schemas.openxmlformats.org/officeDocument/2006/relationships/hyperlink" Target="https://my.zakupivli.pro/remote/dispatcher/state_purchase_view/45061530" TargetMode="External"/><Relationship Id="rId31" Type="http://schemas.openxmlformats.org/officeDocument/2006/relationships/hyperlink" Target="https://my.zakupivli.pro/remote/dispatcher/state_purchase_view/40604399" TargetMode="External"/><Relationship Id="rId4" Type="http://schemas.openxmlformats.org/officeDocument/2006/relationships/hyperlink" Target="https://my.zakupivli.pro/remote/dispatcher/state_purchase_view/47220286" TargetMode="External"/><Relationship Id="rId9" Type="http://schemas.openxmlformats.org/officeDocument/2006/relationships/hyperlink" Target="https://my.zakupivli.pro/remote/dispatcher/state_purchase_view/47179772" TargetMode="External"/><Relationship Id="rId14" Type="http://schemas.openxmlformats.org/officeDocument/2006/relationships/hyperlink" Target="https://my.zakupivli.pro/remote/dispatcher/state_purchase_view/45523539" TargetMode="External"/><Relationship Id="rId22" Type="http://schemas.openxmlformats.org/officeDocument/2006/relationships/hyperlink" Target="https://my.zakupivli.pro/remote/dispatcher/state_purchase_view/43705145" TargetMode="External"/><Relationship Id="rId27" Type="http://schemas.openxmlformats.org/officeDocument/2006/relationships/hyperlink" Target="https://my.zakupivli.pro/remote/dispatcher/state_purchase_view/41604182" TargetMode="External"/><Relationship Id="rId30" Type="http://schemas.openxmlformats.org/officeDocument/2006/relationships/hyperlink" Target="https://my.zakupivli.pro/remote/dispatcher/state_purchase_view/40606974" TargetMode="External"/><Relationship Id="rId35" Type="http://schemas.openxmlformats.org/officeDocument/2006/relationships/hyperlink" Target="https://my.zakupivli.pro/remote/dispatcher/state_purchase_view/39954244" TargetMode="External"/><Relationship Id="rId8" Type="http://schemas.openxmlformats.org/officeDocument/2006/relationships/hyperlink" Target="https://my.zakupivli.pro/remote/dispatcher/state_purchase_view/471831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38"/>
  <sheetViews>
    <sheetView tabSelected="1" workbookViewId="0">
      <pane ySplit="5" topLeftCell="A28" activePane="bottomLeft" state="frozen"/>
      <selection pane="bottomLeft" activeCell="D2" sqref="D2"/>
    </sheetView>
  </sheetViews>
  <sheetFormatPr defaultColWidth="11.42578125" defaultRowHeight="15" x14ac:dyDescent="0.25"/>
  <cols>
    <col min="1" max="1" width="5"/>
    <col min="2" max="3" width="25"/>
    <col min="4" max="5" width="35"/>
    <col min="6" max="6" width="20"/>
    <col min="7" max="7" width="35"/>
    <col min="8" max="8" width="30"/>
    <col min="9" max="9" width="5"/>
    <col min="10" max="10" width="30"/>
    <col min="11" max="11" width="15"/>
    <col min="12" max="13" width="20"/>
    <col min="14" max="16" width="5"/>
    <col min="17" max="21" width="10"/>
    <col min="22" max="22" width="25"/>
    <col min="23" max="23" width="10"/>
    <col min="24" max="25" width="15"/>
    <col min="26" max="26" width="10"/>
    <col min="27" max="29" width="15"/>
    <col min="30" max="30" width="10"/>
    <col min="31" max="31" width="15"/>
    <col min="32" max="33" width="20"/>
    <col min="34" max="35" width="15"/>
    <col min="36" max="36" width="20"/>
    <col min="37" max="37" width="15"/>
    <col min="38" max="38" width="10"/>
    <col min="39" max="39" width="20"/>
    <col min="40" max="40" width="15"/>
    <col min="41" max="41" width="20"/>
    <col min="42" max="42" width="10"/>
    <col min="43" max="43" width="15"/>
    <col min="44" max="45" width="10"/>
    <col min="46" max="46" width="15"/>
    <col min="47" max="48" width="10"/>
    <col min="49" max="49" width="20"/>
    <col min="50" max="52" width="15"/>
    <col min="53" max="54" width="10"/>
    <col min="55" max="56" width="20"/>
    <col min="57" max="57" width="15"/>
    <col min="58" max="58" width="10"/>
    <col min="59" max="60" width="20"/>
    <col min="61" max="61" width="50"/>
  </cols>
  <sheetData>
    <row r="1" spans="1:61" x14ac:dyDescent="0.25">
      <c r="A1" s="1" t="s">
        <v>250</v>
      </c>
    </row>
    <row r="2" spans="1:61" x14ac:dyDescent="0.25">
      <c r="A2" s="2" t="s">
        <v>108</v>
      </c>
    </row>
    <row r="4" spans="1:61" x14ac:dyDescent="0.25">
      <c r="B4" s="1" t="s">
        <v>249</v>
      </c>
    </row>
    <row r="5" spans="1:61" ht="102.75" x14ac:dyDescent="0.25">
      <c r="A5" s="3" t="s">
        <v>246</v>
      </c>
      <c r="B5" s="3" t="s">
        <v>111</v>
      </c>
      <c r="C5" s="3" t="s">
        <v>112</v>
      </c>
      <c r="D5" s="3" t="s">
        <v>223</v>
      </c>
      <c r="E5" s="3" t="s">
        <v>184</v>
      </c>
      <c r="F5" s="3" t="s">
        <v>193</v>
      </c>
      <c r="G5" s="3" t="s">
        <v>144</v>
      </c>
      <c r="H5" s="3" t="s">
        <v>220</v>
      </c>
      <c r="I5" s="3" t="s">
        <v>142</v>
      </c>
      <c r="J5" s="3" t="s">
        <v>160</v>
      </c>
      <c r="K5" s="3" t="s">
        <v>109</v>
      </c>
      <c r="L5" s="3" t="s">
        <v>161</v>
      </c>
      <c r="M5" s="3" t="s">
        <v>165</v>
      </c>
      <c r="N5" s="3" t="s">
        <v>118</v>
      </c>
      <c r="O5" s="3" t="s">
        <v>119</v>
      </c>
      <c r="P5" s="3" t="s">
        <v>117</v>
      </c>
      <c r="Q5" s="3" t="s">
        <v>128</v>
      </c>
      <c r="R5" s="3" t="s">
        <v>132</v>
      </c>
      <c r="S5" s="3" t="s">
        <v>131</v>
      </c>
      <c r="T5" s="3" t="s">
        <v>186</v>
      </c>
      <c r="U5" s="3" t="s">
        <v>185</v>
      </c>
      <c r="V5" s="3" t="s">
        <v>126</v>
      </c>
      <c r="W5" s="3" t="s">
        <v>148</v>
      </c>
      <c r="X5" s="3" t="s">
        <v>167</v>
      </c>
      <c r="Y5" s="3" t="s">
        <v>168</v>
      </c>
      <c r="Z5" s="3" t="s">
        <v>147</v>
      </c>
      <c r="AA5" s="3" t="s">
        <v>169</v>
      </c>
      <c r="AB5" s="3" t="s">
        <v>159</v>
      </c>
      <c r="AC5" s="3" t="s">
        <v>146</v>
      </c>
      <c r="AD5" s="3" t="s">
        <v>116</v>
      </c>
      <c r="AE5" s="3" t="s">
        <v>137</v>
      </c>
      <c r="AF5" s="3" t="s">
        <v>201</v>
      </c>
      <c r="AG5" s="3" t="s">
        <v>156</v>
      </c>
      <c r="AH5" s="3" t="s">
        <v>190</v>
      </c>
      <c r="AI5" s="3" t="s">
        <v>191</v>
      </c>
      <c r="AJ5" s="3" t="s">
        <v>154</v>
      </c>
      <c r="AK5" s="3" t="s">
        <v>202</v>
      </c>
      <c r="AL5" s="3" t="s">
        <v>4</v>
      </c>
      <c r="AM5" s="3" t="s">
        <v>228</v>
      </c>
      <c r="AN5" s="3" t="s">
        <v>110</v>
      </c>
      <c r="AO5" s="3" t="s">
        <v>136</v>
      </c>
      <c r="AP5" s="3" t="s">
        <v>145</v>
      </c>
      <c r="AQ5" s="3" t="s">
        <v>202</v>
      </c>
      <c r="AR5" s="3" t="s">
        <v>4</v>
      </c>
      <c r="AS5" s="3" t="s">
        <v>175</v>
      </c>
      <c r="AT5" s="3" t="s">
        <v>129</v>
      </c>
      <c r="AU5" s="3" t="s">
        <v>225</v>
      </c>
      <c r="AV5" s="3" t="s">
        <v>224</v>
      </c>
      <c r="AW5" s="3" t="s">
        <v>197</v>
      </c>
      <c r="AX5" s="3" t="s">
        <v>127</v>
      </c>
      <c r="AY5" s="3" t="s">
        <v>157</v>
      </c>
      <c r="AZ5" s="3" t="s">
        <v>203</v>
      </c>
      <c r="BA5" s="3" t="s">
        <v>200</v>
      </c>
      <c r="BB5" s="3" t="s">
        <v>199</v>
      </c>
      <c r="BC5" s="3" t="s">
        <v>130</v>
      </c>
      <c r="BD5" s="3" t="s">
        <v>134</v>
      </c>
      <c r="BE5" s="3" t="s">
        <v>133</v>
      </c>
      <c r="BF5" s="3" t="s">
        <v>198</v>
      </c>
      <c r="BG5" s="3" t="s">
        <v>187</v>
      </c>
      <c r="BH5" s="3" t="s">
        <v>152</v>
      </c>
      <c r="BI5" s="3" t="s">
        <v>120</v>
      </c>
    </row>
    <row r="6" spans="1:61" x14ac:dyDescent="0.25">
      <c r="A6" s="4">
        <v>1</v>
      </c>
      <c r="B6" s="2" t="str">
        <f>HYPERLINK("https://my.zakupivli.pro/remote/dispatcher/state_purchase_view/48098885", "UA-2023-12-28-005701-a")</f>
        <v>UA-2023-12-28-005701-a</v>
      </c>
      <c r="C6" s="2" t="s">
        <v>155</v>
      </c>
      <c r="D6" s="1" t="s">
        <v>135</v>
      </c>
      <c r="E6" s="1" t="s">
        <v>135</v>
      </c>
      <c r="F6" s="1" t="s">
        <v>53</v>
      </c>
      <c r="G6" s="1" t="s">
        <v>86</v>
      </c>
      <c r="H6" s="1" t="s">
        <v>138</v>
      </c>
      <c r="I6" s="1" t="s">
        <v>217</v>
      </c>
      <c r="J6" s="1" t="s">
        <v>143</v>
      </c>
      <c r="K6" s="1" t="s">
        <v>51</v>
      </c>
      <c r="L6" s="1" t="s">
        <v>218</v>
      </c>
      <c r="M6" s="1" t="s">
        <v>218</v>
      </c>
      <c r="N6" s="1" t="s">
        <v>32</v>
      </c>
      <c r="O6" s="1" t="s">
        <v>32</v>
      </c>
      <c r="P6" s="1" t="s">
        <v>32</v>
      </c>
      <c r="Q6" s="5">
        <v>45288</v>
      </c>
      <c r="R6" s="1"/>
      <c r="S6" s="1"/>
      <c r="T6" s="1"/>
      <c r="U6" s="1"/>
      <c r="V6" s="1" t="s">
        <v>236</v>
      </c>
      <c r="W6" s="4">
        <v>1</v>
      </c>
      <c r="X6" s="6">
        <v>18128.46</v>
      </c>
      <c r="Y6" s="1" t="s">
        <v>155</v>
      </c>
      <c r="Z6" s="1">
        <v>95</v>
      </c>
      <c r="AA6" s="6">
        <v>190.83</v>
      </c>
      <c r="AB6" s="1" t="s">
        <v>242</v>
      </c>
      <c r="AC6" s="1" t="s">
        <v>241</v>
      </c>
      <c r="AD6" s="1" t="s">
        <v>107</v>
      </c>
      <c r="AE6" s="1" t="s">
        <v>217</v>
      </c>
      <c r="AF6" s="1" t="s">
        <v>121</v>
      </c>
      <c r="AG6" s="1" t="s">
        <v>158</v>
      </c>
      <c r="AH6" s="6">
        <v>18128.46</v>
      </c>
      <c r="AI6" s="6">
        <v>190.82589473684209</v>
      </c>
      <c r="AJ6" s="1" t="s">
        <v>216</v>
      </c>
      <c r="AK6" s="1"/>
      <c r="AL6" s="1"/>
      <c r="AM6" s="1" t="s">
        <v>216</v>
      </c>
      <c r="AN6" s="1" t="s">
        <v>50</v>
      </c>
      <c r="AO6" s="1"/>
      <c r="AP6" s="1" t="s">
        <v>14</v>
      </c>
      <c r="AQ6" s="1"/>
      <c r="AR6" s="1"/>
      <c r="AS6" s="2"/>
      <c r="AT6" s="1"/>
      <c r="AU6" s="1"/>
      <c r="AV6" s="1"/>
      <c r="AW6" s="1" t="s">
        <v>238</v>
      </c>
      <c r="AX6" s="7">
        <v>45288.576259379006</v>
      </c>
      <c r="AY6" s="1" t="s">
        <v>94</v>
      </c>
      <c r="AZ6" s="6">
        <v>18128.46</v>
      </c>
      <c r="BA6" s="5">
        <v>45273</v>
      </c>
      <c r="BB6" s="5">
        <v>45278</v>
      </c>
      <c r="BC6" s="5">
        <v>45273</v>
      </c>
      <c r="BD6" s="5">
        <v>45273</v>
      </c>
      <c r="BE6" s="7">
        <v>45291</v>
      </c>
      <c r="BF6" s="1" t="s">
        <v>244</v>
      </c>
      <c r="BG6" s="1"/>
      <c r="BH6" s="1"/>
      <c r="BI6" s="1" t="s">
        <v>31</v>
      </c>
    </row>
    <row r="7" spans="1:61" x14ac:dyDescent="0.25">
      <c r="A7" s="4">
        <v>2</v>
      </c>
      <c r="B7" s="2" t="str">
        <f>HYPERLINK("https://my.zakupivli.pro/remote/dispatcher/state_purchase_view/48100822", "UA-2023-12-28-006627-a")</f>
        <v>UA-2023-12-28-006627-a</v>
      </c>
      <c r="C7" s="2" t="s">
        <v>155</v>
      </c>
      <c r="D7" s="1" t="s">
        <v>179</v>
      </c>
      <c r="E7" s="1" t="s">
        <v>178</v>
      </c>
      <c r="F7" s="1" t="s">
        <v>53</v>
      </c>
      <c r="G7" s="1" t="s">
        <v>98</v>
      </c>
      <c r="H7" s="1" t="s">
        <v>138</v>
      </c>
      <c r="I7" s="1" t="s">
        <v>217</v>
      </c>
      <c r="J7" s="1" t="s">
        <v>143</v>
      </c>
      <c r="K7" s="1" t="s">
        <v>51</v>
      </c>
      <c r="L7" s="1" t="s">
        <v>218</v>
      </c>
      <c r="M7" s="1" t="s">
        <v>218</v>
      </c>
      <c r="N7" s="1" t="s">
        <v>32</v>
      </c>
      <c r="O7" s="1" t="s">
        <v>32</v>
      </c>
      <c r="P7" s="1" t="s">
        <v>32</v>
      </c>
      <c r="Q7" s="5">
        <v>45288</v>
      </c>
      <c r="R7" s="1"/>
      <c r="S7" s="1"/>
      <c r="T7" s="1"/>
      <c r="U7" s="1"/>
      <c r="V7" s="1" t="s">
        <v>236</v>
      </c>
      <c r="W7" s="4">
        <v>1</v>
      </c>
      <c r="X7" s="6">
        <v>400</v>
      </c>
      <c r="Y7" s="1" t="s">
        <v>155</v>
      </c>
      <c r="Z7" s="1">
        <v>1</v>
      </c>
      <c r="AA7" s="6">
        <v>400</v>
      </c>
      <c r="AB7" s="1" t="s">
        <v>243</v>
      </c>
      <c r="AC7" s="1" t="s">
        <v>241</v>
      </c>
      <c r="AD7" s="1" t="s">
        <v>107</v>
      </c>
      <c r="AE7" s="1" t="s">
        <v>158</v>
      </c>
      <c r="AF7" s="1" t="s">
        <v>121</v>
      </c>
      <c r="AG7" s="1" t="s">
        <v>158</v>
      </c>
      <c r="AH7" s="6">
        <v>400</v>
      </c>
      <c r="AI7" s="6">
        <v>400</v>
      </c>
      <c r="AJ7" s="1" t="s">
        <v>211</v>
      </c>
      <c r="AK7" s="1"/>
      <c r="AL7" s="1"/>
      <c r="AM7" s="1" t="s">
        <v>211</v>
      </c>
      <c r="AN7" s="1" t="s">
        <v>93</v>
      </c>
      <c r="AO7" s="1"/>
      <c r="AP7" s="1" t="s">
        <v>30</v>
      </c>
      <c r="AQ7" s="1"/>
      <c r="AR7" s="1"/>
      <c r="AS7" s="2"/>
      <c r="AT7" s="1"/>
      <c r="AU7" s="1"/>
      <c r="AV7" s="1"/>
      <c r="AW7" s="1" t="s">
        <v>238</v>
      </c>
      <c r="AX7" s="7">
        <v>45288.599977452614</v>
      </c>
      <c r="AY7" s="1" t="s">
        <v>141</v>
      </c>
      <c r="AZ7" s="6">
        <v>400</v>
      </c>
      <c r="BA7" s="5">
        <v>45266</v>
      </c>
      <c r="BB7" s="5">
        <v>45268</v>
      </c>
      <c r="BC7" s="5">
        <v>45266</v>
      </c>
      <c r="BD7" s="5">
        <v>45266</v>
      </c>
      <c r="BE7" s="7">
        <v>45291</v>
      </c>
      <c r="BF7" s="1" t="s">
        <v>244</v>
      </c>
      <c r="BG7" s="1"/>
      <c r="BH7" s="1"/>
      <c r="BI7" s="1" t="s">
        <v>31</v>
      </c>
    </row>
    <row r="8" spans="1:61" x14ac:dyDescent="0.25">
      <c r="A8" s="4">
        <v>3</v>
      </c>
      <c r="B8" s="2" t="str">
        <f>HYPERLINK("https://my.zakupivli.pro/remote/dispatcher/state_purchase_view/47220286", "UA-2023-12-04-009888-a")</f>
        <v>UA-2023-12-04-009888-a</v>
      </c>
      <c r="C8" s="2" t="s">
        <v>155</v>
      </c>
      <c r="D8" s="1" t="s">
        <v>163</v>
      </c>
      <c r="E8" s="1" t="s">
        <v>163</v>
      </c>
      <c r="F8" s="1" t="s">
        <v>53</v>
      </c>
      <c r="G8" s="1" t="s">
        <v>99</v>
      </c>
      <c r="H8" s="1" t="s">
        <v>138</v>
      </c>
      <c r="I8" s="1" t="s">
        <v>217</v>
      </c>
      <c r="J8" s="1" t="s">
        <v>143</v>
      </c>
      <c r="K8" s="1" t="s">
        <v>51</v>
      </c>
      <c r="L8" s="1" t="s">
        <v>218</v>
      </c>
      <c r="M8" s="1" t="s">
        <v>218</v>
      </c>
      <c r="N8" s="1" t="s">
        <v>32</v>
      </c>
      <c r="O8" s="1" t="s">
        <v>32</v>
      </c>
      <c r="P8" s="1" t="s">
        <v>32</v>
      </c>
      <c r="Q8" s="5">
        <v>45264</v>
      </c>
      <c r="R8" s="1"/>
      <c r="S8" s="1"/>
      <c r="T8" s="1"/>
      <c r="U8" s="1"/>
      <c r="V8" s="1" t="s">
        <v>236</v>
      </c>
      <c r="W8" s="4">
        <v>1</v>
      </c>
      <c r="X8" s="6">
        <v>6000</v>
      </c>
      <c r="Y8" s="1" t="s">
        <v>155</v>
      </c>
      <c r="Z8" s="1">
        <v>1</v>
      </c>
      <c r="AA8" s="6">
        <v>6000</v>
      </c>
      <c r="AB8" s="1" t="s">
        <v>243</v>
      </c>
      <c r="AC8" s="1" t="s">
        <v>241</v>
      </c>
      <c r="AD8" s="1" t="s">
        <v>107</v>
      </c>
      <c r="AE8" s="1" t="s">
        <v>217</v>
      </c>
      <c r="AF8" s="1" t="s">
        <v>121</v>
      </c>
      <c r="AG8" s="1" t="s">
        <v>158</v>
      </c>
      <c r="AH8" s="6">
        <v>6000</v>
      </c>
      <c r="AI8" s="6">
        <v>6000</v>
      </c>
      <c r="AJ8" s="1" t="s">
        <v>123</v>
      </c>
      <c r="AK8" s="1"/>
      <c r="AL8" s="1"/>
      <c r="AM8" s="1" t="s">
        <v>123</v>
      </c>
      <c r="AN8" s="1" t="s">
        <v>38</v>
      </c>
      <c r="AO8" s="1"/>
      <c r="AP8" s="1" t="s">
        <v>27</v>
      </c>
      <c r="AQ8" s="1"/>
      <c r="AR8" s="1"/>
      <c r="AS8" s="2"/>
      <c r="AT8" s="1"/>
      <c r="AU8" s="1"/>
      <c r="AV8" s="1"/>
      <c r="AW8" s="1" t="s">
        <v>238</v>
      </c>
      <c r="AX8" s="7">
        <v>45264.81701380344</v>
      </c>
      <c r="AY8" s="1" t="s">
        <v>34</v>
      </c>
      <c r="AZ8" s="6">
        <v>6000</v>
      </c>
      <c r="BA8" s="5">
        <v>45261</v>
      </c>
      <c r="BB8" s="5">
        <v>45291</v>
      </c>
      <c r="BC8" s="5">
        <v>45261</v>
      </c>
      <c r="BD8" s="5">
        <v>45261</v>
      </c>
      <c r="BE8" s="7">
        <v>46326</v>
      </c>
      <c r="BF8" s="1" t="s">
        <v>244</v>
      </c>
      <c r="BG8" s="1"/>
      <c r="BH8" s="1"/>
      <c r="BI8" s="1" t="s">
        <v>31</v>
      </c>
    </row>
    <row r="9" spans="1:61" x14ac:dyDescent="0.25">
      <c r="A9" s="4">
        <v>4</v>
      </c>
      <c r="B9" s="2" t="str">
        <f>HYPERLINK("https://my.zakupivli.pro/remote/dispatcher/state_purchase_view/47243702", "UA-2023-12-04-020327-a")</f>
        <v>UA-2023-12-04-020327-a</v>
      </c>
      <c r="C9" s="2" t="s">
        <v>155</v>
      </c>
      <c r="D9" s="1" t="s">
        <v>235</v>
      </c>
      <c r="E9" s="1" t="s">
        <v>234</v>
      </c>
      <c r="F9" s="1" t="s">
        <v>53</v>
      </c>
      <c r="G9" s="1" t="s">
        <v>85</v>
      </c>
      <c r="H9" s="1" t="s">
        <v>138</v>
      </c>
      <c r="I9" s="1" t="s">
        <v>217</v>
      </c>
      <c r="J9" s="1" t="s">
        <v>143</v>
      </c>
      <c r="K9" s="1" t="s">
        <v>51</v>
      </c>
      <c r="L9" s="1" t="s">
        <v>218</v>
      </c>
      <c r="M9" s="1" t="s">
        <v>218</v>
      </c>
      <c r="N9" s="1" t="s">
        <v>32</v>
      </c>
      <c r="O9" s="1" t="s">
        <v>32</v>
      </c>
      <c r="P9" s="1" t="s">
        <v>32</v>
      </c>
      <c r="Q9" s="5">
        <v>45264</v>
      </c>
      <c r="R9" s="1"/>
      <c r="S9" s="1"/>
      <c r="T9" s="1"/>
      <c r="U9" s="1"/>
      <c r="V9" s="1" t="s">
        <v>236</v>
      </c>
      <c r="W9" s="4">
        <v>1</v>
      </c>
      <c r="X9" s="6">
        <v>10900</v>
      </c>
      <c r="Y9" s="1" t="s">
        <v>155</v>
      </c>
      <c r="Z9" s="1">
        <v>1</v>
      </c>
      <c r="AA9" s="6">
        <v>10900</v>
      </c>
      <c r="AB9" s="1" t="s">
        <v>245</v>
      </c>
      <c r="AC9" s="1" t="s">
        <v>241</v>
      </c>
      <c r="AD9" s="1" t="s">
        <v>107</v>
      </c>
      <c r="AE9" s="1" t="s">
        <v>217</v>
      </c>
      <c r="AF9" s="1" t="s">
        <v>121</v>
      </c>
      <c r="AG9" s="1" t="s">
        <v>158</v>
      </c>
      <c r="AH9" s="6">
        <v>10900</v>
      </c>
      <c r="AI9" s="6">
        <v>10900</v>
      </c>
      <c r="AJ9" s="1" t="s">
        <v>208</v>
      </c>
      <c r="AK9" s="1"/>
      <c r="AL9" s="1"/>
      <c r="AM9" s="1" t="s">
        <v>208</v>
      </c>
      <c r="AN9" s="1" t="s">
        <v>72</v>
      </c>
      <c r="AO9" s="1"/>
      <c r="AP9" s="1" t="s">
        <v>18</v>
      </c>
      <c r="AQ9" s="1"/>
      <c r="AR9" s="1"/>
      <c r="AS9" s="2"/>
      <c r="AT9" s="1"/>
      <c r="AU9" s="1"/>
      <c r="AV9" s="1"/>
      <c r="AW9" s="1" t="s">
        <v>238</v>
      </c>
      <c r="AX9" s="7">
        <v>45264.8147208273</v>
      </c>
      <c r="AY9" s="1" t="s">
        <v>124</v>
      </c>
      <c r="AZ9" s="6">
        <v>10900</v>
      </c>
      <c r="BA9" s="1"/>
      <c r="BB9" s="5">
        <v>45264</v>
      </c>
      <c r="BC9" s="5">
        <v>45261</v>
      </c>
      <c r="BD9" s="5">
        <v>45261</v>
      </c>
      <c r="BE9" s="7">
        <v>45291</v>
      </c>
      <c r="BF9" s="1" t="s">
        <v>244</v>
      </c>
      <c r="BG9" s="1"/>
      <c r="BH9" s="1"/>
      <c r="BI9" s="1" t="s">
        <v>31</v>
      </c>
    </row>
    <row r="10" spans="1:61" x14ac:dyDescent="0.25">
      <c r="A10" s="4">
        <v>5</v>
      </c>
      <c r="B10" s="2" t="str">
        <f>HYPERLINK("https://my.zakupivli.pro/remote/dispatcher/state_purchase_view/47213946", "UA-2023-12-04-007047-a")</f>
        <v>UA-2023-12-04-007047-a</v>
      </c>
      <c r="C10" s="2" t="s">
        <v>155</v>
      </c>
      <c r="D10" s="1" t="s">
        <v>164</v>
      </c>
      <c r="E10" s="1" t="s">
        <v>164</v>
      </c>
      <c r="F10" s="1" t="s">
        <v>53</v>
      </c>
      <c r="G10" s="1" t="s">
        <v>99</v>
      </c>
      <c r="H10" s="1" t="s">
        <v>138</v>
      </c>
      <c r="I10" s="1" t="s">
        <v>217</v>
      </c>
      <c r="J10" s="1" t="s">
        <v>143</v>
      </c>
      <c r="K10" s="1" t="s">
        <v>51</v>
      </c>
      <c r="L10" s="1" t="s">
        <v>218</v>
      </c>
      <c r="M10" s="1" t="s">
        <v>218</v>
      </c>
      <c r="N10" s="1" t="s">
        <v>32</v>
      </c>
      <c r="O10" s="1" t="s">
        <v>32</v>
      </c>
      <c r="P10" s="1" t="s">
        <v>32</v>
      </c>
      <c r="Q10" s="5">
        <v>45264</v>
      </c>
      <c r="R10" s="1"/>
      <c r="S10" s="1"/>
      <c r="T10" s="1"/>
      <c r="U10" s="1"/>
      <c r="V10" s="1" t="s">
        <v>236</v>
      </c>
      <c r="W10" s="4">
        <v>1</v>
      </c>
      <c r="X10" s="6">
        <v>25600</v>
      </c>
      <c r="Y10" s="1" t="s">
        <v>155</v>
      </c>
      <c r="Z10" s="1">
        <v>1</v>
      </c>
      <c r="AA10" s="6">
        <v>25600</v>
      </c>
      <c r="AB10" s="1" t="s">
        <v>243</v>
      </c>
      <c r="AC10" s="1" t="s">
        <v>241</v>
      </c>
      <c r="AD10" s="1" t="s">
        <v>107</v>
      </c>
      <c r="AE10" s="1" t="s">
        <v>217</v>
      </c>
      <c r="AF10" s="1" t="s">
        <v>121</v>
      </c>
      <c r="AG10" s="1" t="s">
        <v>158</v>
      </c>
      <c r="AH10" s="6">
        <v>25600</v>
      </c>
      <c r="AI10" s="6">
        <v>25600</v>
      </c>
      <c r="AJ10" s="1" t="s">
        <v>123</v>
      </c>
      <c r="AK10" s="1"/>
      <c r="AL10" s="1"/>
      <c r="AM10" s="1" t="s">
        <v>123</v>
      </c>
      <c r="AN10" s="1" t="s">
        <v>38</v>
      </c>
      <c r="AO10" s="1"/>
      <c r="AP10" s="1" t="s">
        <v>11</v>
      </c>
      <c r="AQ10" s="1"/>
      <c r="AR10" s="1"/>
      <c r="AS10" s="2"/>
      <c r="AT10" s="1"/>
      <c r="AU10" s="1"/>
      <c r="AV10" s="1"/>
      <c r="AW10" s="1" t="s">
        <v>238</v>
      </c>
      <c r="AX10" s="7">
        <v>45264.51035812428</v>
      </c>
      <c r="AY10" s="1" t="s">
        <v>33</v>
      </c>
      <c r="AZ10" s="6">
        <v>25600</v>
      </c>
      <c r="BA10" s="5">
        <v>45231</v>
      </c>
      <c r="BB10" s="5">
        <v>45291</v>
      </c>
      <c r="BC10" s="5">
        <v>45241</v>
      </c>
      <c r="BD10" s="5">
        <v>45231</v>
      </c>
      <c r="BE10" s="7">
        <v>46295</v>
      </c>
      <c r="BF10" s="1" t="s">
        <v>244</v>
      </c>
      <c r="BG10" s="1"/>
      <c r="BH10" s="1"/>
      <c r="BI10" s="1" t="s">
        <v>31</v>
      </c>
    </row>
    <row r="11" spans="1:61" x14ac:dyDescent="0.25">
      <c r="A11" s="4">
        <v>6</v>
      </c>
      <c r="B11" s="2" t="str">
        <f>HYPERLINK("https://my.zakupivli.pro/remote/dispatcher/state_purchase_view/47175193", "UA-2023-12-01-009370-a")</f>
        <v>UA-2023-12-01-009370-a</v>
      </c>
      <c r="C11" s="2" t="s">
        <v>155</v>
      </c>
      <c r="D11" s="1" t="s">
        <v>183</v>
      </c>
      <c r="E11" s="1" t="s">
        <v>183</v>
      </c>
      <c r="F11" s="1" t="s">
        <v>53</v>
      </c>
      <c r="G11" s="1" t="s">
        <v>97</v>
      </c>
      <c r="H11" s="1" t="s">
        <v>138</v>
      </c>
      <c r="I11" s="1" t="s">
        <v>217</v>
      </c>
      <c r="J11" s="1" t="s">
        <v>143</v>
      </c>
      <c r="K11" s="1" t="s">
        <v>51</v>
      </c>
      <c r="L11" s="1" t="s">
        <v>218</v>
      </c>
      <c r="M11" s="1" t="s">
        <v>218</v>
      </c>
      <c r="N11" s="1" t="s">
        <v>32</v>
      </c>
      <c r="O11" s="1" t="s">
        <v>32</v>
      </c>
      <c r="P11" s="1" t="s">
        <v>32</v>
      </c>
      <c r="Q11" s="5">
        <v>45261</v>
      </c>
      <c r="R11" s="1"/>
      <c r="S11" s="1"/>
      <c r="T11" s="1"/>
      <c r="U11" s="1"/>
      <c r="V11" s="1" t="s">
        <v>236</v>
      </c>
      <c r="W11" s="4">
        <v>1</v>
      </c>
      <c r="X11" s="6">
        <v>5800</v>
      </c>
      <c r="Y11" s="1" t="s">
        <v>155</v>
      </c>
      <c r="Z11" s="1">
        <v>1</v>
      </c>
      <c r="AA11" s="6">
        <v>5800</v>
      </c>
      <c r="AB11" s="1" t="s">
        <v>243</v>
      </c>
      <c r="AC11" s="1" t="s">
        <v>241</v>
      </c>
      <c r="AD11" s="1" t="s">
        <v>107</v>
      </c>
      <c r="AE11" s="1" t="s">
        <v>158</v>
      </c>
      <c r="AF11" s="1" t="s">
        <v>121</v>
      </c>
      <c r="AG11" s="1" t="s">
        <v>158</v>
      </c>
      <c r="AH11" s="6">
        <v>5800</v>
      </c>
      <c r="AI11" s="6">
        <v>5800</v>
      </c>
      <c r="AJ11" s="1" t="s">
        <v>210</v>
      </c>
      <c r="AK11" s="1"/>
      <c r="AL11" s="1"/>
      <c r="AM11" s="1" t="s">
        <v>210</v>
      </c>
      <c r="AN11" s="1" t="s">
        <v>91</v>
      </c>
      <c r="AO11" s="1"/>
      <c r="AP11" s="1"/>
      <c r="AQ11" s="1"/>
      <c r="AR11" s="1"/>
      <c r="AS11" s="2"/>
      <c r="AT11" s="1"/>
      <c r="AU11" s="1"/>
      <c r="AV11" s="1"/>
      <c r="AW11" s="1" t="s">
        <v>238</v>
      </c>
      <c r="AX11" s="7">
        <v>45261.584731081595</v>
      </c>
      <c r="AY11" s="1" t="s">
        <v>125</v>
      </c>
      <c r="AZ11" s="6">
        <v>5800</v>
      </c>
      <c r="BA11" s="5">
        <v>45268</v>
      </c>
      <c r="BB11" s="5">
        <v>45634</v>
      </c>
      <c r="BC11" s="5">
        <v>45259</v>
      </c>
      <c r="BD11" s="5">
        <v>45259</v>
      </c>
      <c r="BE11" s="7">
        <v>45657</v>
      </c>
      <c r="BF11" s="1" t="s">
        <v>244</v>
      </c>
      <c r="BG11" s="1"/>
      <c r="BH11" s="1"/>
      <c r="BI11" s="1" t="s">
        <v>31</v>
      </c>
    </row>
    <row r="12" spans="1:61" x14ac:dyDescent="0.25">
      <c r="A12" s="4">
        <v>7</v>
      </c>
      <c r="B12" s="2" t="str">
        <f>HYPERLINK("https://my.zakupivli.pro/remote/dispatcher/state_purchase_view/47183187", "UA-2023-12-01-012842-a")</f>
        <v>UA-2023-12-01-012842-a</v>
      </c>
      <c r="C12" s="2" t="s">
        <v>155</v>
      </c>
      <c r="D12" s="1" t="s">
        <v>177</v>
      </c>
      <c r="E12" s="1" t="s">
        <v>177</v>
      </c>
      <c r="F12" s="1" t="s">
        <v>53</v>
      </c>
      <c r="G12" s="1" t="s">
        <v>102</v>
      </c>
      <c r="H12" s="1" t="s">
        <v>138</v>
      </c>
      <c r="I12" s="1" t="s">
        <v>217</v>
      </c>
      <c r="J12" s="1" t="s">
        <v>143</v>
      </c>
      <c r="K12" s="1" t="s">
        <v>51</v>
      </c>
      <c r="L12" s="1" t="s">
        <v>218</v>
      </c>
      <c r="M12" s="1" t="s">
        <v>218</v>
      </c>
      <c r="N12" s="1" t="s">
        <v>32</v>
      </c>
      <c r="O12" s="1" t="s">
        <v>32</v>
      </c>
      <c r="P12" s="1" t="s">
        <v>32</v>
      </c>
      <c r="Q12" s="5">
        <v>45261</v>
      </c>
      <c r="R12" s="1"/>
      <c r="S12" s="1"/>
      <c r="T12" s="1"/>
      <c r="U12" s="1"/>
      <c r="V12" s="1" t="s">
        <v>236</v>
      </c>
      <c r="W12" s="4">
        <v>1</v>
      </c>
      <c r="X12" s="6">
        <v>594</v>
      </c>
      <c r="Y12" s="1" t="s">
        <v>155</v>
      </c>
      <c r="Z12" s="1">
        <v>1</v>
      </c>
      <c r="AA12" s="6">
        <v>594</v>
      </c>
      <c r="AB12" s="1" t="s">
        <v>243</v>
      </c>
      <c r="AC12" s="1" t="s">
        <v>241</v>
      </c>
      <c r="AD12" s="1" t="s">
        <v>107</v>
      </c>
      <c r="AE12" s="1" t="s">
        <v>217</v>
      </c>
      <c r="AF12" s="1" t="s">
        <v>121</v>
      </c>
      <c r="AG12" s="1" t="s">
        <v>158</v>
      </c>
      <c r="AH12" s="6">
        <v>594</v>
      </c>
      <c r="AI12" s="6">
        <v>594</v>
      </c>
      <c r="AJ12" s="1" t="s">
        <v>215</v>
      </c>
      <c r="AK12" s="1"/>
      <c r="AL12" s="1"/>
      <c r="AM12" s="1" t="s">
        <v>215</v>
      </c>
      <c r="AN12" s="1" t="s">
        <v>78</v>
      </c>
      <c r="AO12" s="1"/>
      <c r="AP12" s="1" t="s">
        <v>29</v>
      </c>
      <c r="AQ12" s="1"/>
      <c r="AR12" s="1"/>
      <c r="AS12" s="2"/>
      <c r="AT12" s="1"/>
      <c r="AU12" s="1"/>
      <c r="AV12" s="1"/>
      <c r="AW12" s="1" t="s">
        <v>238</v>
      </c>
      <c r="AX12" s="7">
        <v>45261.658110539494</v>
      </c>
      <c r="AY12" s="1" t="s">
        <v>51</v>
      </c>
      <c r="AZ12" s="6">
        <v>594</v>
      </c>
      <c r="BA12" s="5">
        <v>45259</v>
      </c>
      <c r="BB12" s="5">
        <v>45625</v>
      </c>
      <c r="BC12" s="5">
        <v>45259</v>
      </c>
      <c r="BD12" s="5">
        <v>45259</v>
      </c>
      <c r="BE12" s="7">
        <v>45291</v>
      </c>
      <c r="BF12" s="1" t="s">
        <v>244</v>
      </c>
      <c r="BG12" s="1"/>
      <c r="BH12" s="1"/>
      <c r="BI12" s="1" t="s">
        <v>31</v>
      </c>
    </row>
    <row r="13" spans="1:61" x14ac:dyDescent="0.25">
      <c r="A13" s="4">
        <v>8</v>
      </c>
      <c r="B13" s="2" t="str">
        <f>HYPERLINK("https://my.zakupivli.pro/remote/dispatcher/state_purchase_view/47179772", "UA-2023-12-01-011394-a")</f>
        <v>UA-2023-12-01-011394-a</v>
      </c>
      <c r="C13" s="2" t="s">
        <v>155</v>
      </c>
      <c r="D13" s="1" t="s">
        <v>172</v>
      </c>
      <c r="E13" s="1" t="s">
        <v>172</v>
      </c>
      <c r="F13" s="1" t="s">
        <v>53</v>
      </c>
      <c r="G13" s="1" t="s">
        <v>97</v>
      </c>
      <c r="H13" s="1" t="s">
        <v>138</v>
      </c>
      <c r="I13" s="1" t="s">
        <v>217</v>
      </c>
      <c r="J13" s="1" t="s">
        <v>143</v>
      </c>
      <c r="K13" s="1" t="s">
        <v>51</v>
      </c>
      <c r="L13" s="1" t="s">
        <v>218</v>
      </c>
      <c r="M13" s="1" t="s">
        <v>218</v>
      </c>
      <c r="N13" s="1" t="s">
        <v>32</v>
      </c>
      <c r="O13" s="1" t="s">
        <v>32</v>
      </c>
      <c r="P13" s="1" t="s">
        <v>32</v>
      </c>
      <c r="Q13" s="5">
        <v>45261</v>
      </c>
      <c r="R13" s="1"/>
      <c r="S13" s="1"/>
      <c r="T13" s="1"/>
      <c r="U13" s="1"/>
      <c r="V13" s="1" t="s">
        <v>236</v>
      </c>
      <c r="W13" s="4">
        <v>1</v>
      </c>
      <c r="X13" s="6">
        <v>3700</v>
      </c>
      <c r="Y13" s="1" t="s">
        <v>155</v>
      </c>
      <c r="Z13" s="1">
        <v>1</v>
      </c>
      <c r="AA13" s="6">
        <v>3700</v>
      </c>
      <c r="AB13" s="1" t="s">
        <v>239</v>
      </c>
      <c r="AC13" s="1" t="s">
        <v>241</v>
      </c>
      <c r="AD13" s="1" t="s">
        <v>107</v>
      </c>
      <c r="AE13" s="1" t="s">
        <v>217</v>
      </c>
      <c r="AF13" s="1" t="s">
        <v>121</v>
      </c>
      <c r="AG13" s="1" t="s">
        <v>158</v>
      </c>
      <c r="AH13" s="6">
        <v>3700</v>
      </c>
      <c r="AI13" s="6">
        <v>3700</v>
      </c>
      <c r="AJ13" s="1" t="s">
        <v>212</v>
      </c>
      <c r="AK13" s="1"/>
      <c r="AL13" s="1"/>
      <c r="AM13" s="1" t="s">
        <v>212</v>
      </c>
      <c r="AN13" s="1" t="s">
        <v>80</v>
      </c>
      <c r="AO13" s="1"/>
      <c r="AP13" s="1" t="s">
        <v>15</v>
      </c>
      <c r="AQ13" s="1"/>
      <c r="AR13" s="1"/>
      <c r="AS13" s="2"/>
      <c r="AT13" s="1"/>
      <c r="AU13" s="1"/>
      <c r="AV13" s="1"/>
      <c r="AW13" s="1" t="s">
        <v>238</v>
      </c>
      <c r="AX13" s="7">
        <v>45261.617814716366</v>
      </c>
      <c r="AY13" s="1" t="s">
        <v>56</v>
      </c>
      <c r="AZ13" s="6">
        <v>3700</v>
      </c>
      <c r="BA13" s="5">
        <v>45259</v>
      </c>
      <c r="BB13" s="5">
        <v>45594</v>
      </c>
      <c r="BC13" s="5">
        <v>45259</v>
      </c>
      <c r="BD13" s="5">
        <v>45259</v>
      </c>
      <c r="BE13" s="7">
        <v>45291</v>
      </c>
      <c r="BF13" s="1" t="s">
        <v>244</v>
      </c>
      <c r="BG13" s="1"/>
      <c r="BH13" s="1"/>
      <c r="BI13" s="1" t="s">
        <v>31</v>
      </c>
    </row>
    <row r="14" spans="1:61" x14ac:dyDescent="0.25">
      <c r="A14" s="4">
        <v>9</v>
      </c>
      <c r="B14" s="2" t="str">
        <f>HYPERLINK("https://my.zakupivli.pro/remote/dispatcher/state_purchase_view/47169958", "UA-2023-12-01-010697-a")</f>
        <v>UA-2023-12-01-010697-a</v>
      </c>
      <c r="C14" s="2" t="s">
        <v>155</v>
      </c>
      <c r="D14" s="1" t="s">
        <v>176</v>
      </c>
      <c r="E14" s="1" t="s">
        <v>176</v>
      </c>
      <c r="F14" s="1" t="s">
        <v>53</v>
      </c>
      <c r="G14" s="1" t="s">
        <v>104</v>
      </c>
      <c r="H14" s="1" t="s">
        <v>138</v>
      </c>
      <c r="I14" s="1" t="s">
        <v>217</v>
      </c>
      <c r="J14" s="1" t="s">
        <v>143</v>
      </c>
      <c r="K14" s="1" t="s">
        <v>51</v>
      </c>
      <c r="L14" s="1" t="s">
        <v>218</v>
      </c>
      <c r="M14" s="1" t="s">
        <v>218</v>
      </c>
      <c r="N14" s="1" t="s">
        <v>32</v>
      </c>
      <c r="O14" s="1" t="s">
        <v>32</v>
      </c>
      <c r="P14" s="1" t="s">
        <v>32</v>
      </c>
      <c r="Q14" s="5">
        <v>45261</v>
      </c>
      <c r="R14" s="1"/>
      <c r="S14" s="1"/>
      <c r="T14" s="1"/>
      <c r="U14" s="1"/>
      <c r="V14" s="1" t="s">
        <v>236</v>
      </c>
      <c r="W14" s="4">
        <v>1</v>
      </c>
      <c r="X14" s="6">
        <v>10000</v>
      </c>
      <c r="Y14" s="1" t="s">
        <v>155</v>
      </c>
      <c r="Z14" s="1">
        <v>400</v>
      </c>
      <c r="AA14" s="6">
        <v>25</v>
      </c>
      <c r="AB14" s="1" t="s">
        <v>245</v>
      </c>
      <c r="AC14" s="1" t="s">
        <v>241</v>
      </c>
      <c r="AD14" s="1" t="s">
        <v>107</v>
      </c>
      <c r="AE14" s="1" t="s">
        <v>158</v>
      </c>
      <c r="AF14" s="1" t="s">
        <v>121</v>
      </c>
      <c r="AG14" s="1" t="s">
        <v>158</v>
      </c>
      <c r="AH14" s="6">
        <v>10000</v>
      </c>
      <c r="AI14" s="6">
        <v>25</v>
      </c>
      <c r="AJ14" s="1" t="s">
        <v>194</v>
      </c>
      <c r="AK14" s="1"/>
      <c r="AL14" s="1"/>
      <c r="AM14" s="1" t="s">
        <v>194</v>
      </c>
      <c r="AN14" s="1" t="s">
        <v>54</v>
      </c>
      <c r="AO14" s="1"/>
      <c r="AP14" s="1" t="s">
        <v>6</v>
      </c>
      <c r="AQ14" s="1"/>
      <c r="AR14" s="1"/>
      <c r="AS14" s="2"/>
      <c r="AT14" s="1"/>
      <c r="AU14" s="1"/>
      <c r="AV14" s="1"/>
      <c r="AW14" s="1" t="s">
        <v>238</v>
      </c>
      <c r="AX14" s="7">
        <v>45261.619153832005</v>
      </c>
      <c r="AY14" s="1" t="s">
        <v>47</v>
      </c>
      <c r="AZ14" s="6">
        <v>10000</v>
      </c>
      <c r="BA14" s="5">
        <v>45260</v>
      </c>
      <c r="BB14" s="5">
        <v>45282</v>
      </c>
      <c r="BC14" s="5">
        <v>45260</v>
      </c>
      <c r="BD14" s="5">
        <v>45260</v>
      </c>
      <c r="BE14" s="7">
        <v>45291</v>
      </c>
      <c r="BF14" s="1" t="s">
        <v>244</v>
      </c>
      <c r="BG14" s="1"/>
      <c r="BH14" s="1"/>
      <c r="BI14" s="1" t="s">
        <v>31</v>
      </c>
    </row>
    <row r="15" spans="1:61" x14ac:dyDescent="0.25">
      <c r="A15" s="4">
        <v>10</v>
      </c>
      <c r="B15" s="2" t="str">
        <f>HYPERLINK("https://my.zakupivli.pro/remote/dispatcher/state_purchase_view/46501558", "UA-2023-11-08-012801-a")</f>
        <v>UA-2023-11-08-012801-a</v>
      </c>
      <c r="C15" s="2" t="s">
        <v>155</v>
      </c>
      <c r="D15" s="1" t="s">
        <v>0</v>
      </c>
      <c r="E15" s="1" t="s">
        <v>0</v>
      </c>
      <c r="F15" s="1" t="s">
        <v>53</v>
      </c>
      <c r="G15" s="1" t="s">
        <v>64</v>
      </c>
      <c r="H15" s="1" t="s">
        <v>138</v>
      </c>
      <c r="I15" s="1" t="s">
        <v>217</v>
      </c>
      <c r="J15" s="1" t="s">
        <v>143</v>
      </c>
      <c r="K15" s="1" t="s">
        <v>51</v>
      </c>
      <c r="L15" s="1" t="s">
        <v>218</v>
      </c>
      <c r="M15" s="1" t="s">
        <v>218</v>
      </c>
      <c r="N15" s="1" t="s">
        <v>32</v>
      </c>
      <c r="O15" s="1" t="s">
        <v>32</v>
      </c>
      <c r="P15" s="1" t="s">
        <v>32</v>
      </c>
      <c r="Q15" s="5">
        <v>45238</v>
      </c>
      <c r="R15" s="1"/>
      <c r="S15" s="1"/>
      <c r="T15" s="1"/>
      <c r="U15" s="1"/>
      <c r="V15" s="1" t="s">
        <v>236</v>
      </c>
      <c r="W15" s="4">
        <v>1</v>
      </c>
      <c r="X15" s="6">
        <v>764.82</v>
      </c>
      <c r="Y15" s="1" t="s">
        <v>155</v>
      </c>
      <c r="Z15" s="1">
        <v>13</v>
      </c>
      <c r="AA15" s="6">
        <v>58.83</v>
      </c>
      <c r="AB15" s="1" t="s">
        <v>245</v>
      </c>
      <c r="AC15" s="1" t="s">
        <v>241</v>
      </c>
      <c r="AD15" s="1" t="s">
        <v>107</v>
      </c>
      <c r="AE15" s="1" t="s">
        <v>217</v>
      </c>
      <c r="AF15" s="1" t="s">
        <v>121</v>
      </c>
      <c r="AG15" s="1" t="s">
        <v>158</v>
      </c>
      <c r="AH15" s="6">
        <v>764.82</v>
      </c>
      <c r="AI15" s="6">
        <v>58.832307692307694</v>
      </c>
      <c r="AJ15" s="1" t="s">
        <v>216</v>
      </c>
      <c r="AK15" s="1"/>
      <c r="AL15" s="1"/>
      <c r="AM15" s="1" t="s">
        <v>216</v>
      </c>
      <c r="AN15" s="1" t="s">
        <v>50</v>
      </c>
      <c r="AO15" s="1"/>
      <c r="AP15" s="1" t="s">
        <v>12</v>
      </c>
      <c r="AQ15" s="1"/>
      <c r="AR15" s="1"/>
      <c r="AS15" s="2"/>
      <c r="AT15" s="1"/>
      <c r="AU15" s="1"/>
      <c r="AV15" s="1"/>
      <c r="AW15" s="1" t="s">
        <v>238</v>
      </c>
      <c r="AX15" s="7">
        <v>45238.660596449008</v>
      </c>
      <c r="AY15" s="1" t="s">
        <v>71</v>
      </c>
      <c r="AZ15" s="6">
        <v>764.82</v>
      </c>
      <c r="BA15" s="5">
        <v>45238</v>
      </c>
      <c r="BB15" s="5">
        <v>45245</v>
      </c>
      <c r="BC15" s="5">
        <v>45238</v>
      </c>
      <c r="BD15" s="5">
        <v>45238</v>
      </c>
      <c r="BE15" s="7">
        <v>45291</v>
      </c>
      <c r="BF15" s="1" t="s">
        <v>244</v>
      </c>
      <c r="BG15" s="1"/>
      <c r="BH15" s="1"/>
      <c r="BI15" s="1" t="s">
        <v>31</v>
      </c>
    </row>
    <row r="16" spans="1:61" x14ac:dyDescent="0.25">
      <c r="A16" s="4">
        <v>11</v>
      </c>
      <c r="B16" s="2" t="str">
        <f>HYPERLINK("https://my.zakupivli.pro/remote/dispatcher/state_purchase_view/46501006", "UA-2023-11-08-012475-a")</f>
        <v>UA-2023-11-08-012475-a</v>
      </c>
      <c r="C16" s="2" t="s">
        <v>155</v>
      </c>
      <c r="D16" s="1" t="s">
        <v>149</v>
      </c>
      <c r="E16" s="1" t="s">
        <v>150</v>
      </c>
      <c r="F16" s="1" t="s">
        <v>53</v>
      </c>
      <c r="G16" s="1" t="s">
        <v>68</v>
      </c>
      <c r="H16" s="1" t="s">
        <v>138</v>
      </c>
      <c r="I16" s="1" t="s">
        <v>217</v>
      </c>
      <c r="J16" s="1" t="s">
        <v>143</v>
      </c>
      <c r="K16" s="1" t="s">
        <v>51</v>
      </c>
      <c r="L16" s="1" t="s">
        <v>218</v>
      </c>
      <c r="M16" s="1" t="s">
        <v>218</v>
      </c>
      <c r="N16" s="1" t="s">
        <v>32</v>
      </c>
      <c r="O16" s="1" t="s">
        <v>32</v>
      </c>
      <c r="P16" s="1" t="s">
        <v>32</v>
      </c>
      <c r="Q16" s="5">
        <v>45238</v>
      </c>
      <c r="R16" s="1"/>
      <c r="S16" s="1"/>
      <c r="T16" s="1"/>
      <c r="U16" s="1"/>
      <c r="V16" s="1" t="s">
        <v>236</v>
      </c>
      <c r="W16" s="4">
        <v>1</v>
      </c>
      <c r="X16" s="6">
        <v>1852.14</v>
      </c>
      <c r="Y16" s="1" t="s">
        <v>155</v>
      </c>
      <c r="Z16" s="1">
        <v>23</v>
      </c>
      <c r="AA16" s="6">
        <v>80.53</v>
      </c>
      <c r="AB16" s="1" t="s">
        <v>245</v>
      </c>
      <c r="AC16" s="1" t="s">
        <v>241</v>
      </c>
      <c r="AD16" s="1" t="s">
        <v>107</v>
      </c>
      <c r="AE16" s="1" t="s">
        <v>217</v>
      </c>
      <c r="AF16" s="1" t="s">
        <v>121</v>
      </c>
      <c r="AG16" s="1" t="s">
        <v>158</v>
      </c>
      <c r="AH16" s="6">
        <v>1852.14</v>
      </c>
      <c r="AI16" s="6">
        <v>80.527826086956523</v>
      </c>
      <c r="AJ16" s="1" t="s">
        <v>216</v>
      </c>
      <c r="AK16" s="1"/>
      <c r="AL16" s="1"/>
      <c r="AM16" s="1" t="s">
        <v>216</v>
      </c>
      <c r="AN16" s="1" t="s">
        <v>50</v>
      </c>
      <c r="AO16" s="1"/>
      <c r="AP16" s="1" t="s">
        <v>12</v>
      </c>
      <c r="AQ16" s="1"/>
      <c r="AR16" s="1"/>
      <c r="AS16" s="2"/>
      <c r="AT16" s="1"/>
      <c r="AU16" s="1"/>
      <c r="AV16" s="1"/>
      <c r="AW16" s="1" t="s">
        <v>238</v>
      </c>
      <c r="AX16" s="7">
        <v>45238.654216743576</v>
      </c>
      <c r="AY16" s="1" t="s">
        <v>70</v>
      </c>
      <c r="AZ16" s="6">
        <v>1852.14</v>
      </c>
      <c r="BA16" s="5">
        <v>45238</v>
      </c>
      <c r="BB16" s="5">
        <v>45245</v>
      </c>
      <c r="BC16" s="5">
        <v>45238</v>
      </c>
      <c r="BD16" s="5">
        <v>45238</v>
      </c>
      <c r="BE16" s="7">
        <v>45291</v>
      </c>
      <c r="BF16" s="1" t="s">
        <v>244</v>
      </c>
      <c r="BG16" s="1"/>
      <c r="BH16" s="1"/>
      <c r="BI16" s="1" t="s">
        <v>31</v>
      </c>
    </row>
    <row r="17" spans="1:61" x14ac:dyDescent="0.25">
      <c r="A17" s="4">
        <v>12</v>
      </c>
      <c r="B17" s="2" t="str">
        <f>HYPERLINK("https://my.zakupivli.pro/remote/dispatcher/state_purchase_view/46498182", "UA-2023-11-08-011295-a")</f>
        <v>UA-2023-11-08-011295-a</v>
      </c>
      <c r="C17" s="2" t="s">
        <v>155</v>
      </c>
      <c r="D17" s="1" t="s">
        <v>195</v>
      </c>
      <c r="E17" s="1" t="s">
        <v>195</v>
      </c>
      <c r="F17" s="1" t="s">
        <v>53</v>
      </c>
      <c r="G17" s="1" t="s">
        <v>81</v>
      </c>
      <c r="H17" s="1" t="s">
        <v>138</v>
      </c>
      <c r="I17" s="1" t="s">
        <v>217</v>
      </c>
      <c r="J17" s="1" t="s">
        <v>143</v>
      </c>
      <c r="K17" s="1" t="s">
        <v>51</v>
      </c>
      <c r="L17" s="1" t="s">
        <v>218</v>
      </c>
      <c r="M17" s="1" t="s">
        <v>218</v>
      </c>
      <c r="N17" s="1" t="s">
        <v>32</v>
      </c>
      <c r="O17" s="1" t="s">
        <v>32</v>
      </c>
      <c r="P17" s="1" t="s">
        <v>32</v>
      </c>
      <c r="Q17" s="5">
        <v>45238</v>
      </c>
      <c r="R17" s="1"/>
      <c r="S17" s="1"/>
      <c r="T17" s="1"/>
      <c r="U17" s="1"/>
      <c r="V17" s="1" t="s">
        <v>236</v>
      </c>
      <c r="W17" s="4">
        <v>1</v>
      </c>
      <c r="X17" s="6">
        <v>78975</v>
      </c>
      <c r="Y17" s="1" t="s">
        <v>155</v>
      </c>
      <c r="Z17" s="1">
        <v>1</v>
      </c>
      <c r="AA17" s="6">
        <v>78975</v>
      </c>
      <c r="AB17" s="1" t="s">
        <v>245</v>
      </c>
      <c r="AC17" s="1" t="s">
        <v>241</v>
      </c>
      <c r="AD17" s="1" t="s">
        <v>107</v>
      </c>
      <c r="AE17" s="1" t="s">
        <v>217</v>
      </c>
      <c r="AF17" s="1" t="s">
        <v>121</v>
      </c>
      <c r="AG17" s="1" t="s">
        <v>158</v>
      </c>
      <c r="AH17" s="6">
        <v>78975</v>
      </c>
      <c r="AI17" s="6">
        <v>78975</v>
      </c>
      <c r="AJ17" s="1" t="s">
        <v>171</v>
      </c>
      <c r="AK17" s="1"/>
      <c r="AL17" s="1"/>
      <c r="AM17" s="1" t="s">
        <v>171</v>
      </c>
      <c r="AN17" s="1" t="s">
        <v>69</v>
      </c>
      <c r="AO17" s="1"/>
      <c r="AP17" s="1" t="s">
        <v>10</v>
      </c>
      <c r="AQ17" s="1"/>
      <c r="AR17" s="1"/>
      <c r="AS17" s="2"/>
      <c r="AT17" s="1"/>
      <c r="AU17" s="1"/>
      <c r="AV17" s="1"/>
      <c r="AW17" s="1" t="s">
        <v>238</v>
      </c>
      <c r="AX17" s="7">
        <v>45238.634632402558</v>
      </c>
      <c r="AY17" s="1" t="s">
        <v>41</v>
      </c>
      <c r="AZ17" s="6">
        <v>78975</v>
      </c>
      <c r="BA17" s="5">
        <v>45238</v>
      </c>
      <c r="BB17" s="5">
        <v>45240</v>
      </c>
      <c r="BC17" s="5">
        <v>45238</v>
      </c>
      <c r="BD17" s="5">
        <v>45238</v>
      </c>
      <c r="BE17" s="7">
        <v>45291</v>
      </c>
      <c r="BF17" s="1" t="s">
        <v>244</v>
      </c>
      <c r="BG17" s="1"/>
      <c r="BH17" s="1"/>
      <c r="BI17" s="1" t="s">
        <v>31</v>
      </c>
    </row>
    <row r="18" spans="1:61" x14ac:dyDescent="0.25">
      <c r="A18" s="4">
        <v>13</v>
      </c>
      <c r="B18" s="2" t="str">
        <f>HYPERLINK("https://my.zakupivli.pro/remote/dispatcher/state_purchase_view/45523539", "UA-2023-09-28-010652-a")</f>
        <v>UA-2023-09-28-010652-a</v>
      </c>
      <c r="C18" s="2" t="s">
        <v>155</v>
      </c>
      <c r="D18" s="1" t="s">
        <v>230</v>
      </c>
      <c r="E18" s="1" t="s">
        <v>231</v>
      </c>
      <c r="F18" s="1" t="s">
        <v>53</v>
      </c>
      <c r="G18" s="1" t="s">
        <v>48</v>
      </c>
      <c r="H18" s="1" t="s">
        <v>138</v>
      </c>
      <c r="I18" s="1" t="s">
        <v>217</v>
      </c>
      <c r="J18" s="1" t="s">
        <v>143</v>
      </c>
      <c r="K18" s="1" t="s">
        <v>51</v>
      </c>
      <c r="L18" s="1" t="s">
        <v>218</v>
      </c>
      <c r="M18" s="1" t="s">
        <v>218</v>
      </c>
      <c r="N18" s="1" t="s">
        <v>32</v>
      </c>
      <c r="O18" s="1" t="s">
        <v>32</v>
      </c>
      <c r="P18" s="1" t="s">
        <v>32</v>
      </c>
      <c r="Q18" s="5">
        <v>45197</v>
      </c>
      <c r="R18" s="1"/>
      <c r="S18" s="1"/>
      <c r="T18" s="1"/>
      <c r="U18" s="1"/>
      <c r="V18" s="1" t="s">
        <v>236</v>
      </c>
      <c r="W18" s="4">
        <v>1</v>
      </c>
      <c r="X18" s="6">
        <v>8379</v>
      </c>
      <c r="Y18" s="1" t="s">
        <v>155</v>
      </c>
      <c r="Z18" s="1">
        <v>20</v>
      </c>
      <c r="AA18" s="6">
        <v>418.95</v>
      </c>
      <c r="AB18" s="1" t="s">
        <v>245</v>
      </c>
      <c r="AC18" s="1" t="s">
        <v>241</v>
      </c>
      <c r="AD18" s="1" t="s">
        <v>107</v>
      </c>
      <c r="AE18" s="1" t="s">
        <v>217</v>
      </c>
      <c r="AF18" s="1" t="s">
        <v>121</v>
      </c>
      <c r="AG18" s="1" t="s">
        <v>158</v>
      </c>
      <c r="AH18" s="6">
        <v>8379</v>
      </c>
      <c r="AI18" s="6">
        <v>418.95</v>
      </c>
      <c r="AJ18" s="1" t="s">
        <v>206</v>
      </c>
      <c r="AK18" s="1"/>
      <c r="AL18" s="1"/>
      <c r="AM18" s="1" t="s">
        <v>206</v>
      </c>
      <c r="AN18" s="1" t="s">
        <v>79</v>
      </c>
      <c r="AO18" s="1"/>
      <c r="AP18" s="1" t="s">
        <v>9</v>
      </c>
      <c r="AQ18" s="1"/>
      <c r="AR18" s="1"/>
      <c r="AS18" s="2"/>
      <c r="AT18" s="1"/>
      <c r="AU18" s="1"/>
      <c r="AV18" s="1"/>
      <c r="AW18" s="1" t="s">
        <v>238</v>
      </c>
      <c r="AX18" s="7">
        <v>45197.670192788217</v>
      </c>
      <c r="AY18" s="1" t="s">
        <v>36</v>
      </c>
      <c r="AZ18" s="6">
        <v>8379</v>
      </c>
      <c r="BA18" s="5">
        <v>45196</v>
      </c>
      <c r="BB18" s="5">
        <v>45224</v>
      </c>
      <c r="BC18" s="5">
        <v>45196</v>
      </c>
      <c r="BD18" s="5">
        <v>45196</v>
      </c>
      <c r="BE18" s="7">
        <v>45291</v>
      </c>
      <c r="BF18" s="1" t="s">
        <v>244</v>
      </c>
      <c r="BG18" s="1"/>
      <c r="BH18" s="1"/>
      <c r="BI18" s="1" t="s">
        <v>31</v>
      </c>
    </row>
    <row r="19" spans="1:61" x14ac:dyDescent="0.25">
      <c r="A19" s="4">
        <v>14</v>
      </c>
      <c r="B19" s="2" t="str">
        <f>HYPERLINK("https://my.zakupivli.pro/remote/dispatcher/state_purchase_view/45244650", "UA-2023-09-18-007192-a")</f>
        <v>UA-2023-09-18-007192-a</v>
      </c>
      <c r="C19" s="2" t="s">
        <v>155</v>
      </c>
      <c r="D19" s="1" t="s">
        <v>114</v>
      </c>
      <c r="E19" s="1" t="s">
        <v>114</v>
      </c>
      <c r="F19" s="1" t="s">
        <v>53</v>
      </c>
      <c r="G19" s="1" t="s">
        <v>55</v>
      </c>
      <c r="H19" s="1" t="s">
        <v>138</v>
      </c>
      <c r="I19" s="1" t="s">
        <v>217</v>
      </c>
      <c r="J19" s="1" t="s">
        <v>143</v>
      </c>
      <c r="K19" s="1" t="s">
        <v>51</v>
      </c>
      <c r="L19" s="1" t="s">
        <v>218</v>
      </c>
      <c r="M19" s="1" t="s">
        <v>218</v>
      </c>
      <c r="N19" s="1" t="s">
        <v>32</v>
      </c>
      <c r="O19" s="1" t="s">
        <v>32</v>
      </c>
      <c r="P19" s="1" t="s">
        <v>32</v>
      </c>
      <c r="Q19" s="5">
        <v>45187</v>
      </c>
      <c r="R19" s="1"/>
      <c r="S19" s="1"/>
      <c r="T19" s="1"/>
      <c r="U19" s="1"/>
      <c r="V19" s="1" t="s">
        <v>236</v>
      </c>
      <c r="W19" s="4">
        <v>1</v>
      </c>
      <c r="X19" s="6">
        <v>5947.5</v>
      </c>
      <c r="Y19" s="1" t="s">
        <v>155</v>
      </c>
      <c r="Z19" s="1">
        <v>9750</v>
      </c>
      <c r="AA19" s="6">
        <v>0.61</v>
      </c>
      <c r="AB19" s="1" t="s">
        <v>245</v>
      </c>
      <c r="AC19" s="1" t="s">
        <v>241</v>
      </c>
      <c r="AD19" s="1" t="s">
        <v>107</v>
      </c>
      <c r="AE19" s="1" t="s">
        <v>158</v>
      </c>
      <c r="AF19" s="1" t="s">
        <v>121</v>
      </c>
      <c r="AG19" s="1" t="s">
        <v>158</v>
      </c>
      <c r="AH19" s="6">
        <v>5947.5</v>
      </c>
      <c r="AI19" s="6">
        <v>0.61</v>
      </c>
      <c r="AJ19" s="1" t="s">
        <v>113</v>
      </c>
      <c r="AK19" s="1"/>
      <c r="AL19" s="1"/>
      <c r="AM19" s="1" t="s">
        <v>113</v>
      </c>
      <c r="AN19" s="1" t="s">
        <v>60</v>
      </c>
      <c r="AO19" s="1"/>
      <c r="AP19" s="1" t="s">
        <v>16</v>
      </c>
      <c r="AQ19" s="1"/>
      <c r="AR19" s="1"/>
      <c r="AS19" s="2"/>
      <c r="AT19" s="1"/>
      <c r="AU19" s="1"/>
      <c r="AV19" s="1"/>
      <c r="AW19" s="1" t="s">
        <v>238</v>
      </c>
      <c r="AX19" s="7">
        <v>45187.572319328377</v>
      </c>
      <c r="AY19" s="1" t="s">
        <v>45</v>
      </c>
      <c r="AZ19" s="6">
        <v>5947.5</v>
      </c>
      <c r="BA19" s="5">
        <v>45183</v>
      </c>
      <c r="BB19" s="5">
        <v>45230</v>
      </c>
      <c r="BC19" s="5">
        <v>45183</v>
      </c>
      <c r="BD19" s="5">
        <v>45183</v>
      </c>
      <c r="BE19" s="7">
        <v>45291</v>
      </c>
      <c r="BF19" s="1" t="s">
        <v>244</v>
      </c>
      <c r="BG19" s="1"/>
      <c r="BH19" s="1"/>
      <c r="BI19" s="1" t="s">
        <v>31</v>
      </c>
    </row>
    <row r="20" spans="1:61" x14ac:dyDescent="0.25">
      <c r="A20" s="4">
        <v>15</v>
      </c>
      <c r="B20" s="2" t="str">
        <f>HYPERLINK("https://my.zakupivli.pro/remote/dispatcher/state_purchase_view/45245030", "UA-2023-09-18-007381-a")</f>
        <v>UA-2023-09-18-007381-a</v>
      </c>
      <c r="C20" s="2" t="s">
        <v>155</v>
      </c>
      <c r="D20" s="1" t="s">
        <v>153</v>
      </c>
      <c r="E20" s="1" t="s">
        <v>153</v>
      </c>
      <c r="F20" s="1" t="s">
        <v>53</v>
      </c>
      <c r="G20" s="1" t="s">
        <v>105</v>
      </c>
      <c r="H20" s="1" t="s">
        <v>138</v>
      </c>
      <c r="I20" s="1" t="s">
        <v>217</v>
      </c>
      <c r="J20" s="1" t="s">
        <v>143</v>
      </c>
      <c r="K20" s="1" t="s">
        <v>51</v>
      </c>
      <c r="L20" s="1" t="s">
        <v>218</v>
      </c>
      <c r="M20" s="1" t="s">
        <v>218</v>
      </c>
      <c r="N20" s="1" t="s">
        <v>32</v>
      </c>
      <c r="O20" s="1" t="s">
        <v>32</v>
      </c>
      <c r="P20" s="1" t="s">
        <v>32</v>
      </c>
      <c r="Q20" s="5">
        <v>45187</v>
      </c>
      <c r="R20" s="1"/>
      <c r="S20" s="1"/>
      <c r="T20" s="1"/>
      <c r="U20" s="1"/>
      <c r="V20" s="1" t="s">
        <v>236</v>
      </c>
      <c r="W20" s="4">
        <v>1</v>
      </c>
      <c r="X20" s="6">
        <v>10300</v>
      </c>
      <c r="Y20" s="1" t="s">
        <v>155</v>
      </c>
      <c r="Z20" s="1">
        <v>1</v>
      </c>
      <c r="AA20" s="6">
        <v>10300</v>
      </c>
      <c r="AB20" s="1" t="s">
        <v>243</v>
      </c>
      <c r="AC20" s="1" t="s">
        <v>241</v>
      </c>
      <c r="AD20" s="1" t="s">
        <v>107</v>
      </c>
      <c r="AE20" s="1" t="s">
        <v>158</v>
      </c>
      <c r="AF20" s="1" t="s">
        <v>121</v>
      </c>
      <c r="AG20" s="1" t="s">
        <v>158</v>
      </c>
      <c r="AH20" s="6">
        <v>10300</v>
      </c>
      <c r="AI20" s="6">
        <v>10300</v>
      </c>
      <c r="AJ20" s="1" t="s">
        <v>209</v>
      </c>
      <c r="AK20" s="1"/>
      <c r="AL20" s="1"/>
      <c r="AM20" s="1" t="s">
        <v>209</v>
      </c>
      <c r="AN20" s="1" t="s">
        <v>75</v>
      </c>
      <c r="AO20" s="1"/>
      <c r="AP20" s="1" t="s">
        <v>7</v>
      </c>
      <c r="AQ20" s="1"/>
      <c r="AR20" s="1"/>
      <c r="AS20" s="2"/>
      <c r="AT20" s="1"/>
      <c r="AU20" s="1"/>
      <c r="AV20" s="1"/>
      <c r="AW20" s="1" t="s">
        <v>238</v>
      </c>
      <c r="AX20" s="7">
        <v>45187.578019244182</v>
      </c>
      <c r="AY20" s="1" t="s">
        <v>37</v>
      </c>
      <c r="AZ20" s="6">
        <v>10300</v>
      </c>
      <c r="BA20" s="5">
        <v>45173</v>
      </c>
      <c r="BB20" s="5">
        <v>45183</v>
      </c>
      <c r="BC20" s="5">
        <v>45173</v>
      </c>
      <c r="BD20" s="5">
        <v>45173</v>
      </c>
      <c r="BE20" s="7">
        <v>45291</v>
      </c>
      <c r="BF20" s="1" t="s">
        <v>244</v>
      </c>
      <c r="BG20" s="1"/>
      <c r="BH20" s="1"/>
      <c r="BI20" s="1" t="s">
        <v>31</v>
      </c>
    </row>
    <row r="21" spans="1:61" x14ac:dyDescent="0.25">
      <c r="A21" s="4">
        <v>16</v>
      </c>
      <c r="B21" s="2" t="str">
        <f>HYPERLINK("https://my.zakupivli.pro/remote/dispatcher/state_purchase_view/45179479", "UA-2023-09-14-007692-a")</f>
        <v>UA-2023-09-14-007692-a</v>
      </c>
      <c r="C21" s="2" t="s">
        <v>155</v>
      </c>
      <c r="D21" s="1" t="s">
        <v>196</v>
      </c>
      <c r="E21" s="1" t="s">
        <v>196</v>
      </c>
      <c r="F21" s="1" t="s">
        <v>53</v>
      </c>
      <c r="G21" s="1" t="s">
        <v>65</v>
      </c>
      <c r="H21" s="1" t="s">
        <v>138</v>
      </c>
      <c r="I21" s="1" t="s">
        <v>217</v>
      </c>
      <c r="J21" s="1" t="s">
        <v>143</v>
      </c>
      <c r="K21" s="1" t="s">
        <v>51</v>
      </c>
      <c r="L21" s="1" t="s">
        <v>218</v>
      </c>
      <c r="M21" s="1" t="s">
        <v>218</v>
      </c>
      <c r="N21" s="1" t="s">
        <v>32</v>
      </c>
      <c r="O21" s="1" t="s">
        <v>32</v>
      </c>
      <c r="P21" s="1" t="s">
        <v>32</v>
      </c>
      <c r="Q21" s="5">
        <v>45183</v>
      </c>
      <c r="R21" s="1"/>
      <c r="S21" s="1"/>
      <c r="T21" s="1"/>
      <c r="U21" s="1"/>
      <c r="V21" s="1" t="s">
        <v>236</v>
      </c>
      <c r="W21" s="4">
        <v>1</v>
      </c>
      <c r="X21" s="6">
        <v>49698</v>
      </c>
      <c r="Y21" s="1" t="s">
        <v>155</v>
      </c>
      <c r="Z21" s="1">
        <v>2</v>
      </c>
      <c r="AA21" s="6">
        <v>24849</v>
      </c>
      <c r="AB21" s="1" t="s">
        <v>245</v>
      </c>
      <c r="AC21" s="1" t="s">
        <v>241</v>
      </c>
      <c r="AD21" s="1" t="s">
        <v>107</v>
      </c>
      <c r="AE21" s="1" t="s">
        <v>217</v>
      </c>
      <c r="AF21" s="1" t="s">
        <v>121</v>
      </c>
      <c r="AG21" s="1" t="s">
        <v>158</v>
      </c>
      <c r="AH21" s="6">
        <v>49698</v>
      </c>
      <c r="AI21" s="6">
        <v>24849</v>
      </c>
      <c r="AJ21" s="1" t="s">
        <v>205</v>
      </c>
      <c r="AK21" s="1"/>
      <c r="AL21" s="1"/>
      <c r="AM21" s="1" t="s">
        <v>205</v>
      </c>
      <c r="AN21" s="1" t="s">
        <v>96</v>
      </c>
      <c r="AO21" s="1"/>
      <c r="AP21" s="1" t="s">
        <v>21</v>
      </c>
      <c r="AQ21" s="1"/>
      <c r="AR21" s="1"/>
      <c r="AS21" s="2"/>
      <c r="AT21" s="1"/>
      <c r="AU21" s="1"/>
      <c r="AV21" s="1"/>
      <c r="AW21" s="1" t="s">
        <v>238</v>
      </c>
      <c r="AX21" s="7">
        <v>45183.573833612063</v>
      </c>
      <c r="AY21" s="1" t="s">
        <v>43</v>
      </c>
      <c r="AZ21" s="6">
        <v>49698</v>
      </c>
      <c r="BA21" s="5">
        <v>45181</v>
      </c>
      <c r="BB21" s="5">
        <v>45183</v>
      </c>
      <c r="BC21" s="5">
        <v>45180</v>
      </c>
      <c r="BD21" s="5">
        <v>45180</v>
      </c>
      <c r="BE21" s="7">
        <v>45291</v>
      </c>
      <c r="BF21" s="1" t="s">
        <v>244</v>
      </c>
      <c r="BG21" s="1"/>
      <c r="BH21" s="1"/>
      <c r="BI21" s="1" t="s">
        <v>31</v>
      </c>
    </row>
    <row r="22" spans="1:61" x14ac:dyDescent="0.25">
      <c r="A22" s="4">
        <v>17</v>
      </c>
      <c r="B22" s="2" t="str">
        <f>HYPERLINK("https://my.zakupivli.pro/remote/dispatcher/state_purchase_view/45118544", "UA-2023-09-12-010183-a")</f>
        <v>UA-2023-09-12-010183-a</v>
      </c>
      <c r="C22" s="2" t="s">
        <v>155</v>
      </c>
      <c r="D22" s="1" t="s">
        <v>232</v>
      </c>
      <c r="E22" s="1" t="s">
        <v>233</v>
      </c>
      <c r="F22" s="1" t="s">
        <v>53</v>
      </c>
      <c r="G22" s="1" t="s">
        <v>106</v>
      </c>
      <c r="H22" s="1" t="s">
        <v>138</v>
      </c>
      <c r="I22" s="1" t="s">
        <v>217</v>
      </c>
      <c r="J22" s="1" t="s">
        <v>143</v>
      </c>
      <c r="K22" s="1" t="s">
        <v>51</v>
      </c>
      <c r="L22" s="1" t="s">
        <v>218</v>
      </c>
      <c r="M22" s="1" t="s">
        <v>218</v>
      </c>
      <c r="N22" s="1" t="s">
        <v>32</v>
      </c>
      <c r="O22" s="1" t="s">
        <v>32</v>
      </c>
      <c r="P22" s="1" t="s">
        <v>32</v>
      </c>
      <c r="Q22" s="5">
        <v>45181</v>
      </c>
      <c r="R22" s="1"/>
      <c r="S22" s="1"/>
      <c r="T22" s="1"/>
      <c r="U22" s="1"/>
      <c r="V22" s="1" t="s">
        <v>236</v>
      </c>
      <c r="W22" s="4">
        <v>1</v>
      </c>
      <c r="X22" s="6">
        <v>4000</v>
      </c>
      <c r="Y22" s="1" t="s">
        <v>155</v>
      </c>
      <c r="Z22" s="1">
        <v>1</v>
      </c>
      <c r="AA22" s="6">
        <v>4000</v>
      </c>
      <c r="AB22" s="1" t="s">
        <v>243</v>
      </c>
      <c r="AC22" s="1" t="s">
        <v>241</v>
      </c>
      <c r="AD22" s="1" t="s">
        <v>107</v>
      </c>
      <c r="AE22" s="1" t="s">
        <v>158</v>
      </c>
      <c r="AF22" s="1" t="s">
        <v>121</v>
      </c>
      <c r="AG22" s="1" t="s">
        <v>158</v>
      </c>
      <c r="AH22" s="6">
        <v>4000</v>
      </c>
      <c r="AI22" s="6">
        <v>4000</v>
      </c>
      <c r="AJ22" s="1" t="s">
        <v>227</v>
      </c>
      <c r="AK22" s="1"/>
      <c r="AL22" s="1"/>
      <c r="AM22" s="1" t="s">
        <v>227</v>
      </c>
      <c r="AN22" s="1" t="s">
        <v>67</v>
      </c>
      <c r="AO22" s="1"/>
      <c r="AP22" s="1" t="s">
        <v>22</v>
      </c>
      <c r="AQ22" s="1"/>
      <c r="AR22" s="1"/>
      <c r="AS22" s="2"/>
      <c r="AT22" s="1"/>
      <c r="AU22" s="1"/>
      <c r="AV22" s="1"/>
      <c r="AW22" s="1" t="s">
        <v>238</v>
      </c>
      <c r="AX22" s="7">
        <v>45181.640101931574</v>
      </c>
      <c r="AY22" s="1" t="s">
        <v>42</v>
      </c>
      <c r="AZ22" s="6">
        <v>4000</v>
      </c>
      <c r="BA22" s="5">
        <v>45176</v>
      </c>
      <c r="BB22" s="5">
        <v>45176</v>
      </c>
      <c r="BC22" s="5">
        <v>45175</v>
      </c>
      <c r="BD22" s="5">
        <v>45175</v>
      </c>
      <c r="BE22" s="7">
        <v>45291</v>
      </c>
      <c r="BF22" s="1" t="s">
        <v>244</v>
      </c>
      <c r="BG22" s="1"/>
      <c r="BH22" s="1"/>
      <c r="BI22" s="1" t="s">
        <v>31</v>
      </c>
    </row>
    <row r="23" spans="1:61" x14ac:dyDescent="0.25">
      <c r="A23" s="4">
        <v>18</v>
      </c>
      <c r="B23" s="2" t="str">
        <f>HYPERLINK("https://my.zakupivli.pro/remote/dispatcher/state_purchase_view/45061530", "UA-2023-09-10-000336-a")</f>
        <v>UA-2023-09-10-000336-a</v>
      </c>
      <c r="C23" s="2" t="s">
        <v>155</v>
      </c>
      <c r="D23" s="1" t="s">
        <v>230</v>
      </c>
      <c r="E23" s="1" t="s">
        <v>3</v>
      </c>
      <c r="F23" s="1" t="s">
        <v>53</v>
      </c>
      <c r="G23" s="1" t="s">
        <v>48</v>
      </c>
      <c r="H23" s="1" t="s">
        <v>138</v>
      </c>
      <c r="I23" s="1" t="s">
        <v>217</v>
      </c>
      <c r="J23" s="1" t="s">
        <v>143</v>
      </c>
      <c r="K23" s="1" t="s">
        <v>51</v>
      </c>
      <c r="L23" s="1" t="s">
        <v>218</v>
      </c>
      <c r="M23" s="1" t="s">
        <v>218</v>
      </c>
      <c r="N23" s="1" t="s">
        <v>32</v>
      </c>
      <c r="O23" s="1" t="s">
        <v>32</v>
      </c>
      <c r="P23" s="1" t="s">
        <v>32</v>
      </c>
      <c r="Q23" s="5">
        <v>45179</v>
      </c>
      <c r="R23" s="1"/>
      <c r="S23" s="1"/>
      <c r="T23" s="1"/>
      <c r="U23" s="1"/>
      <c r="V23" s="1" t="s">
        <v>236</v>
      </c>
      <c r="W23" s="4">
        <v>1</v>
      </c>
      <c r="X23" s="6">
        <v>5600</v>
      </c>
      <c r="Y23" s="1" t="s">
        <v>155</v>
      </c>
      <c r="Z23" s="1">
        <v>10</v>
      </c>
      <c r="AA23" s="6">
        <v>560</v>
      </c>
      <c r="AB23" s="1" t="s">
        <v>245</v>
      </c>
      <c r="AC23" s="1" t="s">
        <v>241</v>
      </c>
      <c r="AD23" s="1" t="s">
        <v>107</v>
      </c>
      <c r="AE23" s="1" t="s">
        <v>158</v>
      </c>
      <c r="AF23" s="1" t="s">
        <v>121</v>
      </c>
      <c r="AG23" s="1" t="s">
        <v>158</v>
      </c>
      <c r="AH23" s="6">
        <v>5600</v>
      </c>
      <c r="AI23" s="6">
        <v>560</v>
      </c>
      <c r="AJ23" s="1" t="s">
        <v>122</v>
      </c>
      <c r="AK23" s="1"/>
      <c r="AL23" s="1"/>
      <c r="AM23" s="1" t="s">
        <v>122</v>
      </c>
      <c r="AN23" s="1" t="s">
        <v>61</v>
      </c>
      <c r="AO23" s="1"/>
      <c r="AP23" s="1" t="s">
        <v>20</v>
      </c>
      <c r="AQ23" s="1"/>
      <c r="AR23" s="1"/>
      <c r="AS23" s="2"/>
      <c r="AT23" s="1"/>
      <c r="AU23" s="1"/>
      <c r="AV23" s="1"/>
      <c r="AW23" s="1" t="s">
        <v>238</v>
      </c>
      <c r="AX23" s="7">
        <v>45179.691117828821</v>
      </c>
      <c r="AY23" s="1" t="s">
        <v>35</v>
      </c>
      <c r="AZ23" s="6">
        <v>5600</v>
      </c>
      <c r="BA23" s="5">
        <v>45170</v>
      </c>
      <c r="BB23" s="5">
        <v>45199</v>
      </c>
      <c r="BC23" s="5">
        <v>45170</v>
      </c>
      <c r="BD23" s="5">
        <v>45170</v>
      </c>
      <c r="BE23" s="7">
        <v>45291</v>
      </c>
      <c r="BF23" s="1" t="s">
        <v>244</v>
      </c>
      <c r="BG23" s="1"/>
      <c r="BH23" s="1"/>
      <c r="BI23" s="1" t="s">
        <v>31</v>
      </c>
    </row>
    <row r="24" spans="1:61" x14ac:dyDescent="0.25">
      <c r="A24" s="4">
        <v>19</v>
      </c>
      <c r="B24" s="2" t="str">
        <f>HYPERLINK("https://my.zakupivli.pro/remote/dispatcher/state_purchase_view/44568974", "UA-2023-08-16-010199-a")</f>
        <v>UA-2023-08-16-010199-a</v>
      </c>
      <c r="C24" s="2" t="s">
        <v>155</v>
      </c>
      <c r="D24" s="1" t="s">
        <v>177</v>
      </c>
      <c r="E24" s="1" t="s">
        <v>177</v>
      </c>
      <c r="F24" s="1" t="s">
        <v>53</v>
      </c>
      <c r="G24" s="1" t="s">
        <v>102</v>
      </c>
      <c r="H24" s="1" t="s">
        <v>138</v>
      </c>
      <c r="I24" s="1" t="s">
        <v>217</v>
      </c>
      <c r="J24" s="1" t="s">
        <v>143</v>
      </c>
      <c r="K24" s="1" t="s">
        <v>51</v>
      </c>
      <c r="L24" s="1" t="s">
        <v>218</v>
      </c>
      <c r="M24" s="1" t="s">
        <v>218</v>
      </c>
      <c r="N24" s="1" t="s">
        <v>32</v>
      </c>
      <c r="O24" s="1" t="s">
        <v>32</v>
      </c>
      <c r="P24" s="1" t="s">
        <v>32</v>
      </c>
      <c r="Q24" s="5">
        <v>45154</v>
      </c>
      <c r="R24" s="1"/>
      <c r="S24" s="1"/>
      <c r="T24" s="1"/>
      <c r="U24" s="1"/>
      <c r="V24" s="1" t="s">
        <v>236</v>
      </c>
      <c r="W24" s="4">
        <v>1</v>
      </c>
      <c r="X24" s="6">
        <v>198</v>
      </c>
      <c r="Y24" s="1" t="s">
        <v>155</v>
      </c>
      <c r="Z24" s="1">
        <v>1</v>
      </c>
      <c r="AA24" s="6">
        <v>198</v>
      </c>
      <c r="AB24" s="1" t="s">
        <v>243</v>
      </c>
      <c r="AC24" s="1" t="s">
        <v>241</v>
      </c>
      <c r="AD24" s="1" t="s">
        <v>107</v>
      </c>
      <c r="AE24" s="1" t="s">
        <v>217</v>
      </c>
      <c r="AF24" s="1" t="s">
        <v>121</v>
      </c>
      <c r="AG24" s="1" t="s">
        <v>158</v>
      </c>
      <c r="AH24" s="6">
        <v>198</v>
      </c>
      <c r="AI24" s="6">
        <v>198</v>
      </c>
      <c r="AJ24" s="1" t="s">
        <v>215</v>
      </c>
      <c r="AK24" s="1"/>
      <c r="AL24" s="1"/>
      <c r="AM24" s="1" t="s">
        <v>215</v>
      </c>
      <c r="AN24" s="1" t="s">
        <v>78</v>
      </c>
      <c r="AO24" s="1"/>
      <c r="AP24" s="1" t="s">
        <v>28</v>
      </c>
      <c r="AQ24" s="1"/>
      <c r="AR24" s="1"/>
      <c r="AS24" s="2"/>
      <c r="AT24" s="1"/>
      <c r="AU24" s="1"/>
      <c r="AV24" s="1"/>
      <c r="AW24" s="1" t="s">
        <v>238</v>
      </c>
      <c r="AX24" s="7">
        <v>45154.675488442641</v>
      </c>
      <c r="AY24" s="1" t="s">
        <v>51</v>
      </c>
      <c r="AZ24" s="6">
        <v>198</v>
      </c>
      <c r="BA24" s="5">
        <v>45154</v>
      </c>
      <c r="BB24" s="5">
        <v>45518</v>
      </c>
      <c r="BC24" s="5">
        <v>45153</v>
      </c>
      <c r="BD24" s="5">
        <v>45153</v>
      </c>
      <c r="BE24" s="7">
        <v>45291</v>
      </c>
      <c r="BF24" s="1" t="s">
        <v>244</v>
      </c>
      <c r="BG24" s="1"/>
      <c r="BH24" s="1"/>
      <c r="BI24" s="1" t="s">
        <v>31</v>
      </c>
    </row>
    <row r="25" spans="1:61" x14ac:dyDescent="0.25">
      <c r="A25" s="4">
        <v>20</v>
      </c>
      <c r="B25" s="2" t="str">
        <f>HYPERLINK("https://my.zakupivli.pro/remote/dispatcher/state_purchase_view/44452376", "UA-2023-08-10-008714-a")</f>
        <v>UA-2023-08-10-008714-a</v>
      </c>
      <c r="C25" s="2" t="s">
        <v>155</v>
      </c>
      <c r="D25" s="1" t="s">
        <v>182</v>
      </c>
      <c r="E25" s="1" t="s">
        <v>181</v>
      </c>
      <c r="F25" s="1" t="s">
        <v>53</v>
      </c>
      <c r="G25" s="1" t="s">
        <v>103</v>
      </c>
      <c r="H25" s="1" t="s">
        <v>138</v>
      </c>
      <c r="I25" s="1" t="s">
        <v>217</v>
      </c>
      <c r="J25" s="1" t="s">
        <v>143</v>
      </c>
      <c r="K25" s="1" t="s">
        <v>51</v>
      </c>
      <c r="L25" s="1" t="s">
        <v>218</v>
      </c>
      <c r="M25" s="1" t="s">
        <v>218</v>
      </c>
      <c r="N25" s="1" t="s">
        <v>32</v>
      </c>
      <c r="O25" s="1" t="s">
        <v>32</v>
      </c>
      <c r="P25" s="1" t="s">
        <v>32</v>
      </c>
      <c r="Q25" s="5">
        <v>45148</v>
      </c>
      <c r="R25" s="1"/>
      <c r="S25" s="1"/>
      <c r="T25" s="1"/>
      <c r="U25" s="1"/>
      <c r="V25" s="1" t="s">
        <v>236</v>
      </c>
      <c r="W25" s="4">
        <v>1</v>
      </c>
      <c r="X25" s="6">
        <v>4051</v>
      </c>
      <c r="Y25" s="1" t="s">
        <v>155</v>
      </c>
      <c r="Z25" s="1">
        <v>2</v>
      </c>
      <c r="AA25" s="6">
        <v>2025.5</v>
      </c>
      <c r="AB25" s="1" t="s">
        <v>243</v>
      </c>
      <c r="AC25" s="1" t="s">
        <v>241</v>
      </c>
      <c r="AD25" s="1" t="s">
        <v>107</v>
      </c>
      <c r="AE25" s="1" t="s">
        <v>217</v>
      </c>
      <c r="AF25" s="1" t="s">
        <v>121</v>
      </c>
      <c r="AG25" s="1" t="s">
        <v>158</v>
      </c>
      <c r="AH25" s="6">
        <v>4051</v>
      </c>
      <c r="AI25" s="6">
        <v>2025.5</v>
      </c>
      <c r="AJ25" s="1" t="s">
        <v>213</v>
      </c>
      <c r="AK25" s="1"/>
      <c r="AL25" s="1"/>
      <c r="AM25" s="1" t="s">
        <v>213</v>
      </c>
      <c r="AN25" s="1" t="s">
        <v>83</v>
      </c>
      <c r="AO25" s="1"/>
      <c r="AP25" s="1" t="s">
        <v>8</v>
      </c>
      <c r="AQ25" s="1"/>
      <c r="AR25" s="1"/>
      <c r="AS25" s="2"/>
      <c r="AT25" s="1"/>
      <c r="AU25" s="1"/>
      <c r="AV25" s="1"/>
      <c r="AW25" s="1" t="s">
        <v>238</v>
      </c>
      <c r="AX25" s="7">
        <v>45148.630636066227</v>
      </c>
      <c r="AY25" s="1" t="s">
        <v>95</v>
      </c>
      <c r="AZ25" s="6">
        <v>4051</v>
      </c>
      <c r="BA25" s="5">
        <v>45147</v>
      </c>
      <c r="BB25" s="5">
        <v>45512</v>
      </c>
      <c r="BC25" s="5">
        <v>45147</v>
      </c>
      <c r="BD25" s="5">
        <v>45147</v>
      </c>
      <c r="BE25" s="7">
        <v>45512</v>
      </c>
      <c r="BF25" s="1" t="s">
        <v>244</v>
      </c>
      <c r="BG25" s="1"/>
      <c r="BH25" s="1"/>
      <c r="BI25" s="1" t="s">
        <v>31</v>
      </c>
    </row>
    <row r="26" spans="1:61" x14ac:dyDescent="0.25">
      <c r="A26" s="4">
        <v>21</v>
      </c>
      <c r="B26" s="2" t="str">
        <f>HYPERLINK("https://my.zakupivli.pro/remote/dispatcher/state_purchase_view/43705145", "UA-2023-07-04-004622-a")</f>
        <v>UA-2023-07-04-004622-a</v>
      </c>
      <c r="C26" s="2" t="s">
        <v>155</v>
      </c>
      <c r="D26" s="1" t="s">
        <v>180</v>
      </c>
      <c r="E26" s="1" t="s">
        <v>189</v>
      </c>
      <c r="F26" s="1" t="s">
        <v>53</v>
      </c>
      <c r="G26" s="1" t="s">
        <v>101</v>
      </c>
      <c r="H26" s="1" t="s">
        <v>138</v>
      </c>
      <c r="I26" s="1" t="s">
        <v>217</v>
      </c>
      <c r="J26" s="1" t="s">
        <v>143</v>
      </c>
      <c r="K26" s="1" t="s">
        <v>51</v>
      </c>
      <c r="L26" s="1" t="s">
        <v>218</v>
      </c>
      <c r="M26" s="1" t="s">
        <v>218</v>
      </c>
      <c r="N26" s="1" t="s">
        <v>32</v>
      </c>
      <c r="O26" s="1" t="s">
        <v>32</v>
      </c>
      <c r="P26" s="1" t="s">
        <v>32</v>
      </c>
      <c r="Q26" s="5">
        <v>45111</v>
      </c>
      <c r="R26" s="1"/>
      <c r="S26" s="1"/>
      <c r="T26" s="1"/>
      <c r="U26" s="1"/>
      <c r="V26" s="1" t="s">
        <v>236</v>
      </c>
      <c r="W26" s="4">
        <v>1</v>
      </c>
      <c r="X26" s="6">
        <v>1500</v>
      </c>
      <c r="Y26" s="1" t="s">
        <v>155</v>
      </c>
      <c r="Z26" s="1">
        <v>3</v>
      </c>
      <c r="AA26" s="6">
        <v>500</v>
      </c>
      <c r="AB26" s="1" t="s">
        <v>240</v>
      </c>
      <c r="AC26" s="1" t="s">
        <v>241</v>
      </c>
      <c r="AD26" s="1" t="s">
        <v>107</v>
      </c>
      <c r="AE26" s="1" t="s">
        <v>158</v>
      </c>
      <c r="AF26" s="1" t="s">
        <v>121</v>
      </c>
      <c r="AG26" s="1" t="s">
        <v>158</v>
      </c>
      <c r="AH26" s="6">
        <v>1500</v>
      </c>
      <c r="AI26" s="6">
        <v>500</v>
      </c>
      <c r="AJ26" s="1" t="s">
        <v>170</v>
      </c>
      <c r="AK26" s="1"/>
      <c r="AL26" s="1"/>
      <c r="AM26" s="1" t="s">
        <v>170</v>
      </c>
      <c r="AN26" s="1" t="s">
        <v>88</v>
      </c>
      <c r="AO26" s="1"/>
      <c r="AP26" s="1" t="s">
        <v>19</v>
      </c>
      <c r="AQ26" s="1"/>
      <c r="AR26" s="1"/>
      <c r="AS26" s="2"/>
      <c r="AT26" s="1"/>
      <c r="AU26" s="1"/>
      <c r="AV26" s="1"/>
      <c r="AW26" s="1" t="s">
        <v>238</v>
      </c>
      <c r="AX26" s="7">
        <v>45111.489218803552</v>
      </c>
      <c r="AY26" s="1" t="s">
        <v>49</v>
      </c>
      <c r="AZ26" s="6">
        <v>1500</v>
      </c>
      <c r="BA26" s="5">
        <v>45108</v>
      </c>
      <c r="BB26" s="5">
        <v>45199</v>
      </c>
      <c r="BC26" s="5">
        <v>45110</v>
      </c>
      <c r="BD26" s="5">
        <v>45108</v>
      </c>
      <c r="BE26" s="7">
        <v>45199</v>
      </c>
      <c r="BF26" s="1" t="s">
        <v>244</v>
      </c>
      <c r="BG26" s="1"/>
      <c r="BH26" s="1"/>
      <c r="BI26" s="1" t="s">
        <v>31</v>
      </c>
    </row>
    <row r="27" spans="1:61" x14ac:dyDescent="0.25">
      <c r="A27" s="4">
        <v>22</v>
      </c>
      <c r="B27" s="2" t="str">
        <f>HYPERLINK("https://my.zakupivli.pro/remote/dispatcher/state_purchase_view/43398474", "UA-2023-06-19-015249-a")</f>
        <v>UA-2023-06-19-015249-a</v>
      </c>
      <c r="C27" s="2" t="s">
        <v>155</v>
      </c>
      <c r="D27" s="1" t="s">
        <v>151</v>
      </c>
      <c r="E27" s="1" t="s">
        <v>151</v>
      </c>
      <c r="F27" s="1" t="s">
        <v>53</v>
      </c>
      <c r="G27" s="1" t="s">
        <v>73</v>
      </c>
      <c r="H27" s="1" t="s">
        <v>138</v>
      </c>
      <c r="I27" s="1" t="s">
        <v>217</v>
      </c>
      <c r="J27" s="1" t="s">
        <v>143</v>
      </c>
      <c r="K27" s="1" t="s">
        <v>51</v>
      </c>
      <c r="L27" s="1" t="s">
        <v>218</v>
      </c>
      <c r="M27" s="1" t="s">
        <v>218</v>
      </c>
      <c r="N27" s="1" t="s">
        <v>32</v>
      </c>
      <c r="O27" s="1" t="s">
        <v>32</v>
      </c>
      <c r="P27" s="1" t="s">
        <v>32</v>
      </c>
      <c r="Q27" s="5">
        <v>45096</v>
      </c>
      <c r="R27" s="1"/>
      <c r="S27" s="1"/>
      <c r="T27" s="1"/>
      <c r="U27" s="1"/>
      <c r="V27" s="1" t="s">
        <v>236</v>
      </c>
      <c r="W27" s="4">
        <v>1</v>
      </c>
      <c r="X27" s="6">
        <v>840.84</v>
      </c>
      <c r="Y27" s="1" t="s">
        <v>155</v>
      </c>
      <c r="Z27" s="1">
        <v>33</v>
      </c>
      <c r="AA27" s="6">
        <v>25.48</v>
      </c>
      <c r="AB27" s="1" t="s">
        <v>245</v>
      </c>
      <c r="AC27" s="1" t="s">
        <v>241</v>
      </c>
      <c r="AD27" s="1" t="s">
        <v>107</v>
      </c>
      <c r="AE27" s="1" t="s">
        <v>217</v>
      </c>
      <c r="AF27" s="1" t="s">
        <v>121</v>
      </c>
      <c r="AG27" s="1" t="s">
        <v>158</v>
      </c>
      <c r="AH27" s="6">
        <v>840.84</v>
      </c>
      <c r="AI27" s="6">
        <v>25.48</v>
      </c>
      <c r="AJ27" s="1" t="s">
        <v>207</v>
      </c>
      <c r="AK27" s="1"/>
      <c r="AL27" s="1"/>
      <c r="AM27" s="1" t="s">
        <v>207</v>
      </c>
      <c r="AN27" s="1" t="s">
        <v>77</v>
      </c>
      <c r="AO27" s="1"/>
      <c r="AP27" s="1" t="s">
        <v>24</v>
      </c>
      <c r="AQ27" s="1"/>
      <c r="AR27" s="1"/>
      <c r="AS27" s="2"/>
      <c r="AT27" s="1"/>
      <c r="AU27" s="1"/>
      <c r="AV27" s="1"/>
      <c r="AW27" s="1" t="s">
        <v>238</v>
      </c>
      <c r="AX27" s="7">
        <v>45096.75235830545</v>
      </c>
      <c r="AY27" s="1" t="s">
        <v>44</v>
      </c>
      <c r="AZ27" s="6">
        <v>840.84</v>
      </c>
      <c r="BA27" s="5">
        <v>45097</v>
      </c>
      <c r="BB27" s="5">
        <v>45107</v>
      </c>
      <c r="BC27" s="5">
        <v>45090</v>
      </c>
      <c r="BD27" s="5">
        <v>45090</v>
      </c>
      <c r="BE27" s="7">
        <v>45291</v>
      </c>
      <c r="BF27" s="1" t="s">
        <v>244</v>
      </c>
      <c r="BG27" s="1"/>
      <c r="BH27" s="1"/>
      <c r="BI27" s="1" t="s">
        <v>31</v>
      </c>
    </row>
    <row r="28" spans="1:61" x14ac:dyDescent="0.25">
      <c r="A28" s="4">
        <v>23</v>
      </c>
      <c r="B28" s="2" t="str">
        <f>HYPERLINK("https://my.zakupivli.pro/remote/dispatcher/state_purchase_view/41983548", "UA-2023-04-13-005755-a")</f>
        <v>UA-2023-04-13-005755-a</v>
      </c>
      <c r="C28" s="2" t="s">
        <v>155</v>
      </c>
      <c r="D28" s="1" t="s">
        <v>1</v>
      </c>
      <c r="E28" s="1" t="s">
        <v>166</v>
      </c>
      <c r="F28" s="1" t="s">
        <v>53</v>
      </c>
      <c r="G28" s="1" t="s">
        <v>64</v>
      </c>
      <c r="H28" s="1" t="s">
        <v>138</v>
      </c>
      <c r="I28" s="1" t="s">
        <v>217</v>
      </c>
      <c r="J28" s="1" t="s">
        <v>143</v>
      </c>
      <c r="K28" s="1" t="s">
        <v>51</v>
      </c>
      <c r="L28" s="1" t="s">
        <v>218</v>
      </c>
      <c r="M28" s="1" t="s">
        <v>218</v>
      </c>
      <c r="N28" s="1" t="s">
        <v>32</v>
      </c>
      <c r="O28" s="1" t="s">
        <v>32</v>
      </c>
      <c r="P28" s="1" t="s">
        <v>32</v>
      </c>
      <c r="Q28" s="5">
        <v>45029</v>
      </c>
      <c r="R28" s="1"/>
      <c r="S28" s="1"/>
      <c r="T28" s="1"/>
      <c r="U28" s="1"/>
      <c r="V28" s="1" t="s">
        <v>236</v>
      </c>
      <c r="W28" s="4">
        <v>1</v>
      </c>
      <c r="X28" s="6">
        <v>251.52</v>
      </c>
      <c r="Y28" s="1" t="s">
        <v>155</v>
      </c>
      <c r="Z28" s="1">
        <v>16</v>
      </c>
      <c r="AA28" s="6">
        <v>15.72</v>
      </c>
      <c r="AB28" s="1" t="s">
        <v>242</v>
      </c>
      <c r="AC28" s="1" t="s">
        <v>241</v>
      </c>
      <c r="AD28" s="1" t="s">
        <v>107</v>
      </c>
      <c r="AE28" s="1" t="s">
        <v>217</v>
      </c>
      <c r="AF28" s="1" t="s">
        <v>121</v>
      </c>
      <c r="AG28" s="1" t="s">
        <v>158</v>
      </c>
      <c r="AH28" s="6">
        <v>251.52</v>
      </c>
      <c r="AI28" s="6">
        <v>15.72</v>
      </c>
      <c r="AJ28" s="1" t="s">
        <v>216</v>
      </c>
      <c r="AK28" s="1"/>
      <c r="AL28" s="1"/>
      <c r="AM28" s="1" t="s">
        <v>216</v>
      </c>
      <c r="AN28" s="1" t="s">
        <v>50</v>
      </c>
      <c r="AO28" s="1"/>
      <c r="AP28" s="1" t="s">
        <v>13</v>
      </c>
      <c r="AQ28" s="1"/>
      <c r="AR28" s="1"/>
      <c r="AS28" s="2"/>
      <c r="AT28" s="1"/>
      <c r="AU28" s="1"/>
      <c r="AV28" s="1"/>
      <c r="AW28" s="1" t="s">
        <v>238</v>
      </c>
      <c r="AX28" s="7">
        <v>45029.555231344639</v>
      </c>
      <c r="AY28" s="1" t="s">
        <v>92</v>
      </c>
      <c r="AZ28" s="6">
        <v>251.52</v>
      </c>
      <c r="BA28" s="1"/>
      <c r="BB28" s="5">
        <v>45036</v>
      </c>
      <c r="BC28" s="5">
        <v>45029</v>
      </c>
      <c r="BD28" s="5">
        <v>45029</v>
      </c>
      <c r="BE28" s="7">
        <v>45291</v>
      </c>
      <c r="BF28" s="1" t="s">
        <v>244</v>
      </c>
      <c r="BG28" s="1"/>
      <c r="BH28" s="1"/>
      <c r="BI28" s="1" t="s">
        <v>31</v>
      </c>
    </row>
    <row r="29" spans="1:61" x14ac:dyDescent="0.25">
      <c r="A29" s="4">
        <v>24</v>
      </c>
      <c r="B29" s="2" t="str">
        <f>HYPERLINK("https://my.zakupivli.pro/remote/dispatcher/state_purchase_view/41983289", "UA-2023-04-13-005665-a")</f>
        <v>UA-2023-04-13-005665-a</v>
      </c>
      <c r="C29" s="2" t="s">
        <v>155</v>
      </c>
      <c r="D29" s="1" t="s">
        <v>139</v>
      </c>
      <c r="E29" s="1" t="s">
        <v>139</v>
      </c>
      <c r="F29" s="1" t="s">
        <v>53</v>
      </c>
      <c r="G29" s="1" t="s">
        <v>87</v>
      </c>
      <c r="H29" s="1" t="s">
        <v>138</v>
      </c>
      <c r="I29" s="1" t="s">
        <v>217</v>
      </c>
      <c r="J29" s="1" t="s">
        <v>143</v>
      </c>
      <c r="K29" s="1" t="s">
        <v>51</v>
      </c>
      <c r="L29" s="1" t="s">
        <v>218</v>
      </c>
      <c r="M29" s="1" t="s">
        <v>218</v>
      </c>
      <c r="N29" s="1" t="s">
        <v>32</v>
      </c>
      <c r="O29" s="1" t="s">
        <v>32</v>
      </c>
      <c r="P29" s="1" t="s">
        <v>32</v>
      </c>
      <c r="Q29" s="5">
        <v>45029</v>
      </c>
      <c r="R29" s="1"/>
      <c r="S29" s="1"/>
      <c r="T29" s="1"/>
      <c r="U29" s="1"/>
      <c r="V29" s="1" t="s">
        <v>236</v>
      </c>
      <c r="W29" s="4">
        <v>1</v>
      </c>
      <c r="X29" s="6">
        <v>2219.64</v>
      </c>
      <c r="Y29" s="1" t="s">
        <v>155</v>
      </c>
      <c r="Z29" s="1">
        <v>30</v>
      </c>
      <c r="AA29" s="6">
        <v>73.989999999999995</v>
      </c>
      <c r="AB29" s="1" t="s">
        <v>242</v>
      </c>
      <c r="AC29" s="1" t="s">
        <v>241</v>
      </c>
      <c r="AD29" s="1" t="s">
        <v>107</v>
      </c>
      <c r="AE29" s="1" t="s">
        <v>217</v>
      </c>
      <c r="AF29" s="1" t="s">
        <v>121</v>
      </c>
      <c r="AG29" s="1" t="s">
        <v>158</v>
      </c>
      <c r="AH29" s="6">
        <v>2219.64</v>
      </c>
      <c r="AI29" s="6">
        <v>73.988</v>
      </c>
      <c r="AJ29" s="1" t="s">
        <v>216</v>
      </c>
      <c r="AK29" s="1"/>
      <c r="AL29" s="1"/>
      <c r="AM29" s="1" t="s">
        <v>216</v>
      </c>
      <c r="AN29" s="1" t="s">
        <v>50</v>
      </c>
      <c r="AO29" s="1"/>
      <c r="AP29" s="1" t="s">
        <v>14</v>
      </c>
      <c r="AQ29" s="1"/>
      <c r="AR29" s="1"/>
      <c r="AS29" s="2"/>
      <c r="AT29" s="1"/>
      <c r="AU29" s="1"/>
      <c r="AV29" s="1"/>
      <c r="AW29" s="1" t="s">
        <v>238</v>
      </c>
      <c r="AX29" s="7">
        <v>45029.55136680579</v>
      </c>
      <c r="AY29" s="1" t="s">
        <v>89</v>
      </c>
      <c r="AZ29" s="6">
        <v>2219.64</v>
      </c>
      <c r="BA29" s="1"/>
      <c r="BB29" s="5">
        <v>45036</v>
      </c>
      <c r="BC29" s="5">
        <v>45029</v>
      </c>
      <c r="BD29" s="5">
        <v>45029</v>
      </c>
      <c r="BE29" s="7">
        <v>45291</v>
      </c>
      <c r="BF29" s="1" t="s">
        <v>244</v>
      </c>
      <c r="BG29" s="1"/>
      <c r="BH29" s="1"/>
      <c r="BI29" s="1" t="s">
        <v>31</v>
      </c>
    </row>
    <row r="30" spans="1:61" x14ac:dyDescent="0.25">
      <c r="A30" s="4">
        <v>25</v>
      </c>
      <c r="B30" s="2" t="str">
        <f>HYPERLINK("https://my.zakupivli.pro/remote/dispatcher/state_purchase_view/41765927", "UA-2023-04-03-005498-a")</f>
        <v>UA-2023-04-03-005498-a</v>
      </c>
      <c r="C30" s="2" t="s">
        <v>155</v>
      </c>
      <c r="D30" s="1" t="s">
        <v>173</v>
      </c>
      <c r="E30" s="1" t="s">
        <v>174</v>
      </c>
      <c r="F30" s="1" t="s">
        <v>53</v>
      </c>
      <c r="G30" s="1" t="s">
        <v>90</v>
      </c>
      <c r="H30" s="1" t="s">
        <v>138</v>
      </c>
      <c r="I30" s="1" t="s">
        <v>217</v>
      </c>
      <c r="J30" s="1" t="s">
        <v>143</v>
      </c>
      <c r="K30" s="1" t="s">
        <v>51</v>
      </c>
      <c r="L30" s="1" t="s">
        <v>218</v>
      </c>
      <c r="M30" s="1" t="s">
        <v>218</v>
      </c>
      <c r="N30" s="1" t="s">
        <v>32</v>
      </c>
      <c r="O30" s="1" t="s">
        <v>32</v>
      </c>
      <c r="P30" s="1" t="s">
        <v>32</v>
      </c>
      <c r="Q30" s="5">
        <v>45019</v>
      </c>
      <c r="R30" s="1"/>
      <c r="S30" s="1"/>
      <c r="T30" s="1"/>
      <c r="U30" s="1"/>
      <c r="V30" s="1" t="s">
        <v>236</v>
      </c>
      <c r="W30" s="4">
        <v>1</v>
      </c>
      <c r="X30" s="6">
        <v>1200</v>
      </c>
      <c r="Y30" s="1" t="s">
        <v>155</v>
      </c>
      <c r="Z30" s="1">
        <v>20</v>
      </c>
      <c r="AA30" s="6">
        <v>60</v>
      </c>
      <c r="AB30" s="1" t="s">
        <v>237</v>
      </c>
      <c r="AC30" s="1" t="s">
        <v>241</v>
      </c>
      <c r="AD30" s="1" t="s">
        <v>107</v>
      </c>
      <c r="AE30" s="1" t="s">
        <v>158</v>
      </c>
      <c r="AF30" s="1" t="s">
        <v>121</v>
      </c>
      <c r="AG30" s="1" t="s">
        <v>158</v>
      </c>
      <c r="AH30" s="6">
        <v>1200</v>
      </c>
      <c r="AI30" s="6">
        <v>60</v>
      </c>
      <c r="AJ30" s="1" t="s">
        <v>226</v>
      </c>
      <c r="AK30" s="1"/>
      <c r="AL30" s="1"/>
      <c r="AM30" s="1" t="s">
        <v>226</v>
      </c>
      <c r="AN30" s="1" t="s">
        <v>62</v>
      </c>
      <c r="AO30" s="1"/>
      <c r="AP30" s="1" t="s">
        <v>25</v>
      </c>
      <c r="AQ30" s="1"/>
      <c r="AR30" s="1"/>
      <c r="AS30" s="2"/>
      <c r="AT30" s="1"/>
      <c r="AU30" s="1"/>
      <c r="AV30" s="1"/>
      <c r="AW30" s="1" t="s">
        <v>238</v>
      </c>
      <c r="AX30" s="7">
        <v>45019.554921372175</v>
      </c>
      <c r="AY30" s="1" t="s">
        <v>66</v>
      </c>
      <c r="AZ30" s="6">
        <v>1200</v>
      </c>
      <c r="BA30" s="5">
        <v>45017</v>
      </c>
      <c r="BB30" s="5">
        <v>45381</v>
      </c>
      <c r="BC30" s="5">
        <v>45016</v>
      </c>
      <c r="BD30" s="5">
        <v>45016</v>
      </c>
      <c r="BE30" s="7">
        <v>45381</v>
      </c>
      <c r="BF30" s="1" t="s">
        <v>244</v>
      </c>
      <c r="BG30" s="1"/>
      <c r="BH30" s="1"/>
      <c r="BI30" s="1" t="s">
        <v>31</v>
      </c>
    </row>
    <row r="31" spans="1:61" x14ac:dyDescent="0.25">
      <c r="A31" s="4">
        <v>26</v>
      </c>
      <c r="B31" s="2" t="str">
        <f>HYPERLINK("https://my.zakupivli.pro/remote/dispatcher/state_purchase_view/41604182", "UA-2023-03-23-009801-a")</f>
        <v>UA-2023-03-23-009801-a</v>
      </c>
      <c r="C31" s="2" t="s">
        <v>155</v>
      </c>
      <c r="D31" s="1" t="s">
        <v>2</v>
      </c>
      <c r="E31" s="1" t="s">
        <v>2</v>
      </c>
      <c r="F31" s="1" t="s">
        <v>53</v>
      </c>
      <c r="G31" s="1" t="s">
        <v>64</v>
      </c>
      <c r="H31" s="1" t="s">
        <v>138</v>
      </c>
      <c r="I31" s="1" t="s">
        <v>217</v>
      </c>
      <c r="J31" s="1" t="s">
        <v>143</v>
      </c>
      <c r="K31" s="1" t="s">
        <v>51</v>
      </c>
      <c r="L31" s="1" t="s">
        <v>218</v>
      </c>
      <c r="M31" s="1" t="s">
        <v>218</v>
      </c>
      <c r="N31" s="1" t="s">
        <v>32</v>
      </c>
      <c r="O31" s="1" t="s">
        <v>32</v>
      </c>
      <c r="P31" s="1" t="s">
        <v>32</v>
      </c>
      <c r="Q31" s="5">
        <v>45008</v>
      </c>
      <c r="R31" s="1"/>
      <c r="S31" s="1"/>
      <c r="T31" s="1"/>
      <c r="U31" s="1"/>
      <c r="V31" s="1" t="s">
        <v>236</v>
      </c>
      <c r="W31" s="4">
        <v>1</v>
      </c>
      <c r="X31" s="6">
        <v>2999.58</v>
      </c>
      <c r="Y31" s="1" t="s">
        <v>155</v>
      </c>
      <c r="Z31" s="1">
        <v>84</v>
      </c>
      <c r="AA31" s="6">
        <v>35.71</v>
      </c>
      <c r="AB31" s="1" t="s">
        <v>245</v>
      </c>
      <c r="AC31" s="1" t="s">
        <v>241</v>
      </c>
      <c r="AD31" s="1" t="s">
        <v>107</v>
      </c>
      <c r="AE31" s="1" t="s">
        <v>217</v>
      </c>
      <c r="AF31" s="1" t="s">
        <v>121</v>
      </c>
      <c r="AG31" s="1" t="s">
        <v>158</v>
      </c>
      <c r="AH31" s="6">
        <v>2999.58</v>
      </c>
      <c r="AI31" s="6">
        <v>35.709285714285713</v>
      </c>
      <c r="AJ31" s="1" t="s">
        <v>216</v>
      </c>
      <c r="AK31" s="1"/>
      <c r="AL31" s="1"/>
      <c r="AM31" s="1" t="s">
        <v>216</v>
      </c>
      <c r="AN31" s="1" t="s">
        <v>50</v>
      </c>
      <c r="AO31" s="1"/>
      <c r="AP31" s="1" t="s">
        <v>14</v>
      </c>
      <c r="AQ31" s="1"/>
      <c r="AR31" s="1"/>
      <c r="AS31" s="2"/>
      <c r="AT31" s="1"/>
      <c r="AU31" s="1"/>
      <c r="AV31" s="1"/>
      <c r="AW31" s="1" t="s">
        <v>238</v>
      </c>
      <c r="AX31" s="7">
        <v>45008.656931314945</v>
      </c>
      <c r="AY31" s="1" t="s">
        <v>58</v>
      </c>
      <c r="AZ31" s="6">
        <v>2999.58</v>
      </c>
      <c r="BA31" s="5">
        <v>45010</v>
      </c>
      <c r="BB31" s="5">
        <v>45016</v>
      </c>
      <c r="BC31" s="5">
        <v>45008</v>
      </c>
      <c r="BD31" s="5">
        <v>45008</v>
      </c>
      <c r="BE31" s="7">
        <v>45291</v>
      </c>
      <c r="BF31" s="1" t="s">
        <v>244</v>
      </c>
      <c r="BG31" s="1"/>
      <c r="BH31" s="1"/>
      <c r="BI31" s="1" t="s">
        <v>31</v>
      </c>
    </row>
    <row r="32" spans="1:61" x14ac:dyDescent="0.25">
      <c r="A32" s="4">
        <v>27</v>
      </c>
      <c r="B32" s="2" t="str">
        <f>HYPERLINK("https://my.zakupivli.pro/remote/dispatcher/state_purchase_view/41603562", "UA-2023-03-23-009489-a")</f>
        <v>UA-2023-03-23-009489-a</v>
      </c>
      <c r="C32" s="2" t="s">
        <v>155</v>
      </c>
      <c r="D32" s="1" t="s">
        <v>222</v>
      </c>
      <c r="E32" s="1" t="s">
        <v>221</v>
      </c>
      <c r="F32" s="1" t="s">
        <v>53</v>
      </c>
      <c r="G32" s="1" t="s">
        <v>74</v>
      </c>
      <c r="H32" s="1" t="s">
        <v>138</v>
      </c>
      <c r="I32" s="1" t="s">
        <v>217</v>
      </c>
      <c r="J32" s="1" t="s">
        <v>143</v>
      </c>
      <c r="K32" s="1" t="s">
        <v>51</v>
      </c>
      <c r="L32" s="1" t="s">
        <v>218</v>
      </c>
      <c r="M32" s="1" t="s">
        <v>218</v>
      </c>
      <c r="N32" s="1" t="s">
        <v>32</v>
      </c>
      <c r="O32" s="1" t="s">
        <v>32</v>
      </c>
      <c r="P32" s="1" t="s">
        <v>32</v>
      </c>
      <c r="Q32" s="5">
        <v>45008</v>
      </c>
      <c r="R32" s="1"/>
      <c r="S32" s="1"/>
      <c r="T32" s="1"/>
      <c r="U32" s="1"/>
      <c r="V32" s="1" t="s">
        <v>236</v>
      </c>
      <c r="W32" s="4">
        <v>1</v>
      </c>
      <c r="X32" s="6">
        <v>1271.8800000000001</v>
      </c>
      <c r="Y32" s="1" t="s">
        <v>155</v>
      </c>
      <c r="Z32" s="1">
        <v>57</v>
      </c>
      <c r="AA32" s="6">
        <v>22.31</v>
      </c>
      <c r="AB32" s="1" t="s">
        <v>245</v>
      </c>
      <c r="AC32" s="1" t="s">
        <v>241</v>
      </c>
      <c r="AD32" s="1" t="s">
        <v>107</v>
      </c>
      <c r="AE32" s="1" t="s">
        <v>217</v>
      </c>
      <c r="AF32" s="1" t="s">
        <v>121</v>
      </c>
      <c r="AG32" s="1" t="s">
        <v>158</v>
      </c>
      <c r="AH32" s="6">
        <v>1271.8800000000001</v>
      </c>
      <c r="AI32" s="6">
        <v>22.313684210526318</v>
      </c>
      <c r="AJ32" s="1" t="s">
        <v>216</v>
      </c>
      <c r="AK32" s="1"/>
      <c r="AL32" s="1"/>
      <c r="AM32" s="1" t="s">
        <v>216</v>
      </c>
      <c r="AN32" s="1" t="s">
        <v>50</v>
      </c>
      <c r="AO32" s="1"/>
      <c r="AP32" s="1" t="s">
        <v>14</v>
      </c>
      <c r="AQ32" s="1"/>
      <c r="AR32" s="1"/>
      <c r="AS32" s="2"/>
      <c r="AT32" s="1"/>
      <c r="AU32" s="1"/>
      <c r="AV32" s="1"/>
      <c r="AW32" s="1" t="s">
        <v>238</v>
      </c>
      <c r="AX32" s="7">
        <v>45008.64915469088</v>
      </c>
      <c r="AY32" s="1" t="s">
        <v>59</v>
      </c>
      <c r="AZ32" s="6">
        <v>1271.8800000000001</v>
      </c>
      <c r="BA32" s="5">
        <v>45009</v>
      </c>
      <c r="BB32" s="5">
        <v>45016</v>
      </c>
      <c r="BC32" s="5">
        <v>45008</v>
      </c>
      <c r="BD32" s="5">
        <v>45008</v>
      </c>
      <c r="BE32" s="7">
        <v>45291</v>
      </c>
      <c r="BF32" s="1" t="s">
        <v>244</v>
      </c>
      <c r="BG32" s="1"/>
      <c r="BH32" s="1"/>
      <c r="BI32" s="1" t="s">
        <v>31</v>
      </c>
    </row>
    <row r="33" spans="1:61" x14ac:dyDescent="0.25">
      <c r="A33" s="4">
        <v>28</v>
      </c>
      <c r="B33" s="2" t="str">
        <f>HYPERLINK("https://my.zakupivli.pro/remote/dispatcher/state_purchase_view/40606590", "UA-2023-02-03-014508-a")</f>
        <v>UA-2023-02-03-014508-a</v>
      </c>
      <c r="C33" s="2" t="s">
        <v>155</v>
      </c>
      <c r="D33" s="1" t="s">
        <v>163</v>
      </c>
      <c r="E33" s="1" t="s">
        <v>163</v>
      </c>
      <c r="F33" s="1" t="s">
        <v>53</v>
      </c>
      <c r="G33" s="1" t="s">
        <v>99</v>
      </c>
      <c r="H33" s="1" t="s">
        <v>138</v>
      </c>
      <c r="I33" s="1" t="s">
        <v>217</v>
      </c>
      <c r="J33" s="1" t="s">
        <v>143</v>
      </c>
      <c r="K33" s="1" t="s">
        <v>51</v>
      </c>
      <c r="L33" s="1" t="s">
        <v>218</v>
      </c>
      <c r="M33" s="1" t="s">
        <v>218</v>
      </c>
      <c r="N33" s="1" t="s">
        <v>32</v>
      </c>
      <c r="O33" s="1" t="s">
        <v>32</v>
      </c>
      <c r="P33" s="1" t="s">
        <v>32</v>
      </c>
      <c r="Q33" s="5">
        <v>44960</v>
      </c>
      <c r="R33" s="1"/>
      <c r="S33" s="1"/>
      <c r="T33" s="1"/>
      <c r="U33" s="1"/>
      <c r="V33" s="1" t="s">
        <v>236</v>
      </c>
      <c r="W33" s="4">
        <v>1</v>
      </c>
      <c r="X33" s="6">
        <v>128000</v>
      </c>
      <c r="Y33" s="1" t="s">
        <v>155</v>
      </c>
      <c r="Z33" s="1">
        <v>10</v>
      </c>
      <c r="AA33" s="6">
        <v>12800</v>
      </c>
      <c r="AB33" s="1" t="s">
        <v>240</v>
      </c>
      <c r="AC33" s="1" t="s">
        <v>241</v>
      </c>
      <c r="AD33" s="1" t="s">
        <v>107</v>
      </c>
      <c r="AE33" s="1" t="s">
        <v>158</v>
      </c>
      <c r="AF33" s="1" t="s">
        <v>121</v>
      </c>
      <c r="AG33" s="1" t="s">
        <v>158</v>
      </c>
      <c r="AH33" s="6">
        <v>128000</v>
      </c>
      <c r="AI33" s="6">
        <v>12800</v>
      </c>
      <c r="AJ33" s="1" t="s">
        <v>123</v>
      </c>
      <c r="AK33" s="1"/>
      <c r="AL33" s="1"/>
      <c r="AM33" s="1" t="s">
        <v>123</v>
      </c>
      <c r="AN33" s="1" t="s">
        <v>38</v>
      </c>
      <c r="AO33" s="1"/>
      <c r="AP33" s="1" t="s">
        <v>23</v>
      </c>
      <c r="AQ33" s="1"/>
      <c r="AR33" s="1"/>
      <c r="AS33" s="2"/>
      <c r="AT33" s="1"/>
      <c r="AU33" s="1"/>
      <c r="AV33" s="1"/>
      <c r="AW33" s="1" t="s">
        <v>238</v>
      </c>
      <c r="AX33" s="7">
        <v>44960.672164470438</v>
      </c>
      <c r="AY33" s="1" t="s">
        <v>248</v>
      </c>
      <c r="AZ33" s="6">
        <v>128000</v>
      </c>
      <c r="BA33" s="5">
        <v>44953</v>
      </c>
      <c r="BB33" s="5">
        <v>45230</v>
      </c>
      <c r="BC33" s="5">
        <v>44953</v>
      </c>
      <c r="BD33" s="5">
        <v>44953</v>
      </c>
      <c r="BE33" s="7">
        <v>45230</v>
      </c>
      <c r="BF33" s="1" t="s">
        <v>244</v>
      </c>
      <c r="BG33" s="1"/>
      <c r="BH33" s="1"/>
      <c r="BI33" s="1" t="s">
        <v>31</v>
      </c>
    </row>
    <row r="34" spans="1:61" x14ac:dyDescent="0.25">
      <c r="A34" s="4">
        <v>29</v>
      </c>
      <c r="B34" s="2" t="str">
        <f>HYPERLINK("https://my.zakupivli.pro/remote/dispatcher/state_purchase_view/40606974", "UA-2023-02-03-014695-a")</f>
        <v>UA-2023-02-03-014695-a</v>
      </c>
      <c r="C34" s="2" t="s">
        <v>155</v>
      </c>
      <c r="D34" s="1" t="s">
        <v>163</v>
      </c>
      <c r="E34" s="1" t="s">
        <v>162</v>
      </c>
      <c r="F34" s="1" t="s">
        <v>53</v>
      </c>
      <c r="G34" s="1" t="s">
        <v>99</v>
      </c>
      <c r="H34" s="1" t="s">
        <v>138</v>
      </c>
      <c r="I34" s="1" t="s">
        <v>217</v>
      </c>
      <c r="J34" s="1" t="s">
        <v>143</v>
      </c>
      <c r="K34" s="1" t="s">
        <v>51</v>
      </c>
      <c r="L34" s="1" t="s">
        <v>218</v>
      </c>
      <c r="M34" s="1" t="s">
        <v>218</v>
      </c>
      <c r="N34" s="1" t="s">
        <v>32</v>
      </c>
      <c r="O34" s="1" t="s">
        <v>32</v>
      </c>
      <c r="P34" s="1" t="s">
        <v>32</v>
      </c>
      <c r="Q34" s="5">
        <v>44960</v>
      </c>
      <c r="R34" s="1"/>
      <c r="S34" s="1"/>
      <c r="T34" s="1"/>
      <c r="U34" s="1"/>
      <c r="V34" s="1" t="s">
        <v>236</v>
      </c>
      <c r="W34" s="4">
        <v>1</v>
      </c>
      <c r="X34" s="6">
        <v>57000</v>
      </c>
      <c r="Y34" s="1" t="s">
        <v>155</v>
      </c>
      <c r="Z34" s="1">
        <v>11</v>
      </c>
      <c r="AA34" s="6">
        <v>5181.82</v>
      </c>
      <c r="AB34" s="1" t="s">
        <v>240</v>
      </c>
      <c r="AC34" s="1" t="s">
        <v>241</v>
      </c>
      <c r="AD34" s="1" t="s">
        <v>107</v>
      </c>
      <c r="AE34" s="1" t="s">
        <v>158</v>
      </c>
      <c r="AF34" s="1" t="s">
        <v>121</v>
      </c>
      <c r="AG34" s="1" t="s">
        <v>158</v>
      </c>
      <c r="AH34" s="6">
        <v>57000</v>
      </c>
      <c r="AI34" s="6">
        <v>5181.818181818182</v>
      </c>
      <c r="AJ34" s="1" t="s">
        <v>123</v>
      </c>
      <c r="AK34" s="1"/>
      <c r="AL34" s="1"/>
      <c r="AM34" s="1" t="s">
        <v>123</v>
      </c>
      <c r="AN34" s="1" t="s">
        <v>38</v>
      </c>
      <c r="AO34" s="1"/>
      <c r="AP34" s="1" t="s">
        <v>23</v>
      </c>
      <c r="AQ34" s="1"/>
      <c r="AR34" s="1"/>
      <c r="AS34" s="2"/>
      <c r="AT34" s="1"/>
      <c r="AU34" s="1"/>
      <c r="AV34" s="1"/>
      <c r="AW34" s="1" t="s">
        <v>238</v>
      </c>
      <c r="AX34" s="7">
        <v>44960.67992507889</v>
      </c>
      <c r="AY34" s="1" t="s">
        <v>247</v>
      </c>
      <c r="AZ34" s="6">
        <v>57000</v>
      </c>
      <c r="BA34" s="5">
        <v>44927</v>
      </c>
      <c r="BB34" s="5">
        <v>45260</v>
      </c>
      <c r="BC34" s="5">
        <v>44953</v>
      </c>
      <c r="BD34" s="5">
        <v>44953</v>
      </c>
      <c r="BE34" s="7">
        <v>45260</v>
      </c>
      <c r="BF34" s="1" t="s">
        <v>244</v>
      </c>
      <c r="BG34" s="1"/>
      <c r="BH34" s="1"/>
      <c r="BI34" s="1" t="s">
        <v>31</v>
      </c>
    </row>
    <row r="35" spans="1:61" x14ac:dyDescent="0.25">
      <c r="A35" s="4">
        <v>30</v>
      </c>
      <c r="B35" s="2" t="str">
        <f>HYPERLINK("https://my.zakupivli.pro/remote/dispatcher/state_purchase_view/40604399", "UA-2023-02-03-013392-a")</f>
        <v>UA-2023-02-03-013392-a</v>
      </c>
      <c r="C35" s="2" t="s">
        <v>155</v>
      </c>
      <c r="D35" s="1" t="s">
        <v>219</v>
      </c>
      <c r="E35" s="1" t="s">
        <v>204</v>
      </c>
      <c r="F35" s="1" t="s">
        <v>53</v>
      </c>
      <c r="G35" s="1" t="s">
        <v>100</v>
      </c>
      <c r="H35" s="1" t="s">
        <v>138</v>
      </c>
      <c r="I35" s="1" t="s">
        <v>217</v>
      </c>
      <c r="J35" s="1" t="s">
        <v>143</v>
      </c>
      <c r="K35" s="1" t="s">
        <v>51</v>
      </c>
      <c r="L35" s="1" t="s">
        <v>218</v>
      </c>
      <c r="M35" s="1" t="s">
        <v>218</v>
      </c>
      <c r="N35" s="1" t="s">
        <v>32</v>
      </c>
      <c r="O35" s="1" t="s">
        <v>32</v>
      </c>
      <c r="P35" s="1" t="s">
        <v>32</v>
      </c>
      <c r="Q35" s="5">
        <v>44960</v>
      </c>
      <c r="R35" s="1"/>
      <c r="S35" s="1"/>
      <c r="T35" s="1"/>
      <c r="U35" s="1"/>
      <c r="V35" s="1" t="s">
        <v>236</v>
      </c>
      <c r="W35" s="4">
        <v>1</v>
      </c>
      <c r="X35" s="6">
        <v>5760</v>
      </c>
      <c r="Y35" s="1" t="s">
        <v>155</v>
      </c>
      <c r="Z35" s="1">
        <v>1</v>
      </c>
      <c r="AA35" s="6">
        <v>5760</v>
      </c>
      <c r="AB35" s="1" t="s">
        <v>243</v>
      </c>
      <c r="AC35" s="1" t="s">
        <v>241</v>
      </c>
      <c r="AD35" s="1" t="s">
        <v>107</v>
      </c>
      <c r="AE35" s="1" t="s">
        <v>158</v>
      </c>
      <c r="AF35" s="1" t="s">
        <v>121</v>
      </c>
      <c r="AG35" s="1" t="s">
        <v>158</v>
      </c>
      <c r="AH35" s="6">
        <v>5760</v>
      </c>
      <c r="AI35" s="6">
        <v>5760</v>
      </c>
      <c r="AJ35" s="1" t="s">
        <v>214</v>
      </c>
      <c r="AK35" s="1"/>
      <c r="AL35" s="1"/>
      <c r="AM35" s="1" t="s">
        <v>214</v>
      </c>
      <c r="AN35" s="1" t="s">
        <v>76</v>
      </c>
      <c r="AO35" s="1"/>
      <c r="AP35" s="1" t="s">
        <v>84</v>
      </c>
      <c r="AQ35" s="1"/>
      <c r="AR35" s="1"/>
      <c r="AS35" s="2"/>
      <c r="AT35" s="1"/>
      <c r="AU35" s="1"/>
      <c r="AV35" s="1"/>
      <c r="AW35" s="1" t="s">
        <v>238</v>
      </c>
      <c r="AX35" s="7">
        <v>44960.646086305009</v>
      </c>
      <c r="AY35" s="1" t="s">
        <v>57</v>
      </c>
      <c r="AZ35" s="6">
        <v>5760</v>
      </c>
      <c r="BA35" s="5">
        <v>44960</v>
      </c>
      <c r="BB35" s="5">
        <v>45291</v>
      </c>
      <c r="BC35" s="5">
        <v>44960</v>
      </c>
      <c r="BD35" s="5">
        <v>44960</v>
      </c>
      <c r="BE35" s="7">
        <v>45291</v>
      </c>
      <c r="BF35" s="1" t="s">
        <v>244</v>
      </c>
      <c r="BG35" s="1"/>
      <c r="BH35" s="1"/>
      <c r="BI35" s="1" t="s">
        <v>31</v>
      </c>
    </row>
    <row r="36" spans="1:61" x14ac:dyDescent="0.25">
      <c r="A36" s="4">
        <v>31</v>
      </c>
      <c r="B36" s="2" t="str">
        <f>HYPERLINK("https://my.zakupivli.pro/remote/dispatcher/state_purchase_view/40398739", "UA-2023-01-27-008044-a")</f>
        <v>UA-2023-01-27-008044-a</v>
      </c>
      <c r="C36" s="2" t="s">
        <v>155</v>
      </c>
      <c r="D36" s="1" t="s">
        <v>114</v>
      </c>
      <c r="E36" s="1" t="s">
        <v>114</v>
      </c>
      <c r="F36" s="1" t="s">
        <v>52</v>
      </c>
      <c r="G36" s="1" t="s">
        <v>55</v>
      </c>
      <c r="H36" s="1" t="s">
        <v>138</v>
      </c>
      <c r="I36" s="1" t="s">
        <v>217</v>
      </c>
      <c r="J36" s="1" t="s">
        <v>143</v>
      </c>
      <c r="K36" s="1" t="s">
        <v>51</v>
      </c>
      <c r="L36" s="1" t="s">
        <v>218</v>
      </c>
      <c r="M36" s="1" t="s">
        <v>218</v>
      </c>
      <c r="N36" s="1" t="s">
        <v>32</v>
      </c>
      <c r="O36" s="1" t="s">
        <v>32</v>
      </c>
      <c r="P36" s="1" t="s">
        <v>32</v>
      </c>
      <c r="Q36" s="5">
        <v>44953</v>
      </c>
      <c r="R36" s="1"/>
      <c r="S36" s="1"/>
      <c r="T36" s="1"/>
      <c r="U36" s="1"/>
      <c r="V36" s="1" t="s">
        <v>236</v>
      </c>
      <c r="W36" s="4">
        <v>1</v>
      </c>
      <c r="X36" s="6">
        <v>2737.5</v>
      </c>
      <c r="Y36" s="1" t="s">
        <v>155</v>
      </c>
      <c r="Z36" s="1">
        <v>3750</v>
      </c>
      <c r="AA36" s="6">
        <v>0.73</v>
      </c>
      <c r="AB36" s="1" t="s">
        <v>245</v>
      </c>
      <c r="AC36" s="1" t="s">
        <v>241</v>
      </c>
      <c r="AD36" s="1" t="s">
        <v>107</v>
      </c>
      <c r="AE36" s="1" t="s">
        <v>158</v>
      </c>
      <c r="AF36" s="1" t="s">
        <v>121</v>
      </c>
      <c r="AG36" s="1" t="s">
        <v>158</v>
      </c>
      <c r="AH36" s="6">
        <v>2737.5</v>
      </c>
      <c r="AI36" s="6">
        <v>0.73</v>
      </c>
      <c r="AJ36" s="1" t="s">
        <v>113</v>
      </c>
      <c r="AK36" s="1"/>
      <c r="AL36" s="1"/>
      <c r="AM36" s="1" t="s">
        <v>113</v>
      </c>
      <c r="AN36" s="1" t="s">
        <v>60</v>
      </c>
      <c r="AO36" s="1"/>
      <c r="AP36" s="1" t="s">
        <v>5</v>
      </c>
      <c r="AQ36" s="1"/>
      <c r="AR36" s="1"/>
      <c r="AS36" s="2"/>
      <c r="AT36" s="1"/>
      <c r="AU36" s="1"/>
      <c r="AV36" s="1"/>
      <c r="AW36" s="1" t="s">
        <v>238</v>
      </c>
      <c r="AX36" s="7">
        <v>44953.517334082571</v>
      </c>
      <c r="AY36" s="1" t="s">
        <v>46</v>
      </c>
      <c r="AZ36" s="6">
        <v>2737.5</v>
      </c>
      <c r="BA36" s="5">
        <v>44910</v>
      </c>
      <c r="BB36" s="5">
        <v>44926</v>
      </c>
      <c r="BC36" s="5">
        <v>44910</v>
      </c>
      <c r="BD36" s="5">
        <v>44910</v>
      </c>
      <c r="BE36" s="7">
        <v>44926</v>
      </c>
      <c r="BF36" s="1" t="s">
        <v>244</v>
      </c>
      <c r="BG36" s="1"/>
      <c r="BH36" s="1"/>
      <c r="BI36" s="1" t="s">
        <v>31</v>
      </c>
    </row>
    <row r="37" spans="1:61" x14ac:dyDescent="0.25">
      <c r="A37" s="4">
        <v>32</v>
      </c>
      <c r="B37" s="2" t="str">
        <f>HYPERLINK("https://my.zakupivli.pro/remote/dispatcher/state_purchase_view/40044938", "UA-2023-01-13-005195-a")</f>
        <v>UA-2023-01-13-005195-a</v>
      </c>
      <c r="C37" s="2" t="s">
        <v>155</v>
      </c>
      <c r="D37" s="1" t="s">
        <v>188</v>
      </c>
      <c r="E37" s="1" t="s">
        <v>188</v>
      </c>
      <c r="F37" s="1" t="s">
        <v>53</v>
      </c>
      <c r="G37" s="1" t="s">
        <v>100</v>
      </c>
      <c r="H37" s="1" t="s">
        <v>138</v>
      </c>
      <c r="I37" s="1" t="s">
        <v>217</v>
      </c>
      <c r="J37" s="1" t="s">
        <v>143</v>
      </c>
      <c r="K37" s="1" t="s">
        <v>51</v>
      </c>
      <c r="L37" s="1" t="s">
        <v>218</v>
      </c>
      <c r="M37" s="1" t="s">
        <v>218</v>
      </c>
      <c r="N37" s="1" t="s">
        <v>32</v>
      </c>
      <c r="O37" s="1" t="s">
        <v>32</v>
      </c>
      <c r="P37" s="1" t="s">
        <v>32</v>
      </c>
      <c r="Q37" s="5">
        <v>44939</v>
      </c>
      <c r="R37" s="1"/>
      <c r="S37" s="1"/>
      <c r="T37" s="1"/>
      <c r="U37" s="1"/>
      <c r="V37" s="1" t="s">
        <v>236</v>
      </c>
      <c r="W37" s="4">
        <v>1</v>
      </c>
      <c r="X37" s="6">
        <v>629</v>
      </c>
      <c r="Y37" s="1" t="s">
        <v>155</v>
      </c>
      <c r="Z37" s="1">
        <v>1</v>
      </c>
      <c r="AA37" s="6">
        <v>629</v>
      </c>
      <c r="AB37" s="1" t="s">
        <v>243</v>
      </c>
      <c r="AC37" s="1" t="s">
        <v>241</v>
      </c>
      <c r="AD37" s="1" t="s">
        <v>107</v>
      </c>
      <c r="AE37" s="1" t="s">
        <v>158</v>
      </c>
      <c r="AF37" s="1" t="s">
        <v>121</v>
      </c>
      <c r="AG37" s="1" t="s">
        <v>158</v>
      </c>
      <c r="AH37" s="6">
        <v>629</v>
      </c>
      <c r="AI37" s="6">
        <v>629</v>
      </c>
      <c r="AJ37" s="1" t="s">
        <v>210</v>
      </c>
      <c r="AK37" s="1"/>
      <c r="AL37" s="1"/>
      <c r="AM37" s="1" t="s">
        <v>210</v>
      </c>
      <c r="AN37" s="1" t="s">
        <v>91</v>
      </c>
      <c r="AO37" s="1"/>
      <c r="AP37" s="1" t="s">
        <v>17</v>
      </c>
      <c r="AQ37" s="1"/>
      <c r="AR37" s="1"/>
      <c r="AS37" s="2"/>
      <c r="AT37" s="1"/>
      <c r="AU37" s="1"/>
      <c r="AV37" s="1"/>
      <c r="AW37" s="1" t="s">
        <v>238</v>
      </c>
      <c r="AX37" s="7">
        <v>44939.55891174735</v>
      </c>
      <c r="AY37" s="1" t="s">
        <v>51</v>
      </c>
      <c r="AZ37" s="6">
        <v>629</v>
      </c>
      <c r="BA37" s="5">
        <v>44939</v>
      </c>
      <c r="BB37" s="5">
        <v>44942</v>
      </c>
      <c r="BC37" s="5">
        <v>44939</v>
      </c>
      <c r="BD37" s="5">
        <v>44939</v>
      </c>
      <c r="BE37" s="7">
        <v>45291</v>
      </c>
      <c r="BF37" s="1" t="s">
        <v>244</v>
      </c>
      <c r="BG37" s="1"/>
      <c r="BH37" s="1"/>
      <c r="BI37" s="1" t="s">
        <v>31</v>
      </c>
    </row>
    <row r="38" spans="1:61" x14ac:dyDescent="0.25">
      <c r="A38" s="4">
        <v>33</v>
      </c>
      <c r="B38" s="2" t="str">
        <f>HYPERLINK("https://my.zakupivli.pro/remote/dispatcher/state_purchase_view/39966906", "UA-2023-01-09-003905-a")</f>
        <v>UA-2023-01-09-003905-a</v>
      </c>
      <c r="C38" s="2" t="s">
        <v>155</v>
      </c>
      <c r="D38" s="1" t="s">
        <v>114</v>
      </c>
      <c r="E38" s="1" t="s">
        <v>115</v>
      </c>
      <c r="F38" s="1" t="s">
        <v>53</v>
      </c>
      <c r="G38" s="1" t="s">
        <v>55</v>
      </c>
      <c r="H38" s="1" t="s">
        <v>138</v>
      </c>
      <c r="I38" s="1" t="s">
        <v>217</v>
      </c>
      <c r="J38" s="1" t="s">
        <v>143</v>
      </c>
      <c r="K38" s="1" t="s">
        <v>51</v>
      </c>
      <c r="L38" s="1" t="s">
        <v>218</v>
      </c>
      <c r="M38" s="1" t="s">
        <v>218</v>
      </c>
      <c r="N38" s="1" t="s">
        <v>32</v>
      </c>
      <c r="O38" s="1" t="s">
        <v>32</v>
      </c>
      <c r="P38" s="1" t="s">
        <v>32</v>
      </c>
      <c r="Q38" s="5">
        <v>44935</v>
      </c>
      <c r="R38" s="1"/>
      <c r="S38" s="1"/>
      <c r="T38" s="1"/>
      <c r="U38" s="1"/>
      <c r="V38" s="1" t="s">
        <v>236</v>
      </c>
      <c r="W38" s="4">
        <v>1</v>
      </c>
      <c r="X38" s="6">
        <v>2737.5</v>
      </c>
      <c r="Y38" s="1" t="s">
        <v>155</v>
      </c>
      <c r="Z38" s="1">
        <v>3750</v>
      </c>
      <c r="AA38" s="6">
        <v>0.73</v>
      </c>
      <c r="AB38" s="1" t="s">
        <v>245</v>
      </c>
      <c r="AC38" s="1" t="s">
        <v>241</v>
      </c>
      <c r="AD38" s="1" t="s">
        <v>107</v>
      </c>
      <c r="AE38" s="1" t="s">
        <v>158</v>
      </c>
      <c r="AF38" s="1" t="s">
        <v>121</v>
      </c>
      <c r="AG38" s="1" t="s">
        <v>158</v>
      </c>
      <c r="AH38" s="6">
        <v>2737.5</v>
      </c>
      <c r="AI38" s="6">
        <v>0.73</v>
      </c>
      <c r="AJ38" s="1" t="s">
        <v>113</v>
      </c>
      <c r="AK38" s="1"/>
      <c r="AL38" s="1"/>
      <c r="AM38" s="1" t="s">
        <v>113</v>
      </c>
      <c r="AN38" s="1" t="s">
        <v>60</v>
      </c>
      <c r="AO38" s="1"/>
      <c r="AP38" s="1" t="s">
        <v>5</v>
      </c>
      <c r="AQ38" s="1"/>
      <c r="AR38" s="1"/>
      <c r="AS38" s="2"/>
      <c r="AT38" s="1"/>
      <c r="AU38" s="1"/>
      <c r="AV38" s="1"/>
      <c r="AW38" s="1" t="s">
        <v>238</v>
      </c>
      <c r="AX38" s="7">
        <v>44935.621885197987</v>
      </c>
      <c r="AY38" s="1" t="s">
        <v>40</v>
      </c>
      <c r="AZ38" s="6">
        <v>2737.5</v>
      </c>
      <c r="BA38" s="5">
        <v>44932</v>
      </c>
      <c r="BB38" s="5">
        <v>44957</v>
      </c>
      <c r="BC38" s="5">
        <v>44932</v>
      </c>
      <c r="BD38" s="5">
        <v>44932</v>
      </c>
      <c r="BE38" s="7">
        <v>45291</v>
      </c>
      <c r="BF38" s="1" t="s">
        <v>244</v>
      </c>
      <c r="BG38" s="1"/>
      <c r="BH38" s="1"/>
      <c r="BI38" s="1" t="s">
        <v>31</v>
      </c>
    </row>
    <row r="39" spans="1:61" x14ac:dyDescent="0.25">
      <c r="A39" s="4">
        <v>34</v>
      </c>
      <c r="B39" s="2" t="str">
        <f>HYPERLINK("https://my.zakupivli.pro/remote/dispatcher/state_purchase_view/39954244", "UA-2023-01-06-003580-a")</f>
        <v>UA-2023-01-06-003580-a</v>
      </c>
      <c r="C39" s="2" t="s">
        <v>155</v>
      </c>
      <c r="D39" s="1" t="s">
        <v>229</v>
      </c>
      <c r="E39" s="1" t="s">
        <v>229</v>
      </c>
      <c r="F39" s="1" t="s">
        <v>53</v>
      </c>
      <c r="G39" s="1" t="s">
        <v>82</v>
      </c>
      <c r="H39" s="1" t="s">
        <v>138</v>
      </c>
      <c r="I39" s="1" t="s">
        <v>217</v>
      </c>
      <c r="J39" s="1" t="s">
        <v>143</v>
      </c>
      <c r="K39" s="1" t="s">
        <v>51</v>
      </c>
      <c r="L39" s="1" t="s">
        <v>218</v>
      </c>
      <c r="M39" s="1" t="s">
        <v>218</v>
      </c>
      <c r="N39" s="1" t="s">
        <v>32</v>
      </c>
      <c r="O39" s="1" t="s">
        <v>32</v>
      </c>
      <c r="P39" s="1" t="s">
        <v>32</v>
      </c>
      <c r="Q39" s="5">
        <v>44932</v>
      </c>
      <c r="R39" s="1"/>
      <c r="S39" s="1"/>
      <c r="T39" s="1"/>
      <c r="U39" s="1"/>
      <c r="V39" s="1" t="s">
        <v>236</v>
      </c>
      <c r="W39" s="4">
        <v>1</v>
      </c>
      <c r="X39" s="6">
        <v>1232</v>
      </c>
      <c r="Y39" s="1" t="s">
        <v>155</v>
      </c>
      <c r="Z39" s="1">
        <v>4</v>
      </c>
      <c r="AA39" s="6">
        <v>308</v>
      </c>
      <c r="AB39" s="1" t="s">
        <v>245</v>
      </c>
      <c r="AC39" s="1" t="s">
        <v>241</v>
      </c>
      <c r="AD39" s="1" t="s">
        <v>107</v>
      </c>
      <c r="AE39" s="1" t="s">
        <v>158</v>
      </c>
      <c r="AF39" s="1" t="s">
        <v>121</v>
      </c>
      <c r="AG39" s="1" t="s">
        <v>158</v>
      </c>
      <c r="AH39" s="6">
        <v>1232</v>
      </c>
      <c r="AI39" s="6">
        <v>308</v>
      </c>
      <c r="AJ39" s="1" t="s">
        <v>192</v>
      </c>
      <c r="AK39" s="1"/>
      <c r="AL39" s="1"/>
      <c r="AM39" s="1" t="s">
        <v>192</v>
      </c>
      <c r="AN39" s="1" t="s">
        <v>63</v>
      </c>
      <c r="AO39" s="1"/>
      <c r="AP39" s="1" t="s">
        <v>26</v>
      </c>
      <c r="AQ39" s="1"/>
      <c r="AR39" s="1"/>
      <c r="AS39" s="2"/>
      <c r="AT39" s="1"/>
      <c r="AU39" s="1"/>
      <c r="AV39" s="1"/>
      <c r="AW39" s="1" t="s">
        <v>238</v>
      </c>
      <c r="AX39" s="7">
        <v>44932.587984707832</v>
      </c>
      <c r="AY39" s="1" t="s">
        <v>39</v>
      </c>
      <c r="AZ39" s="6">
        <v>1232</v>
      </c>
      <c r="BA39" s="5">
        <v>44932</v>
      </c>
      <c r="BB39" s="5">
        <v>44937</v>
      </c>
      <c r="BC39" s="5">
        <v>44932</v>
      </c>
      <c r="BD39" s="5">
        <v>44932</v>
      </c>
      <c r="BE39" s="7">
        <v>45291</v>
      </c>
      <c r="BF39" s="1" t="s">
        <v>244</v>
      </c>
      <c r="BG39" s="1"/>
      <c r="BH39" s="1"/>
      <c r="BI39" s="1" t="s">
        <v>31</v>
      </c>
    </row>
    <row r="40" spans="1:61" x14ac:dyDescent="0.25">
      <c r="A40" s="4">
        <v>35</v>
      </c>
    </row>
    <row r="41" spans="1:61" x14ac:dyDescent="0.25">
      <c r="A41" s="4">
        <v>36</v>
      </c>
    </row>
    <row r="42" spans="1:61" x14ac:dyDescent="0.25">
      <c r="A42" s="4">
        <v>37</v>
      </c>
    </row>
    <row r="43" spans="1:61" x14ac:dyDescent="0.25">
      <c r="A43" s="4">
        <v>38</v>
      </c>
    </row>
    <row r="44" spans="1:61" x14ac:dyDescent="0.25">
      <c r="A44" s="4">
        <v>39</v>
      </c>
    </row>
    <row r="45" spans="1:61" x14ac:dyDescent="0.25">
      <c r="A45" s="4">
        <v>40</v>
      </c>
    </row>
    <row r="46" spans="1:61" x14ac:dyDescent="0.25">
      <c r="A46" s="4">
        <v>41</v>
      </c>
    </row>
    <row r="47" spans="1:61" x14ac:dyDescent="0.25">
      <c r="A47" s="4">
        <v>42</v>
      </c>
    </row>
    <row r="48" spans="1:61" x14ac:dyDescent="0.25">
      <c r="A48" s="4">
        <v>43</v>
      </c>
    </row>
    <row r="49" spans="1:1" x14ac:dyDescent="0.25">
      <c r="A49" s="4">
        <v>44</v>
      </c>
    </row>
    <row r="50" spans="1:1" x14ac:dyDescent="0.25">
      <c r="A50" s="4">
        <v>45</v>
      </c>
    </row>
    <row r="51" spans="1:1" x14ac:dyDescent="0.25">
      <c r="A51" s="4">
        <v>46</v>
      </c>
    </row>
    <row r="52" spans="1:1" x14ac:dyDescent="0.25">
      <c r="A52" s="4">
        <v>47</v>
      </c>
    </row>
    <row r="53" spans="1:1" x14ac:dyDescent="0.25">
      <c r="A53" s="4">
        <v>48</v>
      </c>
    </row>
    <row r="54" spans="1:1" x14ac:dyDescent="0.25">
      <c r="A54" s="4">
        <v>49</v>
      </c>
    </row>
    <row r="55" spans="1:1" x14ac:dyDescent="0.25">
      <c r="A55" s="4">
        <v>50</v>
      </c>
    </row>
    <row r="56" spans="1:1" x14ac:dyDescent="0.25">
      <c r="A56" s="4">
        <v>51</v>
      </c>
    </row>
    <row r="57" spans="1:1" x14ac:dyDescent="0.25">
      <c r="A57" s="4">
        <v>52</v>
      </c>
    </row>
    <row r="58" spans="1:1" x14ac:dyDescent="0.25">
      <c r="A58" s="4">
        <v>53</v>
      </c>
    </row>
    <row r="59" spans="1:1" x14ac:dyDescent="0.25">
      <c r="A59" s="4">
        <v>54</v>
      </c>
    </row>
    <row r="60" spans="1:1" x14ac:dyDescent="0.25">
      <c r="A60" s="4">
        <v>55</v>
      </c>
    </row>
    <row r="61" spans="1:1" x14ac:dyDescent="0.25">
      <c r="A61" s="4">
        <v>56</v>
      </c>
    </row>
    <row r="62" spans="1:1" x14ac:dyDescent="0.25">
      <c r="A62" s="4">
        <v>57</v>
      </c>
    </row>
    <row r="63" spans="1:1" x14ac:dyDescent="0.25">
      <c r="A63" s="4">
        <v>58</v>
      </c>
    </row>
    <row r="64" spans="1:1" x14ac:dyDescent="0.25">
      <c r="A64" s="4">
        <v>59</v>
      </c>
    </row>
    <row r="65" spans="1:1" x14ac:dyDescent="0.25">
      <c r="A65" s="4">
        <v>60</v>
      </c>
    </row>
    <row r="66" spans="1:1" x14ac:dyDescent="0.25">
      <c r="A66" s="4">
        <v>61</v>
      </c>
    </row>
    <row r="67" spans="1:1" x14ac:dyDescent="0.25">
      <c r="A67" s="4">
        <v>62</v>
      </c>
    </row>
    <row r="68" spans="1:1" x14ac:dyDescent="0.25">
      <c r="A68" s="4">
        <v>63</v>
      </c>
    </row>
    <row r="69" spans="1:1" x14ac:dyDescent="0.25">
      <c r="A69" s="4">
        <v>64</v>
      </c>
    </row>
    <row r="70" spans="1:1" x14ac:dyDescent="0.25">
      <c r="A70" s="4">
        <v>65</v>
      </c>
    </row>
    <row r="71" spans="1:1" x14ac:dyDescent="0.25">
      <c r="A71" s="4">
        <v>66</v>
      </c>
    </row>
    <row r="72" spans="1:1" x14ac:dyDescent="0.25">
      <c r="A72" s="4">
        <v>67</v>
      </c>
    </row>
    <row r="73" spans="1:1" x14ac:dyDescent="0.25">
      <c r="A73" s="4">
        <v>68</v>
      </c>
    </row>
    <row r="74" spans="1:1" x14ac:dyDescent="0.25">
      <c r="A74" s="4">
        <v>69</v>
      </c>
    </row>
    <row r="75" spans="1:1" x14ac:dyDescent="0.25">
      <c r="A75" s="4">
        <v>70</v>
      </c>
    </row>
    <row r="76" spans="1:1" x14ac:dyDescent="0.25">
      <c r="A76" s="4">
        <v>71</v>
      </c>
    </row>
    <row r="77" spans="1:1" x14ac:dyDescent="0.25">
      <c r="A77" s="4">
        <v>72</v>
      </c>
    </row>
    <row r="78" spans="1:1" x14ac:dyDescent="0.25">
      <c r="A78" s="4">
        <v>73</v>
      </c>
    </row>
    <row r="79" spans="1:1" x14ac:dyDescent="0.25">
      <c r="A79" s="4">
        <v>74</v>
      </c>
    </row>
    <row r="80" spans="1:1" x14ac:dyDescent="0.25">
      <c r="A80" s="4">
        <v>75</v>
      </c>
    </row>
    <row r="81" spans="1:1" x14ac:dyDescent="0.25">
      <c r="A81" s="4">
        <v>76</v>
      </c>
    </row>
    <row r="82" spans="1:1" x14ac:dyDescent="0.25">
      <c r="A82" s="4">
        <v>77</v>
      </c>
    </row>
    <row r="83" spans="1:1" x14ac:dyDescent="0.25">
      <c r="A83" s="4">
        <v>78</v>
      </c>
    </row>
    <row r="84" spans="1:1" x14ac:dyDescent="0.25">
      <c r="A84" s="4">
        <v>79</v>
      </c>
    </row>
    <row r="85" spans="1:1" x14ac:dyDescent="0.25">
      <c r="A85" s="4">
        <v>80</v>
      </c>
    </row>
    <row r="86" spans="1:1" x14ac:dyDescent="0.25">
      <c r="A86" s="4">
        <v>81</v>
      </c>
    </row>
    <row r="87" spans="1:1" x14ac:dyDescent="0.25">
      <c r="A87" s="4">
        <v>82</v>
      </c>
    </row>
    <row r="88" spans="1:1" x14ac:dyDescent="0.25">
      <c r="A88" s="4">
        <v>83</v>
      </c>
    </row>
    <row r="89" spans="1:1" x14ac:dyDescent="0.25">
      <c r="A89" s="4">
        <v>84</v>
      </c>
    </row>
    <row r="90" spans="1:1" x14ac:dyDescent="0.25">
      <c r="A90" s="4">
        <v>85</v>
      </c>
    </row>
    <row r="91" spans="1:1" x14ac:dyDescent="0.25">
      <c r="A91" s="4">
        <v>86</v>
      </c>
    </row>
    <row r="92" spans="1:1" x14ac:dyDescent="0.25">
      <c r="A92" s="4">
        <v>87</v>
      </c>
    </row>
    <row r="93" spans="1:1" x14ac:dyDescent="0.25">
      <c r="A93" s="4">
        <v>88</v>
      </c>
    </row>
    <row r="94" spans="1:1" x14ac:dyDescent="0.25">
      <c r="A94" s="4">
        <v>89</v>
      </c>
    </row>
    <row r="95" spans="1:1" x14ac:dyDescent="0.25">
      <c r="A95" s="4">
        <v>90</v>
      </c>
    </row>
    <row r="96" spans="1:1" x14ac:dyDescent="0.25">
      <c r="A96" s="4">
        <v>91</v>
      </c>
    </row>
    <row r="97" spans="1:1" x14ac:dyDescent="0.25">
      <c r="A97" s="4">
        <v>92</v>
      </c>
    </row>
    <row r="98" spans="1:1" x14ac:dyDescent="0.25">
      <c r="A98" s="4">
        <v>93</v>
      </c>
    </row>
    <row r="99" spans="1:1" x14ac:dyDescent="0.25">
      <c r="A99" s="4">
        <v>94</v>
      </c>
    </row>
    <row r="100" spans="1:1" x14ac:dyDescent="0.25">
      <c r="A100" s="4">
        <v>95</v>
      </c>
    </row>
    <row r="101" spans="1:1" x14ac:dyDescent="0.25">
      <c r="A101" s="4">
        <v>96</v>
      </c>
    </row>
    <row r="102" spans="1:1" x14ac:dyDescent="0.25">
      <c r="A102" s="4">
        <v>97</v>
      </c>
    </row>
    <row r="103" spans="1:1" x14ac:dyDescent="0.25">
      <c r="A103" s="4">
        <v>98</v>
      </c>
    </row>
    <row r="104" spans="1:1" x14ac:dyDescent="0.25">
      <c r="A104" s="4">
        <v>99</v>
      </c>
    </row>
    <row r="105" spans="1:1" x14ac:dyDescent="0.25">
      <c r="A105" s="4">
        <v>100</v>
      </c>
    </row>
    <row r="106" spans="1:1" x14ac:dyDescent="0.25">
      <c r="A106" s="4">
        <v>101</v>
      </c>
    </row>
    <row r="107" spans="1:1" x14ac:dyDescent="0.25">
      <c r="A107" s="4">
        <v>102</v>
      </c>
    </row>
    <row r="108" spans="1:1" x14ac:dyDescent="0.25">
      <c r="A108" s="4">
        <v>103</v>
      </c>
    </row>
    <row r="109" spans="1:1" x14ac:dyDescent="0.25">
      <c r="A109" s="4">
        <v>104</v>
      </c>
    </row>
    <row r="110" spans="1:1" x14ac:dyDescent="0.25">
      <c r="A110" s="4">
        <v>105</v>
      </c>
    </row>
    <row r="111" spans="1:1" x14ac:dyDescent="0.25">
      <c r="A111" s="4">
        <v>106</v>
      </c>
    </row>
    <row r="112" spans="1:1" x14ac:dyDescent="0.25">
      <c r="A112" s="4">
        <v>107</v>
      </c>
    </row>
    <row r="113" spans="1:1" x14ac:dyDescent="0.25">
      <c r="A113" s="4">
        <v>108</v>
      </c>
    </row>
    <row r="114" spans="1:1" x14ac:dyDescent="0.25">
      <c r="A114" s="4">
        <v>109</v>
      </c>
    </row>
    <row r="115" spans="1:1" x14ac:dyDescent="0.25">
      <c r="A115" s="4">
        <v>110</v>
      </c>
    </row>
    <row r="116" spans="1:1" x14ac:dyDescent="0.25">
      <c r="A116" s="4">
        <v>111</v>
      </c>
    </row>
    <row r="117" spans="1:1" x14ac:dyDescent="0.25">
      <c r="A117" s="4">
        <v>112</v>
      </c>
    </row>
    <row r="118" spans="1:1" x14ac:dyDescent="0.25">
      <c r="A118" s="4">
        <v>113</v>
      </c>
    </row>
    <row r="119" spans="1:1" x14ac:dyDescent="0.25">
      <c r="A119" s="4">
        <v>114</v>
      </c>
    </row>
    <row r="120" spans="1:1" x14ac:dyDescent="0.25">
      <c r="A120" s="4">
        <v>115</v>
      </c>
    </row>
    <row r="121" spans="1:1" x14ac:dyDescent="0.25">
      <c r="A121" s="4">
        <v>116</v>
      </c>
    </row>
    <row r="122" spans="1:1" x14ac:dyDescent="0.25">
      <c r="A122" s="4">
        <v>117</v>
      </c>
    </row>
    <row r="123" spans="1:1" x14ac:dyDescent="0.25">
      <c r="A123" s="4">
        <v>118</v>
      </c>
    </row>
    <row r="124" spans="1:1" x14ac:dyDescent="0.25">
      <c r="A124" s="4">
        <v>119</v>
      </c>
    </row>
    <row r="125" spans="1:1" x14ac:dyDescent="0.25">
      <c r="A125" s="4">
        <v>120</v>
      </c>
    </row>
    <row r="126" spans="1:1" x14ac:dyDescent="0.25">
      <c r="A126" s="4">
        <v>121</v>
      </c>
    </row>
    <row r="127" spans="1:1" x14ac:dyDescent="0.25">
      <c r="A127" s="4">
        <v>122</v>
      </c>
    </row>
    <row r="128" spans="1:1" x14ac:dyDescent="0.25">
      <c r="A128" s="4">
        <v>123</v>
      </c>
    </row>
    <row r="129" spans="1:1" x14ac:dyDescent="0.25">
      <c r="A129" s="4">
        <v>124</v>
      </c>
    </row>
    <row r="130" spans="1:1" x14ac:dyDescent="0.25">
      <c r="A130" s="4">
        <v>125</v>
      </c>
    </row>
    <row r="131" spans="1:1" x14ac:dyDescent="0.25">
      <c r="A131" s="4">
        <v>126</v>
      </c>
    </row>
    <row r="132" spans="1:1" x14ac:dyDescent="0.25">
      <c r="A132" s="4">
        <v>127</v>
      </c>
    </row>
    <row r="133" spans="1:1" x14ac:dyDescent="0.25">
      <c r="A133" s="4">
        <v>128</v>
      </c>
    </row>
    <row r="134" spans="1:1" x14ac:dyDescent="0.25">
      <c r="A134" s="4">
        <v>129</v>
      </c>
    </row>
    <row r="135" spans="1:1" x14ac:dyDescent="0.25">
      <c r="A135" s="4">
        <v>130</v>
      </c>
    </row>
    <row r="136" spans="1:1" x14ac:dyDescent="0.25">
      <c r="A136" s="4">
        <v>131</v>
      </c>
    </row>
    <row r="137" spans="1:1" x14ac:dyDescent="0.25">
      <c r="A137" s="4">
        <v>132</v>
      </c>
    </row>
    <row r="138" spans="1:1" x14ac:dyDescent="0.25">
      <c r="A138" s="1" t="s">
        <v>140</v>
      </c>
    </row>
  </sheetData>
  <autoFilter ref="A5:BI137" xr:uid="{00000000-0009-0000-0000-000000000000}"/>
  <hyperlinks>
    <hyperlink ref="A2" r:id="rId1" display="mailto:report-feedback@zakupivli.pro" xr:uid="{00000000-0004-0000-0000-000000000000}"/>
    <hyperlink ref="B6" r:id="rId2" display="https://my.zakupivli.pro/remote/dispatcher/state_purchase_view/48098885" xr:uid="{00000000-0004-0000-0000-00001D000000}"/>
    <hyperlink ref="B7" r:id="rId3" display="https://my.zakupivli.pro/remote/dispatcher/state_purchase_view/48100822" xr:uid="{00000000-0004-0000-0000-00001E000000}"/>
    <hyperlink ref="B8" r:id="rId4" display="https://my.zakupivli.pro/remote/dispatcher/state_purchase_view/47220286" xr:uid="{00000000-0004-0000-0000-00001F000000}"/>
    <hyperlink ref="B9" r:id="rId5" display="https://my.zakupivli.pro/remote/dispatcher/state_purchase_view/47243702" xr:uid="{00000000-0004-0000-0000-000020000000}"/>
    <hyperlink ref="B10" r:id="rId6" display="https://my.zakupivli.pro/remote/dispatcher/state_purchase_view/47213946" xr:uid="{00000000-0004-0000-0000-000021000000}"/>
    <hyperlink ref="B11" r:id="rId7" display="https://my.zakupivli.pro/remote/dispatcher/state_purchase_view/47175193" xr:uid="{00000000-0004-0000-0000-000022000000}"/>
    <hyperlink ref="B12" r:id="rId8" display="https://my.zakupivli.pro/remote/dispatcher/state_purchase_view/47183187" xr:uid="{00000000-0004-0000-0000-000023000000}"/>
    <hyperlink ref="B13" r:id="rId9" display="https://my.zakupivli.pro/remote/dispatcher/state_purchase_view/47179772" xr:uid="{00000000-0004-0000-0000-000024000000}"/>
    <hyperlink ref="B14" r:id="rId10" display="https://my.zakupivli.pro/remote/dispatcher/state_purchase_view/47169958" xr:uid="{00000000-0004-0000-0000-000025000000}"/>
    <hyperlink ref="B15" r:id="rId11" display="https://my.zakupivli.pro/remote/dispatcher/state_purchase_view/46501558" xr:uid="{00000000-0004-0000-0000-000026000000}"/>
    <hyperlink ref="B16" r:id="rId12" display="https://my.zakupivli.pro/remote/dispatcher/state_purchase_view/46501006" xr:uid="{00000000-0004-0000-0000-000027000000}"/>
    <hyperlink ref="B17" r:id="rId13" display="https://my.zakupivli.pro/remote/dispatcher/state_purchase_view/46498182" xr:uid="{00000000-0004-0000-0000-000028000000}"/>
    <hyperlink ref="B18" r:id="rId14" display="https://my.zakupivli.pro/remote/dispatcher/state_purchase_view/45523539" xr:uid="{00000000-0004-0000-0000-000029000000}"/>
    <hyperlink ref="B19" r:id="rId15" display="https://my.zakupivli.pro/remote/dispatcher/state_purchase_view/45244650" xr:uid="{00000000-0004-0000-0000-00002A000000}"/>
    <hyperlink ref="B20" r:id="rId16" display="https://my.zakupivli.pro/remote/dispatcher/state_purchase_view/45245030" xr:uid="{00000000-0004-0000-0000-00002B000000}"/>
    <hyperlink ref="B21" r:id="rId17" display="https://my.zakupivli.pro/remote/dispatcher/state_purchase_view/45179479" xr:uid="{00000000-0004-0000-0000-00002C000000}"/>
    <hyperlink ref="B22" r:id="rId18" display="https://my.zakupivli.pro/remote/dispatcher/state_purchase_view/45118544" xr:uid="{00000000-0004-0000-0000-00002D000000}"/>
    <hyperlink ref="B23" r:id="rId19" display="https://my.zakupivli.pro/remote/dispatcher/state_purchase_view/45061530" xr:uid="{00000000-0004-0000-0000-00002E000000}"/>
    <hyperlink ref="B24" r:id="rId20" display="https://my.zakupivli.pro/remote/dispatcher/state_purchase_view/44568974" xr:uid="{00000000-0004-0000-0000-00002F000000}"/>
    <hyperlink ref="B25" r:id="rId21" display="https://my.zakupivli.pro/remote/dispatcher/state_purchase_view/44452376" xr:uid="{00000000-0004-0000-0000-000030000000}"/>
    <hyperlink ref="B26" r:id="rId22" display="https://my.zakupivli.pro/remote/dispatcher/state_purchase_view/43705145" xr:uid="{00000000-0004-0000-0000-000031000000}"/>
    <hyperlink ref="B27" r:id="rId23" display="https://my.zakupivli.pro/remote/dispatcher/state_purchase_view/43398474" xr:uid="{00000000-0004-0000-0000-000032000000}"/>
    <hyperlink ref="B28" r:id="rId24" display="https://my.zakupivli.pro/remote/dispatcher/state_purchase_view/41983548" xr:uid="{00000000-0004-0000-0000-000033000000}"/>
    <hyperlink ref="B29" r:id="rId25" display="https://my.zakupivli.pro/remote/dispatcher/state_purchase_view/41983289" xr:uid="{00000000-0004-0000-0000-000034000000}"/>
    <hyperlink ref="B30" r:id="rId26" display="https://my.zakupivli.pro/remote/dispatcher/state_purchase_view/41765927" xr:uid="{00000000-0004-0000-0000-000035000000}"/>
    <hyperlink ref="B31" r:id="rId27" display="https://my.zakupivli.pro/remote/dispatcher/state_purchase_view/41604182" xr:uid="{00000000-0004-0000-0000-000036000000}"/>
    <hyperlink ref="B32" r:id="rId28" display="https://my.zakupivli.pro/remote/dispatcher/state_purchase_view/41603562" xr:uid="{00000000-0004-0000-0000-000037000000}"/>
    <hyperlink ref="B33" r:id="rId29" display="https://my.zakupivli.pro/remote/dispatcher/state_purchase_view/40606590" xr:uid="{00000000-0004-0000-0000-000038000000}"/>
    <hyperlink ref="B34" r:id="rId30" display="https://my.zakupivli.pro/remote/dispatcher/state_purchase_view/40606974" xr:uid="{00000000-0004-0000-0000-000039000000}"/>
    <hyperlink ref="B35" r:id="rId31" display="https://my.zakupivli.pro/remote/dispatcher/state_purchase_view/40604399" xr:uid="{00000000-0004-0000-0000-00003A000000}"/>
    <hyperlink ref="B36" r:id="rId32" display="https://my.zakupivli.pro/remote/dispatcher/state_purchase_view/40398739" xr:uid="{00000000-0004-0000-0000-00003B000000}"/>
    <hyperlink ref="B37" r:id="rId33" display="https://my.zakupivli.pro/remote/dispatcher/state_purchase_view/40044938" xr:uid="{00000000-0004-0000-0000-00003C000000}"/>
    <hyperlink ref="B38" r:id="rId34" display="https://my.zakupivli.pro/remote/dispatcher/state_purchase_view/39966906" xr:uid="{00000000-0004-0000-0000-00003D000000}"/>
    <hyperlink ref="B39" r:id="rId35" display="https://my.zakupivli.pro/remote/dispatcher/state_purchase_view/39954244" xr:uid="{00000000-0004-0000-0000-00003E000000}"/>
  </hyperlinks>
  <pageMargins left="0.75" right="0.75" top="1" bottom="1" header="0.5" footer="0.5"/>
  <pageSetup paperSize="9" orientation="portrait" horizontalDpi="300" verticalDpi="300"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User</cp:lastModifiedBy>
  <dcterms:created xsi:type="dcterms:W3CDTF">2024-09-13T14:31:20Z</dcterms:created>
  <dcterms:modified xsi:type="dcterms:W3CDTF">2024-09-13T11:41:01Z</dcterms:modified>
  <cp:category/>
</cp:coreProperties>
</file>