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50" yWindow="615" windowWidth="23655" windowHeight="9150"/>
  </bookViews>
  <sheets>
    <sheet name="Sheet" sheetId="1" r:id="rId1"/>
  </sheets>
  <definedNames>
    <definedName name="_xlnm._FilterDatabase" localSheetId="0" hidden="1">Sheet!$A$5:$BI$24</definedName>
  </definedNames>
  <calcPr calcId="125725"/>
</workbook>
</file>

<file path=xl/calcChain.xml><?xml version="1.0" encoding="utf-8"?>
<calcChain xmlns="http://schemas.openxmlformats.org/spreadsheetml/2006/main">
  <c r="B24" i="1"/>
  <c r="B23"/>
  <c r="B22"/>
  <c r="B21"/>
  <c r="B20"/>
  <c r="B19"/>
  <c r="B18"/>
  <c r="B17"/>
  <c r="B16"/>
  <c r="B15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<sst xmlns="http://schemas.openxmlformats.org/spreadsheetml/2006/main" count="615" uniqueCount="188">
  <si>
    <t>% зниження</t>
  </si>
  <si>
    <t>+380442067231</t>
  </si>
  <si>
    <t>+380567134587</t>
  </si>
  <si>
    <t>+380567446448</t>
  </si>
  <si>
    <t>+380567701155</t>
  </si>
  <si>
    <t>+380567780056</t>
  </si>
  <si>
    <t>+380567785917</t>
  </si>
  <si>
    <t>+380567940279</t>
  </si>
  <si>
    <t>+380567961101</t>
  </si>
  <si>
    <t>+380667038539</t>
  </si>
  <si>
    <t>+380675601712</t>
  </si>
  <si>
    <t>+38067560674</t>
  </si>
  <si>
    <t>+380676301099</t>
  </si>
  <si>
    <t>+380678254371</t>
  </si>
  <si>
    <t>+380965263649</t>
  </si>
  <si>
    <t>,,</t>
  </si>
  <si>
    <t>0 (0)</t>
  </si>
  <si>
    <t>01/2022</t>
  </si>
  <si>
    <t>02215851</t>
  </si>
  <si>
    <t>03341305</t>
  </si>
  <si>
    <t>0555/ПЦС</t>
  </si>
  <si>
    <t>0567785917</t>
  </si>
  <si>
    <t>09/104</t>
  </si>
  <si>
    <t>090286</t>
  </si>
  <si>
    <t>09310000-5 Електрична енергія</t>
  </si>
  <si>
    <t>09320000-8 Пара, гаряча вода та пов’язана продукція</t>
  </si>
  <si>
    <t>1</t>
  </si>
  <si>
    <t>1236/СП</t>
  </si>
  <si>
    <t>1600 В</t>
  </si>
  <si>
    <t>1600 С</t>
  </si>
  <si>
    <t>2022</t>
  </si>
  <si>
    <t>22-2</t>
  </si>
  <si>
    <t>2676305397</t>
  </si>
  <si>
    <t>3209216360</t>
  </si>
  <si>
    <t>32688148</t>
  </si>
  <si>
    <t>36216548</t>
  </si>
  <si>
    <t>36640049</t>
  </si>
  <si>
    <t>36865753</t>
  </si>
  <si>
    <t>39500/2022</t>
  </si>
  <si>
    <t>39761566</t>
  </si>
  <si>
    <t>40752002</t>
  </si>
  <si>
    <t>40906271</t>
  </si>
  <si>
    <t>41612783</t>
  </si>
  <si>
    <t>41612830</t>
  </si>
  <si>
    <t>42082379</t>
  </si>
  <si>
    <t>42353652</t>
  </si>
  <si>
    <t>48410000-5 Пакети програмного забезпечення для управління інвестиціями та підготовки податкової звітності</t>
  </si>
  <si>
    <t>48440000-4 Пакети програмного забезпечення для фінансового аналізу та бухгалтерського обліку</t>
  </si>
  <si>
    <t>5-НП</t>
  </si>
  <si>
    <t>50410000-2 Послуги з ремонту і технічного обслуговування вимірювальних, випробувальних і контрольних приладів</t>
  </si>
  <si>
    <t>6-НП</t>
  </si>
  <si>
    <t>65110000-7 Розподіл води</t>
  </si>
  <si>
    <t>70330000-3 Послуги з управління нерухомістю, надавані на платній основі чи на договірних засадах</t>
  </si>
  <si>
    <t>72250000-2 Послуги, пов’язані із системами та підтримкою</t>
  </si>
  <si>
    <t>72310000-1 Послуги з обробки даних</t>
  </si>
  <si>
    <t>75250000-3 Послуги пожежних і рятувальних служб</t>
  </si>
  <si>
    <t>79710000-4 Охоронні послуги</t>
  </si>
  <si>
    <t>79990000-0 Різні послуги, пов’язані з діловою сферою</t>
  </si>
  <si>
    <t>90430000-0 Послуги з відведення стічних вод</t>
  </si>
  <si>
    <t>90500000-2 Послуги у сфері поводження зі сміттям та відходами</t>
  </si>
  <si>
    <t>UAH</t>
  </si>
  <si>
    <t>report.zakupki@prom.ua</t>
  </si>
  <si>
    <t>ЄДРПОУ організатора</t>
  </si>
  <si>
    <t>ЄДРПОУ переможця</t>
  </si>
  <si>
    <t>Ідентифікатор закупівлі</t>
  </si>
  <si>
    <t>Ідентифікатор лота</t>
  </si>
  <si>
    <t>Валюта</t>
  </si>
  <si>
    <t>Водовідведення  за адресами : м. Дніпро, просп. Д.Яворницького,13/15; вул. Героїв Крут,10; вул. С.Єфремова,26;вул. С.Єфремова,2а</t>
  </si>
  <si>
    <t>Водовідведення  за адресами : м. Дніпро, просп. Д.Яворницького,13/15; вул. Героїв Крут,10; вул. С.Єфремова,26;вул. С.Єфремова,2а (включаючи абонентське обслуговування).</t>
  </si>
  <si>
    <t>Водопостачання  за адресами : м. Дніпро, просп. Д.Яворницького,13/15; вул. Героїв Крут,10; вул. С.Єфремова,26;вул. С.Єфремова,2а</t>
  </si>
  <si>
    <t>Водопостачання  за адресами : м. Дніпро, просп. Д.Яворницького,13/15; вул. Героїв Крут,10; вул. С.Єфремова,26;вул. С.Єфремова,2а (включаючи абонентське обслуговування)</t>
  </si>
  <si>
    <t>Всього вимог (без рішення) лот/закупівля</t>
  </si>
  <si>
    <t>Всього запитань (без відповіді) лот/закупівля</t>
  </si>
  <si>
    <t>Всього скарг (без рішення) лот/закупівля</t>
  </si>
  <si>
    <t>Всі учасники закупки</t>
  </si>
  <si>
    <t>Відсутнє</t>
  </si>
  <si>
    <t>ДГ-000283762</t>
  </si>
  <si>
    <t>Дата аукціону</t>
  </si>
  <si>
    <t>Дата закінчення процедури</t>
  </si>
  <si>
    <t>Дата публікації закупівлі</t>
  </si>
  <si>
    <t>Дата публікації повідомлення про намір укласти договір</t>
  </si>
  <si>
    <t>Дата підписання договору:</t>
  </si>
  <si>
    <t>Дата уточнення до:</t>
  </si>
  <si>
    <t>Дата уточнення з:</t>
  </si>
  <si>
    <t>Договір діє до:</t>
  </si>
  <si>
    <t>Договір діє з:</t>
  </si>
  <si>
    <t xml:space="preserve">Електрична енергія </t>
  </si>
  <si>
    <t>Електрична енергія для приміщень закладу за адресами м. Дніпро, просп. Д.Яворницького,13/15; вул. Героїв Крут,10; вул. С.Єфремова ,26 ; вул. С.Єфремова,2а</t>
  </si>
  <si>
    <t>Електронна пошта переможця тендеру</t>
  </si>
  <si>
    <t>З ПДВ</t>
  </si>
  <si>
    <t>Закупівля без використання електронної системи</t>
  </si>
  <si>
    <t>Звіт створено 24 травня о 13:57 з використанням http://zakupki.prom.ua</t>
  </si>
  <si>
    <t>КЕП</t>
  </si>
  <si>
    <t>КОМУНАЛЬНЕ ПІДПРИЄМСТВО "ДНІПРОВОДОКАНАЛ" ДНІПРОВСЬКОЇ МІСЬКОЇ РАДИ</t>
  </si>
  <si>
    <t>КОМУНАЛЬНЕ ПІДПРИЄМСТВО "ЖИЛСЕРВІС-14" ДНІПРОПЕТРОВСЬКОЇ МІСЬКОЇ РАДИ</t>
  </si>
  <si>
    <t>КОМУНАЛЬНЕ ПІДПРИЄМСТВО "ТЕПЛОЕНЕРГО" ДНІПРОВСЬКОЇ МІСЬКОЇ РАДИ</t>
  </si>
  <si>
    <t>Класифікатор</t>
  </si>
  <si>
    <t>Контактний телефон переможця тендеру</t>
  </si>
  <si>
    <t>Крок зниження</t>
  </si>
  <si>
    <t>Кіловат-година</t>
  </si>
  <si>
    <t>Кількість одиниць</t>
  </si>
  <si>
    <t>Кількість учасників аукціону</t>
  </si>
  <si>
    <t>М/105/01/2022</t>
  </si>
  <si>
    <t>МІСЬКИЙ КОМУНАЛЬНИЙ ЗАКЛАД КУЛЬТУРИ "ДНІПРОВСЬКА ДИТЯЧА МУЗИЧНА ШКОЛА №2 ІМ. А.Я. ШТОГАРЕНКА"</t>
  </si>
  <si>
    <t>МАКСИМОВ ЄВГЕН АНАТОЛІЙОВИЧ</t>
  </si>
  <si>
    <t>Мої дії</t>
  </si>
  <si>
    <t>Назва потенційного переможця (з найменшою ціною)</t>
  </si>
  <si>
    <t>Немає лотів</t>
  </si>
  <si>
    <t>Нецінові критерії</t>
  </si>
  <si>
    <t>Номер договору</t>
  </si>
  <si>
    <t>Ні</t>
  </si>
  <si>
    <t>ОБ'ЄДНАННЯ СПІВВЛАСНИКІВ БАГАТОКВАРТИРНОГО БУДИНКУ "ГОРНИЙ1115"</t>
  </si>
  <si>
    <t>ОБ'ЄДНАННЯ СПІВВЛАСНИКІВ БАГАТОКВАРТИРНОГО БУДИНКУ "ДНІПРОВСЬКЕ555"</t>
  </si>
  <si>
    <t>Одиниця виміру</t>
  </si>
  <si>
    <t>Організатор</t>
  </si>
  <si>
    <t>Організатор закупівлі</t>
  </si>
  <si>
    <t>Основний контакт</t>
  </si>
  <si>
    <t xml:space="preserve">Охоронні послуги за адресами: м. Дніпро , просп .Д.Яворницького,13/15; вул. С.Єфремова,26; вул. С.Єфремова, 2а; вул. Героїв Крут,10 </t>
  </si>
  <si>
    <t>Очікувана вартість закупівлі</t>
  </si>
  <si>
    <t>Очікувана вартість лота</t>
  </si>
  <si>
    <t>Очікувана вартість, одиниця</t>
  </si>
  <si>
    <t>Переговорна процедура</t>
  </si>
  <si>
    <t>Полуги пов'язані із метою забезпечення постійного технічного супроводу компютерної програми  (програмне забезпечення ЄІУСУБ для місцевого бюджету).</t>
  </si>
  <si>
    <t>Посилання на редукціон</t>
  </si>
  <si>
    <t>Послуга  з обробки даних,постачання,видачі та обслуговування кваліфікованих сертифікатів відкритих ключів , кваліфікованого  електронного підпису (4 сертифікати ключів та програмний комплекс "Варта").</t>
  </si>
  <si>
    <t>Послуга  з обробки даних,постачання,видачі та обслуговування кваліфікованих сертифікатів відкритих ключів , кваліфікованого  електронного підпису для потреб закладу.</t>
  </si>
  <si>
    <t>Послуга з постачання теплової енергії (Пара, гаряча вода та пов'язана продукція)</t>
  </si>
  <si>
    <t>Послуга з постачання теплової енергії (Пара, гаряча вода та пов'язана продукція) за адресами: м.Дніпро, просп. Д.Яворницького 13/15; вул.Героїв Крут,10; вул.С.Єфремова,26; вул.С.Єфремова,2а.</t>
  </si>
  <si>
    <t xml:space="preserve">Послуга з постачання теплової енергії (Пара,гаряча вода та пов'язана продукція) </t>
  </si>
  <si>
    <t xml:space="preserve">Послуга з постачання теплової енергії за адресами: м.Дніпро, просп. Д.Яворницького 13/15; вул.Героїв Крут,10; вул.С.Єфремова,26; вул.С.Єфремова,2а. (Пара,гаряча вода та пов'язана продукція) </t>
  </si>
  <si>
    <t>Послуга з постачання теплової енергії за адресами: м.Дніпро, просп. Д.Яворницького 13/15; вул.Героїв Крут,10; вул.С.Єфремова,26; вул.С.Єфремова,2а. (Пара,гаряча вода та пов'язана продукція) на листопад 2022р.</t>
  </si>
  <si>
    <t>Послуга з постачання теплової енергії за адресами: м.Дніпро, просп. Д.Яворницького 13/15; вул.Героїв Крут,10; вул.С.Єфремова,26; вул.С.Єфремова,2а. (Пара,гаряча вода та пов'язана продукція) у березні 2022</t>
  </si>
  <si>
    <t>Послуга з постачання теплової енергії за адресами: м.Дніпро, просп. Д.Яворницького 13/15; вул.Героїв Крут,10; вул.С.Єфремова,26; вул.С.Єфремова,2а. (Пара,гаряча вода та пов'язана продукція) у грудні  2022р.</t>
  </si>
  <si>
    <t>Послуги з  домоуправління (послуга з утримування на будинок  та прибудинкову територію за адресою: м. Дніпро, просп. Д.Яворницького, буд.13/15).</t>
  </si>
  <si>
    <t>Послуги з  домоуправління (співпраця з експлуатаційних витрат на будинок  та прибудинкову територію за адресою: м. Дніпро, вул. Героїв Крут,10,).</t>
  </si>
  <si>
    <t>Послуги з  домоуправління (щодо участі  з відшкодування витрат на будинок  та прибудинкову територію за адресою: м. Дніпро, вул. Героїв Крут,10,) площа приміщення 173,6 кв.м.</t>
  </si>
  <si>
    <t>Послуги з  домоуправління, утримання будинку та  прибудинкової території за адресою: м. Дніпро, просп. Д.Яворницького, буд.13/15 , площа 237,2 кв.м.</t>
  </si>
  <si>
    <t>Послуги з експлуатаційних витрат на будинок та прибудинкову територію за адресою: м.Дніпро, вул. С.Єфремова,26</t>
  </si>
  <si>
    <t>Послуги з експлуатаційних витрат на будинок та прибудинкову територію за адресою: м.Дніпро, вул. С.Єфремова,2А, приміщення №I</t>
  </si>
  <si>
    <t>Послуги з охорони об'єктів приміщення , послуги з моніторингу сигналів тривоги, що надходять з пристроїв охоронної сигналізації за адресами: м. Дніпро , просп .Д.Яворницького,13/15; вул. С.Єфремова,26; вул. С.Єфремова, 2а; вул. Героїв Крут,10 з підключенням на пульт централізованого спостереження.</t>
  </si>
  <si>
    <t xml:space="preserve">Послуги з перезарядки вогнегасників </t>
  </si>
  <si>
    <t xml:space="preserve">Послуги з поводження з побутовими відходами </t>
  </si>
  <si>
    <t>Послуги з поводження з побутовими відходами для потреб закладу за адресами : просп. Д. Яворницького,13/15, вул. С. Єфремова,26 та вул. С. Єфремова,2а</t>
  </si>
  <si>
    <t>Послуги з ремонту і технічного обслуговування вогнегасників ( перезарядка вогнегасників) для потреб закладу.ВВК 2- 15 шт., ВВК 3 -5 шт.</t>
  </si>
  <si>
    <t xml:space="preserve">Послуги з технічного обслуговування  та цілодобового спостерігання за системами протипожежного захисту та оповіщення за адресами: м. Дніпро, просп. Д. Яворницького,13/15; вул. С.Єфремова,26 ; вул. С.Єфремова,2а; вул. Героїв Крут,10 </t>
  </si>
  <si>
    <t>Послуги по постачанню пакетів та підтримки програмного забезпечення "ІС-Про" для потреб закладу</t>
  </si>
  <si>
    <t xml:space="preserve">Послуги протипожежного захисту ( тех.обслуговування та спостерігання за системами захисту та оповіщення) за адресами: м. Дніпро, просп. Д. Яворницького,13/15; вул. С.Єфремова,26 ; вул. С.Єфремова,2а; вул. Героїв Крут,10 </t>
  </si>
  <si>
    <t>Постачання пакетів програмного забезпечення для фінансового аналізу та бухгалтерського обліку (програмний комплекс "ІС-Про".</t>
  </si>
  <si>
    <t>Постачання примірників та пакетів оновлень програмного  компютерної програми " M.E.Dоc" , модуль "Звітність"</t>
  </si>
  <si>
    <t>Предмет закупівлі</t>
  </si>
  <si>
    <t>Прийом пропозицій до:</t>
  </si>
  <si>
    <t>Прийом пропозицій з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</si>
  <si>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</si>
  <si>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</si>
  <si>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</si>
  <si>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Річний план на</t>
  </si>
  <si>
    <t>Статус</t>
  </si>
  <si>
    <t>Статус договору</t>
  </si>
  <si>
    <t>Строк поставки до:</t>
  </si>
  <si>
    <t>Строк поставки з:</t>
  </si>
  <si>
    <t>Сума гарантії</t>
  </si>
  <si>
    <t>Сума зниження, грн</t>
  </si>
  <si>
    <t>Сума укладеного договору</t>
  </si>
  <si>
    <t>ТКАЧЕНКО КАТЕРИНА СЕРГІЇВНА</t>
  </si>
  <si>
    <t>ТОВАРИСТВО З ОБМЕЖЕНОЮ ВІДПОВІДАЛЬНІСТЮ "ДНІПРОВСЬКІ ЕНЕРГЕТИЧНІ ПОСЛУГИ"</t>
  </si>
  <si>
    <t>ТОВАРИСТВО З ОБМЕЖЕНОЮ ВІДПОВІДАЛЬНІСТЮ "ДНІПРОСПЕЦПОЖМОНТАЖ"</t>
  </si>
  <si>
    <t>ТОВАРИСТВО З ОБМЕЖЕНОЮ ВІДПОВІДАЛЬНІСТЮ "ЕКОЛОГІЯ-Д"</t>
  </si>
  <si>
    <t>ТОВАРИСТВО З ОБМЕЖЕНОЮ ВІДПОВІДАЛЬНІСТЮ "ОХОРОННА АГЕНЦІЯ "КОМПЛЕКС ЗАХИСТ"</t>
  </si>
  <si>
    <t>ТОВАРИСТВО З ОБМЕЖЕНОЮ ВІДПОВІДАЛЬНІСТЮ "СЛУЖБА ОХОРОНИ "ДЖЕБ"</t>
  </si>
  <si>
    <t>ТОВАРИСТВО З ОБМЕЖЕНОЮ ВІДПОВІДАЛЬНІСТЮ "ЦЕНТР ІНФОРМАЦІЙНИХ І АНАЛІТИЧНИХ ТЕХНОЛОГІЙ"</t>
  </si>
  <si>
    <t>ТОВАРИСТВО З ОБМЕЖЕНОЮ ВІДПОВІДАЛЬНІСТЮ "ЦЕНТР СЕРТИФІКАЦІЇ КЛЮЧІВ "УКРАЇНА"</t>
  </si>
  <si>
    <t>Так</t>
  </si>
  <si>
    <t>Тип процедури</t>
  </si>
  <si>
    <t>Узагальнена назва закупівлі</t>
  </si>
  <si>
    <t>Укладання договору до (кінцева дата для укладання договору):</t>
  </si>
  <si>
    <t>Укладання договору з (початкова дата для укладання договору):</t>
  </si>
  <si>
    <t>Фактичний переможець</t>
  </si>
  <si>
    <t>Юлія Андріївна Свиридова</t>
  </si>
  <si>
    <t>Якщо ви маєте пропозицію чи побажання щодо покращення цього звіту, напишіть нам, будь ласка:</t>
  </si>
  <si>
    <t>аукціон не передбачено</t>
  </si>
  <si>
    <t>гігакалорія</t>
  </si>
  <si>
    <t>завершено</t>
  </si>
  <si>
    <t>не указано</t>
  </si>
  <si>
    <t>послуга</t>
  </si>
  <si>
    <t>послуга з постачання теплової енергії (пара,гаряча вода та пов'язана продукція) за адресами м.Дніпро, просп.Д.Яворницького,13/15, вул.Героїв Крут, буд.10, вул.С.Єфремова, буд.2А, вул.С.Єфремова, буд.26.</t>
  </si>
  <si>
    <t>підписано</t>
  </si>
  <si>
    <t>№</t>
  </si>
  <si>
    <t>Список державних закупівель 2022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</si>
</sst>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dd\.mm\.yyyy\ hh:mm"/>
  </numFmts>
  <fonts count="4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.zakupki.prom.ua/remote/dispatcher/state_purchase_view/37436743" TargetMode="External"/><Relationship Id="rId13" Type="http://schemas.openxmlformats.org/officeDocument/2006/relationships/hyperlink" Target="https://my.zakupki.prom.ua/remote/dispatcher/state_purchase_view/34551895" TargetMode="External"/><Relationship Id="rId18" Type="http://schemas.openxmlformats.org/officeDocument/2006/relationships/hyperlink" Target="https://my.zakupki.prom.ua/remote/dispatcher/state_purchase_view/34174711" TargetMode="External"/><Relationship Id="rId3" Type="http://schemas.openxmlformats.org/officeDocument/2006/relationships/hyperlink" Target="https://my.zakupki.prom.ua/remote/dispatcher/state_purchase_view/39067720" TargetMode="External"/><Relationship Id="rId7" Type="http://schemas.openxmlformats.org/officeDocument/2006/relationships/hyperlink" Target="https://my.zakupki.prom.ua/remote/dispatcher/state_purchase_view/37454466" TargetMode="External"/><Relationship Id="rId12" Type="http://schemas.openxmlformats.org/officeDocument/2006/relationships/hyperlink" Target="https://my.zakupki.prom.ua/remote/dispatcher/state_purchase_view/34553631" TargetMode="External"/><Relationship Id="rId17" Type="http://schemas.openxmlformats.org/officeDocument/2006/relationships/hyperlink" Target="https://my.zakupki.prom.ua/remote/dispatcher/state_purchase_view/34214418" TargetMode="External"/><Relationship Id="rId2" Type="http://schemas.openxmlformats.org/officeDocument/2006/relationships/hyperlink" Target="https://my.zakupki.prom.ua/remote/dispatcher/state_purchase_view/39198826" TargetMode="External"/><Relationship Id="rId16" Type="http://schemas.openxmlformats.org/officeDocument/2006/relationships/hyperlink" Target="https://my.zakupki.prom.ua/remote/dispatcher/state_purchase_view/34216205" TargetMode="External"/><Relationship Id="rId20" Type="http://schemas.openxmlformats.org/officeDocument/2006/relationships/hyperlink" Target="https://my.zakupki.prom.ua/remote/dispatcher/state_purchase_view/34135374" TargetMode="External"/><Relationship Id="rId1" Type="http://schemas.openxmlformats.org/officeDocument/2006/relationships/hyperlink" Target="mailto:report.zakupki@prom.ua" TargetMode="External"/><Relationship Id="rId6" Type="http://schemas.openxmlformats.org/officeDocument/2006/relationships/hyperlink" Target="https://my.zakupki.prom.ua/remote/dispatcher/state_purchase_view/38003065" TargetMode="External"/><Relationship Id="rId11" Type="http://schemas.openxmlformats.org/officeDocument/2006/relationships/hyperlink" Target="https://my.zakupki.prom.ua/remote/dispatcher/state_purchase_view/34725506" TargetMode="External"/><Relationship Id="rId5" Type="http://schemas.openxmlformats.org/officeDocument/2006/relationships/hyperlink" Target="https://my.zakupki.prom.ua/remote/dispatcher/state_purchase_view/38101611" TargetMode="External"/><Relationship Id="rId15" Type="http://schemas.openxmlformats.org/officeDocument/2006/relationships/hyperlink" Target="https://my.zakupki.prom.ua/remote/dispatcher/state_purchase_view/34254578" TargetMode="External"/><Relationship Id="rId10" Type="http://schemas.openxmlformats.org/officeDocument/2006/relationships/hyperlink" Target="https://my.zakupki.prom.ua/remote/dispatcher/state_purchase_view/35099627" TargetMode="External"/><Relationship Id="rId19" Type="http://schemas.openxmlformats.org/officeDocument/2006/relationships/hyperlink" Target="https://my.zakupki.prom.ua/remote/dispatcher/state_purchase_view/34173471" TargetMode="External"/><Relationship Id="rId4" Type="http://schemas.openxmlformats.org/officeDocument/2006/relationships/hyperlink" Target="https://my.zakupki.prom.ua/remote/dispatcher/state_purchase_view/38102331" TargetMode="External"/><Relationship Id="rId9" Type="http://schemas.openxmlformats.org/officeDocument/2006/relationships/hyperlink" Target="https://my.zakupki.prom.ua/remote/dispatcher/state_purchase_view/35100740" TargetMode="External"/><Relationship Id="rId14" Type="http://schemas.openxmlformats.org/officeDocument/2006/relationships/hyperlink" Target="https://my.zakupki.prom.ua/remote/dispatcher/state_purchase_view/34416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25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11.42578125" defaultRowHeight="15"/>
  <cols>
    <col min="1" max="1" width="5"/>
    <col min="2" max="3" width="25"/>
    <col min="4" max="5" width="35"/>
    <col min="6" max="6" width="20"/>
    <col min="7" max="7" width="35"/>
    <col min="8" max="8" width="30"/>
    <col min="9" max="9" width="5"/>
    <col min="10" max="10" width="30"/>
    <col min="11" max="11" width="15"/>
    <col min="12" max="13" width="20"/>
    <col min="14" max="16" width="5"/>
    <col min="17" max="21" width="10"/>
    <col min="22" max="22" width="25"/>
    <col min="23" max="23" width="10"/>
    <col min="24" max="25" width="15"/>
    <col min="26" max="26" width="10"/>
    <col min="27" max="29" width="15"/>
    <col min="30" max="30" width="10"/>
    <col min="31" max="31" width="15"/>
    <col min="32" max="33" width="20"/>
    <col min="34" max="35" width="15"/>
    <col min="36" max="36" width="20"/>
    <col min="37" max="37" width="15"/>
    <col min="38" max="38" width="10"/>
    <col min="39" max="39" width="20"/>
    <col min="40" max="40" width="15"/>
    <col min="41" max="41" width="20"/>
    <col min="42" max="42" width="10"/>
    <col min="43" max="43" width="15"/>
    <col min="44" max="45" width="10"/>
    <col min="46" max="46" width="15"/>
    <col min="47" max="48" width="10"/>
    <col min="49" max="49" width="20"/>
    <col min="50" max="52" width="15"/>
    <col min="53" max="54" width="10"/>
    <col min="55" max="56" width="20"/>
    <col min="57" max="57" width="15"/>
    <col min="58" max="58" width="10"/>
    <col min="59" max="60" width="20"/>
    <col min="61" max="61" width="50"/>
  </cols>
  <sheetData>
    <row r="1" spans="1:61">
      <c r="A1" s="1" t="s">
        <v>178</v>
      </c>
    </row>
    <row r="2" spans="1:61">
      <c r="A2" s="2" t="s">
        <v>61</v>
      </c>
    </row>
    <row r="4" spans="1:61">
      <c r="A4" s="1" t="s">
        <v>187</v>
      </c>
    </row>
    <row r="5" spans="1:61" ht="19.5" customHeight="1">
      <c r="A5" s="3" t="s">
        <v>186</v>
      </c>
      <c r="B5" s="3" t="s">
        <v>64</v>
      </c>
      <c r="C5" s="3" t="s">
        <v>65</v>
      </c>
      <c r="D5" s="3" t="s">
        <v>173</v>
      </c>
      <c r="E5" s="3" t="s">
        <v>149</v>
      </c>
      <c r="F5" s="3" t="s">
        <v>155</v>
      </c>
      <c r="G5" s="3" t="s">
        <v>96</v>
      </c>
      <c r="H5" s="3" t="s">
        <v>172</v>
      </c>
      <c r="I5" s="3" t="s">
        <v>92</v>
      </c>
      <c r="J5" s="3" t="s">
        <v>114</v>
      </c>
      <c r="K5" s="3" t="s">
        <v>62</v>
      </c>
      <c r="L5" s="3" t="s">
        <v>115</v>
      </c>
      <c r="M5" s="3" t="s">
        <v>116</v>
      </c>
      <c r="N5" s="3" t="s">
        <v>72</v>
      </c>
      <c r="O5" s="3" t="s">
        <v>73</v>
      </c>
      <c r="P5" s="3" t="s">
        <v>71</v>
      </c>
      <c r="Q5" s="3" t="s">
        <v>79</v>
      </c>
      <c r="R5" s="3" t="s">
        <v>83</v>
      </c>
      <c r="S5" s="3" t="s">
        <v>82</v>
      </c>
      <c r="T5" s="3" t="s">
        <v>151</v>
      </c>
      <c r="U5" s="3" t="s">
        <v>150</v>
      </c>
      <c r="V5" s="3" t="s">
        <v>77</v>
      </c>
      <c r="W5" s="3" t="s">
        <v>101</v>
      </c>
      <c r="X5" s="3" t="s">
        <v>118</v>
      </c>
      <c r="Y5" s="3" t="s">
        <v>119</v>
      </c>
      <c r="Z5" s="3" t="s">
        <v>100</v>
      </c>
      <c r="AA5" s="3" t="s">
        <v>120</v>
      </c>
      <c r="AB5" s="3" t="s">
        <v>113</v>
      </c>
      <c r="AC5" s="3" t="s">
        <v>98</v>
      </c>
      <c r="AD5" s="3" t="s">
        <v>66</v>
      </c>
      <c r="AE5" s="3" t="s">
        <v>89</v>
      </c>
      <c r="AF5" s="3" t="s">
        <v>160</v>
      </c>
      <c r="AG5" s="3" t="s">
        <v>108</v>
      </c>
      <c r="AH5" s="3" t="s">
        <v>153</v>
      </c>
      <c r="AI5" s="3" t="s">
        <v>154</v>
      </c>
      <c r="AJ5" s="3" t="s">
        <v>106</v>
      </c>
      <c r="AK5" s="3" t="s">
        <v>161</v>
      </c>
      <c r="AL5" s="3" t="s">
        <v>0</v>
      </c>
      <c r="AM5" s="3" t="s">
        <v>176</v>
      </c>
      <c r="AN5" s="3" t="s">
        <v>63</v>
      </c>
      <c r="AO5" s="3" t="s">
        <v>88</v>
      </c>
      <c r="AP5" s="3" t="s">
        <v>97</v>
      </c>
      <c r="AQ5" s="3" t="s">
        <v>161</v>
      </c>
      <c r="AR5" s="3" t="s">
        <v>0</v>
      </c>
      <c r="AS5" s="3" t="s">
        <v>123</v>
      </c>
      <c r="AT5" s="3" t="s">
        <v>80</v>
      </c>
      <c r="AU5" s="3" t="s">
        <v>175</v>
      </c>
      <c r="AV5" s="3" t="s">
        <v>174</v>
      </c>
      <c r="AW5" s="3" t="s">
        <v>156</v>
      </c>
      <c r="AX5" s="3" t="s">
        <v>78</v>
      </c>
      <c r="AY5" s="3" t="s">
        <v>109</v>
      </c>
      <c r="AZ5" s="3" t="s">
        <v>162</v>
      </c>
      <c r="BA5" s="3" t="s">
        <v>159</v>
      </c>
      <c r="BB5" s="3" t="s">
        <v>158</v>
      </c>
      <c r="BC5" s="3" t="s">
        <v>81</v>
      </c>
      <c r="BD5" s="3" t="s">
        <v>85</v>
      </c>
      <c r="BE5" s="3" t="s">
        <v>84</v>
      </c>
      <c r="BF5" s="3" t="s">
        <v>157</v>
      </c>
      <c r="BG5" s="3" t="s">
        <v>152</v>
      </c>
      <c r="BH5" s="3" t="s">
        <v>105</v>
      </c>
      <c r="BI5" s="3" t="s">
        <v>74</v>
      </c>
    </row>
    <row r="6" spans="1:61">
      <c r="A6" s="4">
        <v>1</v>
      </c>
      <c r="B6" s="2" t="str">
        <f>HYPERLINK("https://my.zakupki.prom.ua/remote/dispatcher/state_purchase_view/39198826", "UA-2022-12-09-011433-a")</f>
        <v>UA-2022-12-09-011433-a</v>
      </c>
      <c r="C6" s="2" t="s">
        <v>107</v>
      </c>
      <c r="D6" s="1" t="s">
        <v>132</v>
      </c>
      <c r="E6" s="1" t="s">
        <v>126</v>
      </c>
      <c r="F6" s="1" t="s">
        <v>30</v>
      </c>
      <c r="G6" s="1" t="s">
        <v>25</v>
      </c>
      <c r="H6" s="1" t="s">
        <v>90</v>
      </c>
      <c r="I6" s="1" t="s">
        <v>171</v>
      </c>
      <c r="J6" s="1" t="s">
        <v>103</v>
      </c>
      <c r="K6" s="1" t="s">
        <v>18</v>
      </c>
      <c r="L6" s="1" t="s">
        <v>177</v>
      </c>
      <c r="M6" s="1" t="s">
        <v>177</v>
      </c>
      <c r="N6" s="1" t="s">
        <v>16</v>
      </c>
      <c r="O6" s="1" t="s">
        <v>16</v>
      </c>
      <c r="P6" s="1" t="s">
        <v>16</v>
      </c>
      <c r="Q6" s="5">
        <v>44904</v>
      </c>
      <c r="R6" s="1"/>
      <c r="S6" s="1"/>
      <c r="T6" s="1"/>
      <c r="U6" s="1"/>
      <c r="V6" s="1" t="s">
        <v>179</v>
      </c>
      <c r="W6" s="4">
        <v>1</v>
      </c>
      <c r="X6" s="6">
        <v>40000</v>
      </c>
      <c r="Y6" s="1" t="s">
        <v>107</v>
      </c>
      <c r="Z6" s="4">
        <v>11</v>
      </c>
      <c r="AA6" s="6">
        <v>3636.36</v>
      </c>
      <c r="AB6" s="1" t="s">
        <v>180</v>
      </c>
      <c r="AC6" s="1" t="s">
        <v>182</v>
      </c>
      <c r="AD6" s="1" t="s">
        <v>60</v>
      </c>
      <c r="AE6" s="1" t="s">
        <v>171</v>
      </c>
      <c r="AF6" s="1" t="s">
        <v>75</v>
      </c>
      <c r="AG6" s="1" t="s">
        <v>110</v>
      </c>
      <c r="AH6" s="6">
        <v>40000</v>
      </c>
      <c r="AI6" s="6">
        <v>3636.3636363636365</v>
      </c>
      <c r="AJ6" s="1"/>
      <c r="AK6" s="1"/>
      <c r="AL6" s="1"/>
      <c r="AM6" s="1" t="s">
        <v>95</v>
      </c>
      <c r="AN6" s="1" t="s">
        <v>34</v>
      </c>
      <c r="AO6" s="1"/>
      <c r="AP6" s="1" t="s">
        <v>6</v>
      </c>
      <c r="AQ6" s="1"/>
      <c r="AR6" s="1"/>
      <c r="AS6" s="2"/>
      <c r="AT6" s="1"/>
      <c r="AU6" s="1"/>
      <c r="AV6" s="1"/>
      <c r="AW6" s="1" t="s">
        <v>181</v>
      </c>
      <c r="AX6" s="7">
        <v>44904.566746106146</v>
      </c>
      <c r="AY6" s="1" t="s">
        <v>23</v>
      </c>
      <c r="AZ6" s="6">
        <v>40000</v>
      </c>
      <c r="BA6" s="5">
        <v>44896</v>
      </c>
      <c r="BB6" s="5">
        <v>44926</v>
      </c>
      <c r="BC6" s="5">
        <v>44904</v>
      </c>
      <c r="BD6" s="5">
        <v>44896</v>
      </c>
      <c r="BE6" s="7">
        <v>44926</v>
      </c>
      <c r="BF6" s="1" t="s">
        <v>185</v>
      </c>
      <c r="BG6" s="1"/>
      <c r="BH6" s="1"/>
      <c r="BI6" s="1" t="s">
        <v>15</v>
      </c>
    </row>
    <row r="7" spans="1:61">
      <c r="A7" s="4">
        <v>2</v>
      </c>
      <c r="B7" s="2" t="str">
        <f>HYPERLINK("https://my.zakupki.prom.ua/remote/dispatcher/state_purchase_view/39067720", "UA-2022-12-06-010626-a")</f>
        <v>UA-2022-12-06-010626-a</v>
      </c>
      <c r="C7" s="2" t="s">
        <v>107</v>
      </c>
      <c r="D7" s="1" t="s">
        <v>148</v>
      </c>
      <c r="E7" s="1" t="s">
        <v>148</v>
      </c>
      <c r="F7" s="1" t="s">
        <v>30</v>
      </c>
      <c r="G7" s="1" t="s">
        <v>46</v>
      </c>
      <c r="H7" s="1" t="s">
        <v>90</v>
      </c>
      <c r="I7" s="1" t="s">
        <v>171</v>
      </c>
      <c r="J7" s="1" t="s">
        <v>103</v>
      </c>
      <c r="K7" s="1" t="s">
        <v>18</v>
      </c>
      <c r="L7" s="1" t="s">
        <v>177</v>
      </c>
      <c r="M7" s="1" t="s">
        <v>177</v>
      </c>
      <c r="N7" s="1" t="s">
        <v>16</v>
      </c>
      <c r="O7" s="1" t="s">
        <v>16</v>
      </c>
      <c r="P7" s="1" t="s">
        <v>16</v>
      </c>
      <c r="Q7" s="5">
        <v>44901</v>
      </c>
      <c r="R7" s="1"/>
      <c r="S7" s="1"/>
      <c r="T7" s="1"/>
      <c r="U7" s="1"/>
      <c r="V7" s="1" t="s">
        <v>179</v>
      </c>
      <c r="W7" s="4">
        <v>1</v>
      </c>
      <c r="X7" s="6">
        <v>1450</v>
      </c>
      <c r="Y7" s="1" t="s">
        <v>107</v>
      </c>
      <c r="Z7" s="4">
        <v>1</v>
      </c>
      <c r="AA7" s="6">
        <v>1450</v>
      </c>
      <c r="AB7" s="1" t="s">
        <v>183</v>
      </c>
      <c r="AC7" s="1" t="s">
        <v>182</v>
      </c>
      <c r="AD7" s="1" t="s">
        <v>60</v>
      </c>
      <c r="AE7" s="1" t="s">
        <v>110</v>
      </c>
      <c r="AF7" s="1" t="s">
        <v>75</v>
      </c>
      <c r="AG7" s="1" t="s">
        <v>110</v>
      </c>
      <c r="AH7" s="6">
        <v>1450</v>
      </c>
      <c r="AI7" s="6">
        <v>1450</v>
      </c>
      <c r="AJ7" s="1"/>
      <c r="AK7" s="1"/>
      <c r="AL7" s="1"/>
      <c r="AM7" s="1" t="s">
        <v>163</v>
      </c>
      <c r="AN7" s="1" t="s">
        <v>33</v>
      </c>
      <c r="AO7" s="1"/>
      <c r="AP7" s="1"/>
      <c r="AQ7" s="1"/>
      <c r="AR7" s="1"/>
      <c r="AS7" s="2"/>
      <c r="AT7" s="1"/>
      <c r="AU7" s="1"/>
      <c r="AV7" s="1"/>
      <c r="AW7" s="1" t="s">
        <v>181</v>
      </c>
      <c r="AX7" s="7">
        <v>44901.581993789528</v>
      </c>
      <c r="AY7" s="1" t="s">
        <v>76</v>
      </c>
      <c r="AZ7" s="6">
        <v>1450</v>
      </c>
      <c r="BA7" s="5">
        <v>44901</v>
      </c>
      <c r="BB7" s="5">
        <v>44926</v>
      </c>
      <c r="BC7" s="5">
        <v>44901</v>
      </c>
      <c r="BD7" s="5">
        <v>44901</v>
      </c>
      <c r="BE7" s="7">
        <v>44926</v>
      </c>
      <c r="BF7" s="1" t="s">
        <v>185</v>
      </c>
      <c r="BG7" s="1"/>
      <c r="BH7" s="1"/>
      <c r="BI7" s="1" t="s">
        <v>15</v>
      </c>
    </row>
    <row r="8" spans="1:61">
      <c r="A8" s="4">
        <v>3</v>
      </c>
      <c r="B8" s="2" t="str">
        <f>HYPERLINK("https://my.zakupki.prom.ua/remote/dispatcher/state_purchase_view/38102331", "UA-2022-10-21-007228-a")</f>
        <v>UA-2022-10-21-007228-a</v>
      </c>
      <c r="C8" s="2" t="s">
        <v>107</v>
      </c>
      <c r="D8" s="1" t="s">
        <v>130</v>
      </c>
      <c r="E8" s="1" t="s">
        <v>127</v>
      </c>
      <c r="F8" s="1" t="s">
        <v>30</v>
      </c>
      <c r="G8" s="1" t="s">
        <v>25</v>
      </c>
      <c r="H8" s="1" t="s">
        <v>90</v>
      </c>
      <c r="I8" s="1" t="s">
        <v>171</v>
      </c>
      <c r="J8" s="1" t="s">
        <v>103</v>
      </c>
      <c r="K8" s="1" t="s">
        <v>18</v>
      </c>
      <c r="L8" s="1" t="s">
        <v>177</v>
      </c>
      <c r="M8" s="1" t="s">
        <v>177</v>
      </c>
      <c r="N8" s="1" t="s">
        <v>16</v>
      </c>
      <c r="O8" s="1" t="s">
        <v>16</v>
      </c>
      <c r="P8" s="1" t="s">
        <v>16</v>
      </c>
      <c r="Q8" s="5">
        <v>44855</v>
      </c>
      <c r="R8" s="1"/>
      <c r="S8" s="1"/>
      <c r="T8" s="1"/>
      <c r="U8" s="1"/>
      <c r="V8" s="1" t="s">
        <v>179</v>
      </c>
      <c r="W8" s="4">
        <v>1</v>
      </c>
      <c r="X8" s="6">
        <v>70999</v>
      </c>
      <c r="Y8" s="1" t="s">
        <v>107</v>
      </c>
      <c r="Z8" s="4">
        <v>19</v>
      </c>
      <c r="AA8" s="6">
        <v>3736.79</v>
      </c>
      <c r="AB8" s="1" t="s">
        <v>180</v>
      </c>
      <c r="AC8" s="1" t="s">
        <v>182</v>
      </c>
      <c r="AD8" s="1" t="s">
        <v>60</v>
      </c>
      <c r="AE8" s="1" t="s">
        <v>171</v>
      </c>
      <c r="AF8" s="1" t="s">
        <v>75</v>
      </c>
      <c r="AG8" s="1" t="s">
        <v>110</v>
      </c>
      <c r="AH8" s="6">
        <v>70999</v>
      </c>
      <c r="AI8" s="6">
        <v>3736.7894736842104</v>
      </c>
      <c r="AJ8" s="1"/>
      <c r="AK8" s="1"/>
      <c r="AL8" s="1"/>
      <c r="AM8" s="1" t="s">
        <v>95</v>
      </c>
      <c r="AN8" s="1" t="s">
        <v>34</v>
      </c>
      <c r="AO8" s="1"/>
      <c r="AP8" s="1" t="s">
        <v>21</v>
      </c>
      <c r="AQ8" s="1"/>
      <c r="AR8" s="1"/>
      <c r="AS8" s="2"/>
      <c r="AT8" s="1"/>
      <c r="AU8" s="1"/>
      <c r="AV8" s="1"/>
      <c r="AW8" s="1" t="s">
        <v>181</v>
      </c>
      <c r="AX8" s="7">
        <v>44855.584829688138</v>
      </c>
      <c r="AY8" s="1" t="s">
        <v>23</v>
      </c>
      <c r="AZ8" s="6">
        <v>70999</v>
      </c>
      <c r="BA8" s="5">
        <v>44835</v>
      </c>
      <c r="BB8" s="5">
        <v>44895</v>
      </c>
      <c r="BC8" s="5">
        <v>44855</v>
      </c>
      <c r="BD8" s="5">
        <v>44855</v>
      </c>
      <c r="BE8" s="7">
        <v>44926</v>
      </c>
      <c r="BF8" s="1" t="s">
        <v>185</v>
      </c>
      <c r="BG8" s="1"/>
      <c r="BH8" s="1"/>
      <c r="BI8" s="1" t="s">
        <v>15</v>
      </c>
    </row>
    <row r="9" spans="1:61">
      <c r="A9" s="4">
        <v>4</v>
      </c>
      <c r="B9" s="2" t="str">
        <f>HYPERLINK("https://my.zakupki.prom.ua/remote/dispatcher/state_purchase_view/38101611", "UA-2022-10-21-006873-a")</f>
        <v>UA-2022-10-21-006873-a</v>
      </c>
      <c r="C9" s="2" t="s">
        <v>107</v>
      </c>
      <c r="D9" s="1" t="s">
        <v>145</v>
      </c>
      <c r="E9" s="1" t="s">
        <v>147</v>
      </c>
      <c r="F9" s="1" t="s">
        <v>30</v>
      </c>
      <c r="G9" s="1" t="s">
        <v>47</v>
      </c>
      <c r="H9" s="1" t="s">
        <v>90</v>
      </c>
      <c r="I9" s="1" t="s">
        <v>171</v>
      </c>
      <c r="J9" s="1" t="s">
        <v>103</v>
      </c>
      <c r="K9" s="1" t="s">
        <v>18</v>
      </c>
      <c r="L9" s="1" t="s">
        <v>177</v>
      </c>
      <c r="M9" s="1" t="s">
        <v>177</v>
      </c>
      <c r="N9" s="1" t="s">
        <v>16</v>
      </c>
      <c r="O9" s="1" t="s">
        <v>16</v>
      </c>
      <c r="P9" s="1" t="s">
        <v>16</v>
      </c>
      <c r="Q9" s="5">
        <v>44855</v>
      </c>
      <c r="R9" s="1"/>
      <c r="S9" s="1"/>
      <c r="T9" s="1"/>
      <c r="U9" s="1"/>
      <c r="V9" s="1" t="s">
        <v>179</v>
      </c>
      <c r="W9" s="4">
        <v>1</v>
      </c>
      <c r="X9" s="6">
        <v>14400</v>
      </c>
      <c r="Y9" s="1" t="s">
        <v>107</v>
      </c>
      <c r="Z9" s="4">
        <v>1</v>
      </c>
      <c r="AA9" s="6">
        <v>14400</v>
      </c>
      <c r="AB9" s="1" t="s">
        <v>183</v>
      </c>
      <c r="AC9" s="1" t="s">
        <v>182</v>
      </c>
      <c r="AD9" s="1" t="s">
        <v>60</v>
      </c>
      <c r="AE9" s="1" t="s">
        <v>110</v>
      </c>
      <c r="AF9" s="1" t="s">
        <v>75</v>
      </c>
      <c r="AG9" s="1" t="s">
        <v>110</v>
      </c>
      <c r="AH9" s="6">
        <v>14400</v>
      </c>
      <c r="AI9" s="6">
        <v>14400</v>
      </c>
      <c r="AJ9" s="1"/>
      <c r="AK9" s="1"/>
      <c r="AL9" s="1"/>
      <c r="AM9" s="1" t="s">
        <v>104</v>
      </c>
      <c r="AN9" s="1" t="s">
        <v>32</v>
      </c>
      <c r="AO9" s="1"/>
      <c r="AP9" s="1" t="s">
        <v>7</v>
      </c>
      <c r="AQ9" s="1"/>
      <c r="AR9" s="1"/>
      <c r="AS9" s="2"/>
      <c r="AT9" s="1"/>
      <c r="AU9" s="1"/>
      <c r="AV9" s="1"/>
      <c r="AW9" s="1" t="s">
        <v>181</v>
      </c>
      <c r="AX9" s="7">
        <v>44855.573039594536</v>
      </c>
      <c r="AY9" s="1" t="s">
        <v>22</v>
      </c>
      <c r="AZ9" s="6">
        <v>14400</v>
      </c>
      <c r="BA9" s="5">
        <v>44855</v>
      </c>
      <c r="BB9" s="5">
        <v>44926</v>
      </c>
      <c r="BC9" s="5">
        <v>44855</v>
      </c>
      <c r="BD9" s="5">
        <v>44855</v>
      </c>
      <c r="BE9" s="7">
        <v>44926</v>
      </c>
      <c r="BF9" s="1" t="s">
        <v>185</v>
      </c>
      <c r="BG9" s="1"/>
      <c r="BH9" s="1"/>
      <c r="BI9" s="1" t="s">
        <v>15</v>
      </c>
    </row>
    <row r="10" spans="1:61">
      <c r="A10" s="4">
        <v>5</v>
      </c>
      <c r="B10" s="2" t="str">
        <f>HYPERLINK("https://my.zakupki.prom.ua/remote/dispatcher/state_purchase_view/38003065", "UA-2022-10-17-004477-a")</f>
        <v>UA-2022-10-17-004477-a</v>
      </c>
      <c r="C10" s="2" t="s">
        <v>107</v>
      </c>
      <c r="D10" s="1" t="s">
        <v>143</v>
      </c>
      <c r="E10" s="1" t="s">
        <v>140</v>
      </c>
      <c r="F10" s="1" t="s">
        <v>30</v>
      </c>
      <c r="G10" s="1" t="s">
        <v>49</v>
      </c>
      <c r="H10" s="1" t="s">
        <v>90</v>
      </c>
      <c r="I10" s="1" t="s">
        <v>171</v>
      </c>
      <c r="J10" s="1" t="s">
        <v>103</v>
      </c>
      <c r="K10" s="1" t="s">
        <v>18</v>
      </c>
      <c r="L10" s="1" t="s">
        <v>177</v>
      </c>
      <c r="M10" s="1" t="s">
        <v>177</v>
      </c>
      <c r="N10" s="1" t="s">
        <v>16</v>
      </c>
      <c r="O10" s="1" t="s">
        <v>16</v>
      </c>
      <c r="P10" s="1" t="s">
        <v>16</v>
      </c>
      <c r="Q10" s="5">
        <v>44851</v>
      </c>
      <c r="R10" s="1"/>
      <c r="S10" s="1"/>
      <c r="T10" s="1"/>
      <c r="U10" s="1"/>
      <c r="V10" s="1" t="s">
        <v>179</v>
      </c>
      <c r="W10" s="4">
        <v>1</v>
      </c>
      <c r="X10" s="6">
        <v>3190</v>
      </c>
      <c r="Y10" s="1" t="s">
        <v>107</v>
      </c>
      <c r="Z10" s="4">
        <v>1</v>
      </c>
      <c r="AA10" s="6">
        <v>3190</v>
      </c>
      <c r="AB10" s="1" t="s">
        <v>183</v>
      </c>
      <c r="AC10" s="1" t="s">
        <v>182</v>
      </c>
      <c r="AD10" s="1" t="s">
        <v>60</v>
      </c>
      <c r="AE10" s="1" t="s">
        <v>171</v>
      </c>
      <c r="AF10" s="1" t="s">
        <v>75</v>
      </c>
      <c r="AG10" s="1" t="s">
        <v>110</v>
      </c>
      <c r="AH10" s="6">
        <v>3190</v>
      </c>
      <c r="AI10" s="6">
        <v>3190</v>
      </c>
      <c r="AJ10" s="1"/>
      <c r="AK10" s="1"/>
      <c r="AL10" s="1"/>
      <c r="AM10" s="1" t="s">
        <v>165</v>
      </c>
      <c r="AN10" s="1" t="s">
        <v>36</v>
      </c>
      <c r="AO10" s="1"/>
      <c r="AP10" s="1" t="s">
        <v>14</v>
      </c>
      <c r="AQ10" s="1"/>
      <c r="AR10" s="1"/>
      <c r="AS10" s="2"/>
      <c r="AT10" s="1"/>
      <c r="AU10" s="1"/>
      <c r="AV10" s="1"/>
      <c r="AW10" s="1" t="s">
        <v>181</v>
      </c>
      <c r="AX10" s="7">
        <v>44851.509967064383</v>
      </c>
      <c r="AY10" s="1" t="s">
        <v>26</v>
      </c>
      <c r="AZ10" s="6">
        <v>3190</v>
      </c>
      <c r="BA10" s="5">
        <v>44851</v>
      </c>
      <c r="BB10" s="5">
        <v>44883</v>
      </c>
      <c r="BC10" s="5">
        <v>44851</v>
      </c>
      <c r="BD10" s="5">
        <v>44851</v>
      </c>
      <c r="BE10" s="7">
        <v>44883</v>
      </c>
      <c r="BF10" s="1" t="s">
        <v>185</v>
      </c>
      <c r="BG10" s="1"/>
      <c r="BH10" s="1"/>
      <c r="BI10" s="1" t="s">
        <v>15</v>
      </c>
    </row>
    <row r="11" spans="1:61">
      <c r="A11" s="4">
        <v>6</v>
      </c>
      <c r="B11" s="2" t="str">
        <f>HYPERLINK("https://my.zakupki.prom.ua/remote/dispatcher/state_purchase_view/37454466", "UA-2022-09-12-002451-a")</f>
        <v>UA-2022-09-12-002451-a</v>
      </c>
      <c r="C11" s="2" t="s">
        <v>107</v>
      </c>
      <c r="D11" s="1" t="s">
        <v>125</v>
      </c>
      <c r="E11" s="1" t="s">
        <v>124</v>
      </c>
      <c r="F11" s="1" t="s">
        <v>30</v>
      </c>
      <c r="G11" s="1" t="s">
        <v>54</v>
      </c>
      <c r="H11" s="1" t="s">
        <v>90</v>
      </c>
      <c r="I11" s="1" t="s">
        <v>171</v>
      </c>
      <c r="J11" s="1" t="s">
        <v>103</v>
      </c>
      <c r="K11" s="1" t="s">
        <v>18</v>
      </c>
      <c r="L11" s="1" t="s">
        <v>177</v>
      </c>
      <c r="M11" s="1" t="s">
        <v>177</v>
      </c>
      <c r="N11" s="1" t="s">
        <v>16</v>
      </c>
      <c r="O11" s="1" t="s">
        <v>16</v>
      </c>
      <c r="P11" s="1" t="s">
        <v>16</v>
      </c>
      <c r="Q11" s="5">
        <v>44816</v>
      </c>
      <c r="R11" s="1"/>
      <c r="S11" s="1"/>
      <c r="T11" s="1"/>
      <c r="U11" s="1"/>
      <c r="V11" s="1" t="s">
        <v>179</v>
      </c>
      <c r="W11" s="4">
        <v>1</v>
      </c>
      <c r="X11" s="6">
        <v>664</v>
      </c>
      <c r="Y11" s="1" t="s">
        <v>107</v>
      </c>
      <c r="Z11" s="4">
        <v>1</v>
      </c>
      <c r="AA11" s="6">
        <v>664</v>
      </c>
      <c r="AB11" s="1" t="s">
        <v>183</v>
      </c>
      <c r="AC11" s="1" t="s">
        <v>182</v>
      </c>
      <c r="AD11" s="1" t="s">
        <v>60</v>
      </c>
      <c r="AE11" s="1" t="s">
        <v>171</v>
      </c>
      <c r="AF11" s="1" t="s">
        <v>75</v>
      </c>
      <c r="AG11" s="1" t="s">
        <v>110</v>
      </c>
      <c r="AH11" s="6">
        <v>664</v>
      </c>
      <c r="AI11" s="6">
        <v>664</v>
      </c>
      <c r="AJ11" s="1"/>
      <c r="AK11" s="1"/>
      <c r="AL11" s="1"/>
      <c r="AM11" s="1" t="s">
        <v>170</v>
      </c>
      <c r="AN11" s="1" t="s">
        <v>37</v>
      </c>
      <c r="AO11" s="1"/>
      <c r="AP11" s="1" t="s">
        <v>1</v>
      </c>
      <c r="AQ11" s="1"/>
      <c r="AR11" s="1"/>
      <c r="AS11" s="2"/>
      <c r="AT11" s="1"/>
      <c r="AU11" s="1"/>
      <c r="AV11" s="1"/>
      <c r="AW11" s="1" t="s">
        <v>181</v>
      </c>
      <c r="AX11" s="7">
        <v>44816.461131494361</v>
      </c>
      <c r="AY11" s="1" t="s">
        <v>18</v>
      </c>
      <c r="AZ11" s="6">
        <v>664</v>
      </c>
      <c r="BA11" s="1"/>
      <c r="BB11" s="5">
        <v>44926</v>
      </c>
      <c r="BC11" s="5">
        <v>44816</v>
      </c>
      <c r="BD11" s="5">
        <v>44816</v>
      </c>
      <c r="BE11" s="7">
        <v>44926</v>
      </c>
      <c r="BF11" s="1" t="s">
        <v>185</v>
      </c>
      <c r="BG11" s="1"/>
      <c r="BH11" s="1"/>
      <c r="BI11" s="1" t="s">
        <v>15</v>
      </c>
    </row>
    <row r="12" spans="1:61">
      <c r="A12" s="4">
        <v>7</v>
      </c>
      <c r="B12" s="2" t="str">
        <f>HYPERLINK("https://my.zakupki.prom.ua/remote/dispatcher/state_purchase_view/37436743", "UA-2022-09-09-005051-a")</f>
        <v>UA-2022-09-09-005051-a</v>
      </c>
      <c r="C12" s="2" t="s">
        <v>107</v>
      </c>
      <c r="D12" s="1" t="s">
        <v>131</v>
      </c>
      <c r="E12" s="1" t="s">
        <v>184</v>
      </c>
      <c r="F12" s="1" t="s">
        <v>30</v>
      </c>
      <c r="G12" s="1" t="s">
        <v>25</v>
      </c>
      <c r="H12" s="1" t="s">
        <v>90</v>
      </c>
      <c r="I12" s="1" t="s">
        <v>171</v>
      </c>
      <c r="J12" s="1" t="s">
        <v>103</v>
      </c>
      <c r="K12" s="1" t="s">
        <v>18</v>
      </c>
      <c r="L12" s="1" t="s">
        <v>177</v>
      </c>
      <c r="M12" s="1" t="s">
        <v>177</v>
      </c>
      <c r="N12" s="1" t="s">
        <v>16</v>
      </c>
      <c r="O12" s="1" t="s">
        <v>16</v>
      </c>
      <c r="P12" s="1" t="s">
        <v>16</v>
      </c>
      <c r="Q12" s="5">
        <v>44813</v>
      </c>
      <c r="R12" s="1"/>
      <c r="S12" s="1"/>
      <c r="T12" s="1"/>
      <c r="U12" s="1"/>
      <c r="V12" s="1" t="s">
        <v>179</v>
      </c>
      <c r="W12" s="4">
        <v>1</v>
      </c>
      <c r="X12" s="6">
        <v>58514</v>
      </c>
      <c r="Y12" s="1" t="s">
        <v>107</v>
      </c>
      <c r="Z12" s="4">
        <v>16</v>
      </c>
      <c r="AA12" s="6">
        <v>3657.12</v>
      </c>
      <c r="AB12" s="1" t="s">
        <v>180</v>
      </c>
      <c r="AC12" s="1" t="s">
        <v>182</v>
      </c>
      <c r="AD12" s="1" t="s">
        <v>60</v>
      </c>
      <c r="AE12" s="1" t="s">
        <v>171</v>
      </c>
      <c r="AF12" s="1" t="s">
        <v>75</v>
      </c>
      <c r="AG12" s="1" t="s">
        <v>110</v>
      </c>
      <c r="AH12" s="6">
        <v>58514</v>
      </c>
      <c r="AI12" s="6">
        <v>3657.125</v>
      </c>
      <c r="AJ12" s="1"/>
      <c r="AK12" s="1"/>
      <c r="AL12" s="1"/>
      <c r="AM12" s="1" t="s">
        <v>95</v>
      </c>
      <c r="AN12" s="1" t="s">
        <v>34</v>
      </c>
      <c r="AO12" s="1"/>
      <c r="AP12" s="1" t="s">
        <v>6</v>
      </c>
      <c r="AQ12" s="1"/>
      <c r="AR12" s="1"/>
      <c r="AS12" s="2"/>
      <c r="AT12" s="1"/>
      <c r="AU12" s="1"/>
      <c r="AV12" s="1"/>
      <c r="AW12" s="1" t="s">
        <v>181</v>
      </c>
      <c r="AX12" s="7">
        <v>44813.523592768484</v>
      </c>
      <c r="AY12" s="1" t="s">
        <v>23</v>
      </c>
      <c r="AZ12" s="6">
        <v>58514</v>
      </c>
      <c r="BA12" s="5">
        <v>44621</v>
      </c>
      <c r="BB12" s="5">
        <v>44651</v>
      </c>
      <c r="BC12" s="5">
        <v>44813</v>
      </c>
      <c r="BD12" s="5">
        <v>44621</v>
      </c>
      <c r="BE12" s="7">
        <v>44926</v>
      </c>
      <c r="BF12" s="1" t="s">
        <v>185</v>
      </c>
      <c r="BG12" s="1"/>
      <c r="BH12" s="1"/>
      <c r="BI12" s="1" t="s">
        <v>15</v>
      </c>
    </row>
    <row r="13" spans="1:61">
      <c r="A13" s="4">
        <v>8</v>
      </c>
      <c r="B13" s="2" t="str">
        <f>HYPERLINK("https://my.zakupki.prom.ua/remote/dispatcher/state_purchase_view/35100740", "UA-2022-02-11-008558-b")</f>
        <v>UA-2022-02-11-008558-b</v>
      </c>
      <c r="C13" s="2" t="s">
        <v>107</v>
      </c>
      <c r="D13" s="1" t="s">
        <v>67</v>
      </c>
      <c r="E13" s="1" t="s">
        <v>68</v>
      </c>
      <c r="F13" s="1" t="s">
        <v>30</v>
      </c>
      <c r="G13" s="1" t="s">
        <v>58</v>
      </c>
      <c r="H13" s="1" t="s">
        <v>90</v>
      </c>
      <c r="I13" s="1" t="s">
        <v>171</v>
      </c>
      <c r="J13" s="1" t="s">
        <v>103</v>
      </c>
      <c r="K13" s="1" t="s">
        <v>18</v>
      </c>
      <c r="L13" s="1" t="s">
        <v>177</v>
      </c>
      <c r="M13" s="1" t="s">
        <v>177</v>
      </c>
      <c r="N13" s="1" t="s">
        <v>16</v>
      </c>
      <c r="O13" s="1" t="s">
        <v>16</v>
      </c>
      <c r="P13" s="1" t="s">
        <v>16</v>
      </c>
      <c r="Q13" s="5">
        <v>44603</v>
      </c>
      <c r="R13" s="1"/>
      <c r="S13" s="1"/>
      <c r="T13" s="1"/>
      <c r="U13" s="1"/>
      <c r="V13" s="1" t="s">
        <v>179</v>
      </c>
      <c r="W13" s="4">
        <v>1</v>
      </c>
      <c r="X13" s="6">
        <v>1745</v>
      </c>
      <c r="Y13" s="1" t="s">
        <v>107</v>
      </c>
      <c r="Z13" s="4">
        <v>1</v>
      </c>
      <c r="AA13" s="6">
        <v>1745</v>
      </c>
      <c r="AB13" s="1" t="s">
        <v>183</v>
      </c>
      <c r="AC13" s="1" t="s">
        <v>182</v>
      </c>
      <c r="AD13" s="1" t="s">
        <v>60</v>
      </c>
      <c r="AE13" s="1" t="s">
        <v>171</v>
      </c>
      <c r="AF13" s="1" t="s">
        <v>75</v>
      </c>
      <c r="AG13" s="1" t="s">
        <v>110</v>
      </c>
      <c r="AH13" s="6">
        <v>1745</v>
      </c>
      <c r="AI13" s="6">
        <v>1745</v>
      </c>
      <c r="AJ13" s="1"/>
      <c r="AK13" s="1"/>
      <c r="AL13" s="1"/>
      <c r="AM13" s="1" t="s">
        <v>93</v>
      </c>
      <c r="AN13" s="1" t="s">
        <v>19</v>
      </c>
      <c r="AO13" s="1"/>
      <c r="AP13" s="1" t="s">
        <v>3</v>
      </c>
      <c r="AQ13" s="1"/>
      <c r="AR13" s="1"/>
      <c r="AS13" s="2"/>
      <c r="AT13" s="1"/>
      <c r="AU13" s="1"/>
      <c r="AV13" s="1"/>
      <c r="AW13" s="1" t="s">
        <v>181</v>
      </c>
      <c r="AX13" s="7">
        <v>44603.581736936212</v>
      </c>
      <c r="AY13" s="1" t="s">
        <v>29</v>
      </c>
      <c r="AZ13" s="6">
        <v>1745</v>
      </c>
      <c r="BA13" s="5">
        <v>44562</v>
      </c>
      <c r="BB13" s="5">
        <v>44926</v>
      </c>
      <c r="BC13" s="5">
        <v>44603</v>
      </c>
      <c r="BD13" s="5">
        <v>44562</v>
      </c>
      <c r="BE13" s="7">
        <v>44926</v>
      </c>
      <c r="BF13" s="1" t="s">
        <v>185</v>
      </c>
      <c r="BG13" s="1"/>
      <c r="BH13" s="1"/>
      <c r="BI13" s="1" t="s">
        <v>15</v>
      </c>
    </row>
    <row r="14" spans="1:61">
      <c r="A14" s="4">
        <v>9</v>
      </c>
      <c r="B14" s="2" t="str">
        <f>HYPERLINK("https://my.zakupki.prom.ua/remote/dispatcher/state_purchase_view/35099627", "UA-2022-02-11-008127-b")</f>
        <v>UA-2022-02-11-008127-b</v>
      </c>
      <c r="C14" s="2" t="s">
        <v>107</v>
      </c>
      <c r="D14" s="1" t="s">
        <v>69</v>
      </c>
      <c r="E14" s="1" t="s">
        <v>70</v>
      </c>
      <c r="F14" s="1" t="s">
        <v>30</v>
      </c>
      <c r="G14" s="1" t="s">
        <v>51</v>
      </c>
      <c r="H14" s="1" t="s">
        <v>90</v>
      </c>
      <c r="I14" s="1" t="s">
        <v>171</v>
      </c>
      <c r="J14" s="1" t="s">
        <v>103</v>
      </c>
      <c r="K14" s="1" t="s">
        <v>18</v>
      </c>
      <c r="L14" s="1" t="s">
        <v>177</v>
      </c>
      <c r="M14" s="1" t="s">
        <v>177</v>
      </c>
      <c r="N14" s="1" t="s">
        <v>16</v>
      </c>
      <c r="O14" s="1" t="s">
        <v>16</v>
      </c>
      <c r="P14" s="1" t="s">
        <v>16</v>
      </c>
      <c r="Q14" s="5">
        <v>44603</v>
      </c>
      <c r="R14" s="1"/>
      <c r="S14" s="1"/>
      <c r="T14" s="1"/>
      <c r="U14" s="1"/>
      <c r="V14" s="1" t="s">
        <v>179</v>
      </c>
      <c r="W14" s="4">
        <v>1</v>
      </c>
      <c r="X14" s="6">
        <v>2402</v>
      </c>
      <c r="Y14" s="1" t="s">
        <v>107</v>
      </c>
      <c r="Z14" s="4">
        <v>1</v>
      </c>
      <c r="AA14" s="6">
        <v>2402</v>
      </c>
      <c r="AB14" s="1" t="s">
        <v>183</v>
      </c>
      <c r="AC14" s="1" t="s">
        <v>182</v>
      </c>
      <c r="AD14" s="1" t="s">
        <v>60</v>
      </c>
      <c r="AE14" s="1" t="s">
        <v>171</v>
      </c>
      <c r="AF14" s="1" t="s">
        <v>75</v>
      </c>
      <c r="AG14" s="1" t="s">
        <v>110</v>
      </c>
      <c r="AH14" s="6">
        <v>2402</v>
      </c>
      <c r="AI14" s="6">
        <v>2402</v>
      </c>
      <c r="AJ14" s="1"/>
      <c r="AK14" s="1"/>
      <c r="AL14" s="1"/>
      <c r="AM14" s="1" t="s">
        <v>93</v>
      </c>
      <c r="AN14" s="1" t="s">
        <v>19</v>
      </c>
      <c r="AO14" s="1"/>
      <c r="AP14" s="1" t="s">
        <v>3</v>
      </c>
      <c r="AQ14" s="1"/>
      <c r="AR14" s="1"/>
      <c r="AS14" s="2"/>
      <c r="AT14" s="1"/>
      <c r="AU14" s="1"/>
      <c r="AV14" s="1"/>
      <c r="AW14" s="1" t="s">
        <v>181</v>
      </c>
      <c r="AX14" s="7">
        <v>44603.573231214534</v>
      </c>
      <c r="AY14" s="1" t="s">
        <v>28</v>
      </c>
      <c r="AZ14" s="6">
        <v>2402</v>
      </c>
      <c r="BA14" s="5">
        <v>44562</v>
      </c>
      <c r="BB14" s="5">
        <v>44926</v>
      </c>
      <c r="BC14" s="5">
        <v>44603</v>
      </c>
      <c r="BD14" s="5">
        <v>44562</v>
      </c>
      <c r="BE14" s="7">
        <v>44926</v>
      </c>
      <c r="BF14" s="1" t="s">
        <v>185</v>
      </c>
      <c r="BG14" s="1"/>
      <c r="BH14" s="1"/>
      <c r="BI14" s="1" t="s">
        <v>15</v>
      </c>
    </row>
    <row r="15" spans="1:61">
      <c r="A15" s="4">
        <v>10</v>
      </c>
      <c r="B15" s="2" t="str">
        <f>HYPERLINK("https://my.zakupki.prom.ua/remote/dispatcher/state_purchase_view/34725506", "UA-2022-02-02-002038-b")</f>
        <v>UA-2022-02-02-002038-b</v>
      </c>
      <c r="C15" s="2" t="s">
        <v>107</v>
      </c>
      <c r="D15" s="1" t="s">
        <v>122</v>
      </c>
      <c r="E15" s="1" t="s">
        <v>122</v>
      </c>
      <c r="F15" s="1" t="s">
        <v>30</v>
      </c>
      <c r="G15" s="1" t="s">
        <v>53</v>
      </c>
      <c r="H15" s="1" t="s">
        <v>90</v>
      </c>
      <c r="I15" s="1" t="s">
        <v>171</v>
      </c>
      <c r="J15" s="1" t="s">
        <v>103</v>
      </c>
      <c r="K15" s="1" t="s">
        <v>18</v>
      </c>
      <c r="L15" s="1" t="s">
        <v>177</v>
      </c>
      <c r="M15" s="1" t="s">
        <v>177</v>
      </c>
      <c r="N15" s="1" t="s">
        <v>16</v>
      </c>
      <c r="O15" s="1" t="s">
        <v>16</v>
      </c>
      <c r="P15" s="1" t="s">
        <v>16</v>
      </c>
      <c r="Q15" s="5">
        <v>44594</v>
      </c>
      <c r="R15" s="1"/>
      <c r="S15" s="1"/>
      <c r="T15" s="1"/>
      <c r="U15" s="1"/>
      <c r="V15" s="1" t="s">
        <v>179</v>
      </c>
      <c r="W15" s="4">
        <v>1</v>
      </c>
      <c r="X15" s="6">
        <v>5760</v>
      </c>
      <c r="Y15" s="1" t="s">
        <v>107</v>
      </c>
      <c r="Z15" s="4">
        <v>1</v>
      </c>
      <c r="AA15" s="6">
        <v>5760</v>
      </c>
      <c r="AB15" s="1" t="s">
        <v>183</v>
      </c>
      <c r="AC15" s="1" t="s">
        <v>182</v>
      </c>
      <c r="AD15" s="1" t="s">
        <v>60</v>
      </c>
      <c r="AE15" s="1" t="s">
        <v>110</v>
      </c>
      <c r="AF15" s="1" t="s">
        <v>75</v>
      </c>
      <c r="AG15" s="1" t="s">
        <v>110</v>
      </c>
      <c r="AH15" s="6">
        <v>5760</v>
      </c>
      <c r="AI15" s="6">
        <v>5760</v>
      </c>
      <c r="AJ15" s="1"/>
      <c r="AK15" s="1"/>
      <c r="AL15" s="1"/>
      <c r="AM15" s="1" t="s">
        <v>169</v>
      </c>
      <c r="AN15" s="1" t="s">
        <v>35</v>
      </c>
      <c r="AO15" s="1"/>
      <c r="AP15" s="1" t="s">
        <v>13</v>
      </c>
      <c r="AQ15" s="1"/>
      <c r="AR15" s="1"/>
      <c r="AS15" s="2"/>
      <c r="AT15" s="1"/>
      <c r="AU15" s="1"/>
      <c r="AV15" s="1"/>
      <c r="AW15" s="1" t="s">
        <v>181</v>
      </c>
      <c r="AX15" s="7">
        <v>44594.422898125209</v>
      </c>
      <c r="AY15" s="1" t="s">
        <v>31</v>
      </c>
      <c r="AZ15" s="6">
        <v>5760</v>
      </c>
      <c r="BA15" s="5">
        <v>44562</v>
      </c>
      <c r="BB15" s="5">
        <v>44926</v>
      </c>
      <c r="BC15" s="5">
        <v>44592</v>
      </c>
      <c r="BD15" s="5">
        <v>44592</v>
      </c>
      <c r="BE15" s="7">
        <v>44594</v>
      </c>
      <c r="BF15" s="1" t="s">
        <v>185</v>
      </c>
      <c r="BG15" s="1"/>
      <c r="BH15" s="1"/>
      <c r="BI15" s="1" t="s">
        <v>15</v>
      </c>
    </row>
    <row r="16" spans="1:61">
      <c r="A16" s="4">
        <v>11</v>
      </c>
      <c r="B16" s="2" t="str">
        <f>HYPERLINK("https://my.zakupki.prom.ua/remote/dispatcher/state_purchase_view/34553631", "UA-2022-01-27-013827-b")</f>
        <v>UA-2022-01-27-013827-b</v>
      </c>
      <c r="C16" s="2" t="s">
        <v>107</v>
      </c>
      <c r="D16" s="1" t="s">
        <v>139</v>
      </c>
      <c r="E16" s="1" t="s">
        <v>117</v>
      </c>
      <c r="F16" s="1" t="s">
        <v>30</v>
      </c>
      <c r="G16" s="1" t="s">
        <v>56</v>
      </c>
      <c r="H16" s="1" t="s">
        <v>90</v>
      </c>
      <c r="I16" s="1" t="s">
        <v>171</v>
      </c>
      <c r="J16" s="1" t="s">
        <v>103</v>
      </c>
      <c r="K16" s="1" t="s">
        <v>18</v>
      </c>
      <c r="L16" s="1" t="s">
        <v>177</v>
      </c>
      <c r="M16" s="1" t="s">
        <v>177</v>
      </c>
      <c r="N16" s="1" t="s">
        <v>16</v>
      </c>
      <c r="O16" s="1" t="s">
        <v>16</v>
      </c>
      <c r="P16" s="1" t="s">
        <v>16</v>
      </c>
      <c r="Q16" s="5">
        <v>44588</v>
      </c>
      <c r="R16" s="1"/>
      <c r="S16" s="1"/>
      <c r="T16" s="1"/>
      <c r="U16" s="1"/>
      <c r="V16" s="1" t="s">
        <v>179</v>
      </c>
      <c r="W16" s="4">
        <v>1</v>
      </c>
      <c r="X16" s="6">
        <v>5520</v>
      </c>
      <c r="Y16" s="1" t="s">
        <v>107</v>
      </c>
      <c r="Z16" s="4">
        <v>1</v>
      </c>
      <c r="AA16" s="6">
        <v>5520</v>
      </c>
      <c r="AB16" s="1" t="s">
        <v>183</v>
      </c>
      <c r="AC16" s="1" t="s">
        <v>182</v>
      </c>
      <c r="AD16" s="1" t="s">
        <v>60</v>
      </c>
      <c r="AE16" s="1" t="s">
        <v>110</v>
      </c>
      <c r="AF16" s="1" t="s">
        <v>75</v>
      </c>
      <c r="AG16" s="1" t="s">
        <v>110</v>
      </c>
      <c r="AH16" s="6">
        <v>5520</v>
      </c>
      <c r="AI16" s="6">
        <v>5520</v>
      </c>
      <c r="AJ16" s="1"/>
      <c r="AK16" s="1"/>
      <c r="AL16" s="1"/>
      <c r="AM16" s="1" t="s">
        <v>168</v>
      </c>
      <c r="AN16" s="1" t="s">
        <v>42</v>
      </c>
      <c r="AO16" s="1"/>
      <c r="AP16" s="1" t="s">
        <v>9</v>
      </c>
      <c r="AQ16" s="1"/>
      <c r="AR16" s="1"/>
      <c r="AS16" s="2"/>
      <c r="AT16" s="1"/>
      <c r="AU16" s="1"/>
      <c r="AV16" s="1"/>
      <c r="AW16" s="1" t="s">
        <v>181</v>
      </c>
      <c r="AX16" s="7">
        <v>44588.69301056824</v>
      </c>
      <c r="AY16" s="1" t="s">
        <v>20</v>
      </c>
      <c r="AZ16" s="6">
        <v>5520</v>
      </c>
      <c r="BA16" s="5">
        <v>44562</v>
      </c>
      <c r="BB16" s="5">
        <v>44926</v>
      </c>
      <c r="BC16" s="5">
        <v>44588</v>
      </c>
      <c r="BD16" s="5">
        <v>44588</v>
      </c>
      <c r="BE16" s="7">
        <v>44926</v>
      </c>
      <c r="BF16" s="1" t="s">
        <v>185</v>
      </c>
      <c r="BG16" s="1"/>
      <c r="BH16" s="1"/>
      <c r="BI16" s="1" t="s">
        <v>15</v>
      </c>
    </row>
    <row r="17" spans="1:61">
      <c r="A17" s="4">
        <v>12</v>
      </c>
      <c r="B17" s="2" t="str">
        <f>HYPERLINK("https://my.zakupki.prom.ua/remote/dispatcher/state_purchase_view/34551895", "UA-2022-01-27-013245-b")</f>
        <v>UA-2022-01-27-013245-b</v>
      </c>
      <c r="C17" s="2" t="s">
        <v>107</v>
      </c>
      <c r="D17" s="1" t="s">
        <v>144</v>
      </c>
      <c r="E17" s="1" t="s">
        <v>146</v>
      </c>
      <c r="F17" s="1" t="s">
        <v>30</v>
      </c>
      <c r="G17" s="1" t="s">
        <v>55</v>
      </c>
      <c r="H17" s="1" t="s">
        <v>90</v>
      </c>
      <c r="I17" s="1" t="s">
        <v>171</v>
      </c>
      <c r="J17" s="1" t="s">
        <v>103</v>
      </c>
      <c r="K17" s="1" t="s">
        <v>18</v>
      </c>
      <c r="L17" s="1" t="s">
        <v>177</v>
      </c>
      <c r="M17" s="1" t="s">
        <v>177</v>
      </c>
      <c r="N17" s="1" t="s">
        <v>16</v>
      </c>
      <c r="O17" s="1" t="s">
        <v>16</v>
      </c>
      <c r="P17" s="1" t="s">
        <v>16</v>
      </c>
      <c r="Q17" s="5">
        <v>44588</v>
      </c>
      <c r="R17" s="1"/>
      <c r="S17" s="1"/>
      <c r="T17" s="1"/>
      <c r="U17" s="1"/>
      <c r="V17" s="1" t="s">
        <v>179</v>
      </c>
      <c r="W17" s="4">
        <v>1</v>
      </c>
      <c r="X17" s="6">
        <v>6480</v>
      </c>
      <c r="Y17" s="1" t="s">
        <v>107</v>
      </c>
      <c r="Z17" s="4">
        <v>12</v>
      </c>
      <c r="AA17" s="6">
        <v>540</v>
      </c>
      <c r="AB17" s="1" t="s">
        <v>183</v>
      </c>
      <c r="AC17" s="1" t="s">
        <v>182</v>
      </c>
      <c r="AD17" s="1" t="s">
        <v>60</v>
      </c>
      <c r="AE17" s="1" t="s">
        <v>110</v>
      </c>
      <c r="AF17" s="1" t="s">
        <v>75</v>
      </c>
      <c r="AG17" s="1" t="s">
        <v>110</v>
      </c>
      <c r="AH17" s="6">
        <v>6480</v>
      </c>
      <c r="AI17" s="6">
        <v>540</v>
      </c>
      <c r="AJ17" s="1"/>
      <c r="AK17" s="1"/>
      <c r="AL17" s="1"/>
      <c r="AM17" s="1" t="s">
        <v>167</v>
      </c>
      <c r="AN17" s="1" t="s">
        <v>43</v>
      </c>
      <c r="AO17" s="1"/>
      <c r="AP17" s="1" t="s">
        <v>8</v>
      </c>
      <c r="AQ17" s="1"/>
      <c r="AR17" s="1"/>
      <c r="AS17" s="2"/>
      <c r="AT17" s="1"/>
      <c r="AU17" s="1"/>
      <c r="AV17" s="1"/>
      <c r="AW17" s="1" t="s">
        <v>181</v>
      </c>
      <c r="AX17" s="7">
        <v>44588.680768077938</v>
      </c>
      <c r="AY17" s="1" t="s">
        <v>27</v>
      </c>
      <c r="AZ17" s="6">
        <v>6480</v>
      </c>
      <c r="BA17" s="5">
        <v>44562</v>
      </c>
      <c r="BB17" s="5">
        <v>44926</v>
      </c>
      <c r="BC17" s="5">
        <v>44588</v>
      </c>
      <c r="BD17" s="5">
        <v>44588</v>
      </c>
      <c r="BE17" s="7">
        <v>44926</v>
      </c>
      <c r="BF17" s="1" t="s">
        <v>185</v>
      </c>
      <c r="BG17" s="1"/>
      <c r="BH17" s="1"/>
      <c r="BI17" s="1" t="s">
        <v>15</v>
      </c>
    </row>
    <row r="18" spans="1:61">
      <c r="A18" s="4">
        <v>13</v>
      </c>
      <c r="B18" s="2" t="str">
        <f>HYPERLINK("https://my.zakupki.prom.ua/remote/dispatcher/state_purchase_view/34416230", "UA-2022-01-25-009092-b")</f>
        <v>UA-2022-01-25-009092-b</v>
      </c>
      <c r="C18" s="2" t="s">
        <v>107</v>
      </c>
      <c r="D18" s="1" t="s">
        <v>142</v>
      </c>
      <c r="E18" s="1" t="s">
        <v>141</v>
      </c>
      <c r="F18" s="1" t="s">
        <v>30</v>
      </c>
      <c r="G18" s="1" t="s">
        <v>59</v>
      </c>
      <c r="H18" s="1" t="s">
        <v>90</v>
      </c>
      <c r="I18" s="1" t="s">
        <v>171</v>
      </c>
      <c r="J18" s="1" t="s">
        <v>103</v>
      </c>
      <c r="K18" s="1" t="s">
        <v>18</v>
      </c>
      <c r="L18" s="1" t="s">
        <v>177</v>
      </c>
      <c r="M18" s="1" t="s">
        <v>177</v>
      </c>
      <c r="N18" s="1" t="s">
        <v>16</v>
      </c>
      <c r="O18" s="1" t="s">
        <v>16</v>
      </c>
      <c r="P18" s="1" t="s">
        <v>16</v>
      </c>
      <c r="Q18" s="5">
        <v>44586</v>
      </c>
      <c r="R18" s="1"/>
      <c r="S18" s="1"/>
      <c r="T18" s="1"/>
      <c r="U18" s="1"/>
      <c r="V18" s="1" t="s">
        <v>179</v>
      </c>
      <c r="W18" s="4">
        <v>1</v>
      </c>
      <c r="X18" s="6">
        <v>5068.75</v>
      </c>
      <c r="Y18" s="1" t="s">
        <v>107</v>
      </c>
      <c r="Z18" s="4">
        <v>1</v>
      </c>
      <c r="AA18" s="6">
        <v>5068.75</v>
      </c>
      <c r="AB18" s="1" t="s">
        <v>183</v>
      </c>
      <c r="AC18" s="1" t="s">
        <v>182</v>
      </c>
      <c r="AD18" s="1" t="s">
        <v>60</v>
      </c>
      <c r="AE18" s="1" t="s">
        <v>171</v>
      </c>
      <c r="AF18" s="1" t="s">
        <v>75</v>
      </c>
      <c r="AG18" s="1" t="s">
        <v>110</v>
      </c>
      <c r="AH18" s="6">
        <v>5068.75</v>
      </c>
      <c r="AI18" s="6">
        <v>5068.75</v>
      </c>
      <c r="AJ18" s="1"/>
      <c r="AK18" s="1"/>
      <c r="AL18" s="1"/>
      <c r="AM18" s="1" t="s">
        <v>166</v>
      </c>
      <c r="AN18" s="1" t="s">
        <v>45</v>
      </c>
      <c r="AO18" s="1"/>
      <c r="AP18" s="1" t="s">
        <v>12</v>
      </c>
      <c r="AQ18" s="1"/>
      <c r="AR18" s="1"/>
      <c r="AS18" s="2"/>
      <c r="AT18" s="1"/>
      <c r="AU18" s="1"/>
      <c r="AV18" s="1"/>
      <c r="AW18" s="1" t="s">
        <v>181</v>
      </c>
      <c r="AX18" s="7">
        <v>44586.605372663449</v>
      </c>
      <c r="AY18" s="1" t="s">
        <v>102</v>
      </c>
      <c r="AZ18" s="6">
        <v>5068.75</v>
      </c>
      <c r="BA18" s="5">
        <v>44562</v>
      </c>
      <c r="BB18" s="5">
        <v>44926</v>
      </c>
      <c r="BC18" s="5">
        <v>44586</v>
      </c>
      <c r="BD18" s="5">
        <v>44562</v>
      </c>
      <c r="BE18" s="7">
        <v>44926</v>
      </c>
      <c r="BF18" s="1" t="s">
        <v>185</v>
      </c>
      <c r="BG18" s="1"/>
      <c r="BH18" s="1"/>
      <c r="BI18" s="1" t="s">
        <v>15</v>
      </c>
    </row>
    <row r="19" spans="1:61">
      <c r="A19" s="4">
        <v>14</v>
      </c>
      <c r="B19" s="2" t="str">
        <f>HYPERLINK("https://my.zakupki.prom.ua/remote/dispatcher/state_purchase_view/34254578", "UA-2022-01-20-008594-b")</f>
        <v>UA-2022-01-20-008594-b</v>
      </c>
      <c r="C19" s="2" t="s">
        <v>107</v>
      </c>
      <c r="D19" s="1" t="s">
        <v>129</v>
      </c>
      <c r="E19" s="1" t="s">
        <v>128</v>
      </c>
      <c r="F19" s="1" t="s">
        <v>30</v>
      </c>
      <c r="G19" s="1" t="s">
        <v>25</v>
      </c>
      <c r="H19" s="1" t="s">
        <v>121</v>
      </c>
      <c r="I19" s="1" t="s">
        <v>171</v>
      </c>
      <c r="J19" s="1" t="s">
        <v>103</v>
      </c>
      <c r="K19" s="1" t="s">
        <v>18</v>
      </c>
      <c r="L19" s="1" t="s">
        <v>177</v>
      </c>
      <c r="M19" s="1" t="s">
        <v>177</v>
      </c>
      <c r="N19" s="1" t="s">
        <v>16</v>
      </c>
      <c r="O19" s="1" t="s">
        <v>16</v>
      </c>
      <c r="P19" s="1" t="s">
        <v>16</v>
      </c>
      <c r="Q19" s="5">
        <v>44581</v>
      </c>
      <c r="R19" s="1"/>
      <c r="S19" s="1"/>
      <c r="T19" s="1"/>
      <c r="U19" s="1"/>
      <c r="V19" s="1" t="s">
        <v>179</v>
      </c>
      <c r="W19" s="4">
        <v>1</v>
      </c>
      <c r="X19" s="6">
        <v>173004</v>
      </c>
      <c r="Y19" s="1" t="s">
        <v>107</v>
      </c>
      <c r="Z19" s="4">
        <v>47</v>
      </c>
      <c r="AA19" s="6">
        <v>3680.94</v>
      </c>
      <c r="AB19" s="1" t="s">
        <v>180</v>
      </c>
      <c r="AC19" s="1" t="s">
        <v>182</v>
      </c>
      <c r="AD19" s="1" t="s">
        <v>60</v>
      </c>
      <c r="AE19" s="1" t="s">
        <v>171</v>
      </c>
      <c r="AF19" s="1" t="s">
        <v>75</v>
      </c>
      <c r="AG19" s="1" t="s">
        <v>110</v>
      </c>
      <c r="AH19" s="6">
        <v>173004</v>
      </c>
      <c r="AI19" s="6">
        <v>3680.9361702127658</v>
      </c>
      <c r="AJ19" s="1"/>
      <c r="AK19" s="1"/>
      <c r="AL19" s="1"/>
      <c r="AM19" s="1" t="s">
        <v>95</v>
      </c>
      <c r="AN19" s="1" t="s">
        <v>34</v>
      </c>
      <c r="AO19" s="1"/>
      <c r="AP19" s="1" t="s">
        <v>5</v>
      </c>
      <c r="AQ19" s="1"/>
      <c r="AR19" s="1"/>
      <c r="AS19" s="2"/>
      <c r="AT19" s="1"/>
      <c r="AU19" s="5">
        <v>44592</v>
      </c>
      <c r="AV19" s="5">
        <v>44617</v>
      </c>
      <c r="AW19" s="1" t="s">
        <v>181</v>
      </c>
      <c r="AX19" s="7">
        <v>44592.694907987861</v>
      </c>
      <c r="AY19" s="1" t="s">
        <v>23</v>
      </c>
      <c r="AZ19" s="6">
        <v>173004</v>
      </c>
      <c r="BA19" s="5">
        <v>44562</v>
      </c>
      <c r="BB19" s="5">
        <v>44926</v>
      </c>
      <c r="BC19" s="5">
        <v>44592</v>
      </c>
      <c r="BD19" s="5">
        <v>44592</v>
      </c>
      <c r="BE19" s="7">
        <v>44926</v>
      </c>
      <c r="BF19" s="1" t="s">
        <v>185</v>
      </c>
      <c r="BG19" s="1"/>
      <c r="BH19" s="1"/>
      <c r="BI19" s="1" t="s">
        <v>15</v>
      </c>
    </row>
    <row r="20" spans="1:61">
      <c r="A20" s="4">
        <v>15</v>
      </c>
      <c r="B20" s="2" t="str">
        <f>HYPERLINK("https://my.zakupki.prom.ua/remote/dispatcher/state_purchase_view/34216205", "UA-2022-01-19-008982-a")</f>
        <v>UA-2022-01-19-008982-a</v>
      </c>
      <c r="C20" s="2" t="s">
        <v>107</v>
      </c>
      <c r="D20" s="1" t="s">
        <v>134</v>
      </c>
      <c r="E20" s="1" t="s">
        <v>135</v>
      </c>
      <c r="F20" s="1" t="s">
        <v>30</v>
      </c>
      <c r="G20" s="1" t="s">
        <v>57</v>
      </c>
      <c r="H20" s="1" t="s">
        <v>90</v>
      </c>
      <c r="I20" s="1" t="s">
        <v>171</v>
      </c>
      <c r="J20" s="1" t="s">
        <v>103</v>
      </c>
      <c r="K20" s="1" t="s">
        <v>18</v>
      </c>
      <c r="L20" s="1" t="s">
        <v>177</v>
      </c>
      <c r="M20" s="1" t="s">
        <v>177</v>
      </c>
      <c r="N20" s="1" t="s">
        <v>16</v>
      </c>
      <c r="O20" s="1" t="s">
        <v>16</v>
      </c>
      <c r="P20" s="1" t="s">
        <v>16</v>
      </c>
      <c r="Q20" s="5">
        <v>44580</v>
      </c>
      <c r="R20" s="1"/>
      <c r="S20" s="1"/>
      <c r="T20" s="1"/>
      <c r="U20" s="1"/>
      <c r="V20" s="1" t="s">
        <v>179</v>
      </c>
      <c r="W20" s="4">
        <v>1</v>
      </c>
      <c r="X20" s="6">
        <v>12499.2</v>
      </c>
      <c r="Y20" s="1" t="s">
        <v>107</v>
      </c>
      <c r="Z20" s="4">
        <v>1</v>
      </c>
      <c r="AA20" s="6">
        <v>12499.2</v>
      </c>
      <c r="AB20" s="1" t="s">
        <v>183</v>
      </c>
      <c r="AC20" s="1" t="s">
        <v>182</v>
      </c>
      <c r="AD20" s="1" t="s">
        <v>60</v>
      </c>
      <c r="AE20" s="1" t="s">
        <v>110</v>
      </c>
      <c r="AF20" s="1" t="s">
        <v>75</v>
      </c>
      <c r="AG20" s="1" t="s">
        <v>110</v>
      </c>
      <c r="AH20" s="6">
        <v>12499.2</v>
      </c>
      <c r="AI20" s="6">
        <v>12499.2</v>
      </c>
      <c r="AJ20" s="1"/>
      <c r="AK20" s="1"/>
      <c r="AL20" s="1"/>
      <c r="AM20" s="1" t="s">
        <v>112</v>
      </c>
      <c r="AN20" s="1" t="s">
        <v>41</v>
      </c>
      <c r="AO20" s="1"/>
      <c r="AP20" s="1" t="s">
        <v>11</v>
      </c>
      <c r="AQ20" s="1"/>
      <c r="AR20" s="1"/>
      <c r="AS20" s="2"/>
      <c r="AT20" s="1"/>
      <c r="AU20" s="1"/>
      <c r="AV20" s="1"/>
      <c r="AW20" s="1" t="s">
        <v>181</v>
      </c>
      <c r="AX20" s="7">
        <v>44580.650636309932</v>
      </c>
      <c r="AY20" s="1" t="s">
        <v>26</v>
      </c>
      <c r="AZ20" s="6">
        <v>12499.2</v>
      </c>
      <c r="BA20" s="5">
        <v>44562</v>
      </c>
      <c r="BB20" s="5">
        <v>44926</v>
      </c>
      <c r="BC20" s="5">
        <v>44580</v>
      </c>
      <c r="BD20" s="5">
        <v>44562</v>
      </c>
      <c r="BE20" s="7">
        <v>44926</v>
      </c>
      <c r="BF20" s="1" t="s">
        <v>185</v>
      </c>
      <c r="BG20" s="1"/>
      <c r="BH20" s="1"/>
      <c r="BI20" s="1" t="s">
        <v>15</v>
      </c>
    </row>
    <row r="21" spans="1:61">
      <c r="A21" s="4">
        <v>16</v>
      </c>
      <c r="B21" s="2" t="str">
        <f>HYPERLINK("https://my.zakupki.prom.ua/remote/dispatcher/state_purchase_view/34214418", "UA-2022-01-19-008523-a")</f>
        <v>UA-2022-01-19-008523-a</v>
      </c>
      <c r="C21" s="2" t="s">
        <v>107</v>
      </c>
      <c r="D21" s="1" t="s">
        <v>133</v>
      </c>
      <c r="E21" s="1" t="s">
        <v>136</v>
      </c>
      <c r="F21" s="1" t="s">
        <v>30</v>
      </c>
      <c r="G21" s="1" t="s">
        <v>57</v>
      </c>
      <c r="H21" s="1" t="s">
        <v>90</v>
      </c>
      <c r="I21" s="1" t="s">
        <v>171</v>
      </c>
      <c r="J21" s="1" t="s">
        <v>103</v>
      </c>
      <c r="K21" s="1" t="s">
        <v>18</v>
      </c>
      <c r="L21" s="1" t="s">
        <v>177</v>
      </c>
      <c r="M21" s="1" t="s">
        <v>177</v>
      </c>
      <c r="N21" s="1" t="s">
        <v>16</v>
      </c>
      <c r="O21" s="1" t="s">
        <v>16</v>
      </c>
      <c r="P21" s="1" t="s">
        <v>16</v>
      </c>
      <c r="Q21" s="5">
        <v>44580</v>
      </c>
      <c r="R21" s="1"/>
      <c r="S21" s="1"/>
      <c r="T21" s="1"/>
      <c r="U21" s="1"/>
      <c r="V21" s="1" t="s">
        <v>179</v>
      </c>
      <c r="W21" s="4">
        <v>1</v>
      </c>
      <c r="X21" s="6">
        <v>11385.6</v>
      </c>
      <c r="Y21" s="1" t="s">
        <v>107</v>
      </c>
      <c r="Z21" s="4">
        <v>1</v>
      </c>
      <c r="AA21" s="6">
        <v>11385.6</v>
      </c>
      <c r="AB21" s="1" t="s">
        <v>183</v>
      </c>
      <c r="AC21" s="1" t="s">
        <v>182</v>
      </c>
      <c r="AD21" s="1" t="s">
        <v>60</v>
      </c>
      <c r="AE21" s="1" t="s">
        <v>110</v>
      </c>
      <c r="AF21" s="1" t="s">
        <v>75</v>
      </c>
      <c r="AG21" s="1" t="s">
        <v>110</v>
      </c>
      <c r="AH21" s="6">
        <v>11385.6</v>
      </c>
      <c r="AI21" s="6">
        <v>11385.6</v>
      </c>
      <c r="AJ21" s="1"/>
      <c r="AK21" s="1"/>
      <c r="AL21" s="1"/>
      <c r="AM21" s="1" t="s">
        <v>111</v>
      </c>
      <c r="AN21" s="1" t="s">
        <v>40</v>
      </c>
      <c r="AO21" s="1"/>
      <c r="AP21" s="1" t="s">
        <v>10</v>
      </c>
      <c r="AQ21" s="1"/>
      <c r="AR21" s="1"/>
      <c r="AS21" s="2"/>
      <c r="AT21" s="1"/>
      <c r="AU21" s="1"/>
      <c r="AV21" s="1"/>
      <c r="AW21" s="1" t="s">
        <v>181</v>
      </c>
      <c r="AX21" s="7">
        <v>44580.638479394955</v>
      </c>
      <c r="AY21" s="1" t="s">
        <v>17</v>
      </c>
      <c r="AZ21" s="6">
        <v>11385.6</v>
      </c>
      <c r="BA21" s="5">
        <v>44562</v>
      </c>
      <c r="BB21" s="5">
        <v>44926</v>
      </c>
      <c r="BC21" s="5">
        <v>44579</v>
      </c>
      <c r="BD21" s="5">
        <v>44562</v>
      </c>
      <c r="BE21" s="7">
        <v>44926</v>
      </c>
      <c r="BF21" s="1" t="s">
        <v>185</v>
      </c>
      <c r="BG21" s="1"/>
      <c r="BH21" s="1"/>
      <c r="BI21" s="1" t="s">
        <v>15</v>
      </c>
    </row>
    <row r="22" spans="1:61">
      <c r="A22" s="4">
        <v>17</v>
      </c>
      <c r="B22" s="2" t="str">
        <f>HYPERLINK("https://my.zakupki.prom.ua/remote/dispatcher/state_purchase_view/34174711", "UA-2022-01-18-009244-a")</f>
        <v>UA-2022-01-18-009244-a</v>
      </c>
      <c r="C22" s="2" t="s">
        <v>107</v>
      </c>
      <c r="D22" s="1" t="s">
        <v>138</v>
      </c>
      <c r="E22" s="1" t="s">
        <v>138</v>
      </c>
      <c r="F22" s="1" t="s">
        <v>30</v>
      </c>
      <c r="G22" s="1" t="s">
        <v>52</v>
      </c>
      <c r="H22" s="1" t="s">
        <v>90</v>
      </c>
      <c r="I22" s="1" t="s">
        <v>171</v>
      </c>
      <c r="J22" s="1" t="s">
        <v>103</v>
      </c>
      <c r="K22" s="1" t="s">
        <v>18</v>
      </c>
      <c r="L22" s="1" t="s">
        <v>177</v>
      </c>
      <c r="M22" s="1" t="s">
        <v>177</v>
      </c>
      <c r="N22" s="1" t="s">
        <v>16</v>
      </c>
      <c r="O22" s="1" t="s">
        <v>16</v>
      </c>
      <c r="P22" s="1" t="s">
        <v>16</v>
      </c>
      <c r="Q22" s="5">
        <v>44579</v>
      </c>
      <c r="R22" s="1"/>
      <c r="S22" s="1"/>
      <c r="T22" s="1"/>
      <c r="U22" s="1"/>
      <c r="V22" s="1" t="s">
        <v>179</v>
      </c>
      <c r="W22" s="4">
        <v>1</v>
      </c>
      <c r="X22" s="6">
        <v>3478.92</v>
      </c>
      <c r="Y22" s="1" t="s">
        <v>107</v>
      </c>
      <c r="Z22" s="4">
        <v>1</v>
      </c>
      <c r="AA22" s="6">
        <v>3478.92</v>
      </c>
      <c r="AB22" s="1" t="s">
        <v>183</v>
      </c>
      <c r="AC22" s="1" t="s">
        <v>182</v>
      </c>
      <c r="AD22" s="1" t="s">
        <v>60</v>
      </c>
      <c r="AE22" s="1" t="s">
        <v>171</v>
      </c>
      <c r="AF22" s="1" t="s">
        <v>75</v>
      </c>
      <c r="AG22" s="1" t="s">
        <v>110</v>
      </c>
      <c r="AH22" s="6">
        <v>3478.92</v>
      </c>
      <c r="AI22" s="6">
        <v>3478.92</v>
      </c>
      <c r="AJ22" s="1"/>
      <c r="AK22" s="1"/>
      <c r="AL22" s="1"/>
      <c r="AM22" s="1" t="s">
        <v>94</v>
      </c>
      <c r="AN22" s="1" t="s">
        <v>39</v>
      </c>
      <c r="AO22" s="1"/>
      <c r="AP22" s="1" t="s">
        <v>2</v>
      </c>
      <c r="AQ22" s="1"/>
      <c r="AR22" s="1"/>
      <c r="AS22" s="2"/>
      <c r="AT22" s="1"/>
      <c r="AU22" s="1"/>
      <c r="AV22" s="1"/>
      <c r="AW22" s="1" t="s">
        <v>181</v>
      </c>
      <c r="AX22" s="7">
        <v>44579.694834364433</v>
      </c>
      <c r="AY22" s="1" t="s">
        <v>48</v>
      </c>
      <c r="AZ22" s="6">
        <v>3478.92</v>
      </c>
      <c r="BA22" s="5">
        <v>44562</v>
      </c>
      <c r="BB22" s="5">
        <v>44926</v>
      </c>
      <c r="BC22" s="5">
        <v>44579</v>
      </c>
      <c r="BD22" s="5">
        <v>44562</v>
      </c>
      <c r="BE22" s="7">
        <v>44926</v>
      </c>
      <c r="BF22" s="1" t="s">
        <v>185</v>
      </c>
      <c r="BG22" s="1"/>
      <c r="BH22" s="1"/>
      <c r="BI22" s="1" t="s">
        <v>15</v>
      </c>
    </row>
    <row r="23" spans="1:61">
      <c r="A23" s="4">
        <v>18</v>
      </c>
      <c r="B23" s="2" t="str">
        <f>HYPERLINK("https://my.zakupki.prom.ua/remote/dispatcher/state_purchase_view/34173471", "UA-2022-01-18-008934-a")</f>
        <v>UA-2022-01-18-008934-a</v>
      </c>
      <c r="C23" s="2" t="s">
        <v>107</v>
      </c>
      <c r="D23" s="1" t="s">
        <v>137</v>
      </c>
      <c r="E23" s="1" t="s">
        <v>137</v>
      </c>
      <c r="F23" s="1" t="s">
        <v>30</v>
      </c>
      <c r="G23" s="1" t="s">
        <v>52</v>
      </c>
      <c r="H23" s="1" t="s">
        <v>90</v>
      </c>
      <c r="I23" s="1" t="s">
        <v>171</v>
      </c>
      <c r="J23" s="1" t="s">
        <v>103</v>
      </c>
      <c r="K23" s="1" t="s">
        <v>18</v>
      </c>
      <c r="L23" s="1" t="s">
        <v>177</v>
      </c>
      <c r="M23" s="1" t="s">
        <v>177</v>
      </c>
      <c r="N23" s="1" t="s">
        <v>16</v>
      </c>
      <c r="O23" s="1" t="s">
        <v>16</v>
      </c>
      <c r="P23" s="1" t="s">
        <v>16</v>
      </c>
      <c r="Q23" s="5">
        <v>44579</v>
      </c>
      <c r="R23" s="1"/>
      <c r="S23" s="1"/>
      <c r="T23" s="1"/>
      <c r="U23" s="1"/>
      <c r="V23" s="1" t="s">
        <v>179</v>
      </c>
      <c r="W23" s="4">
        <v>1</v>
      </c>
      <c r="X23" s="6">
        <v>25608.36</v>
      </c>
      <c r="Y23" s="1" t="s">
        <v>107</v>
      </c>
      <c r="Z23" s="4">
        <v>1</v>
      </c>
      <c r="AA23" s="6">
        <v>25608.36</v>
      </c>
      <c r="AB23" s="1" t="s">
        <v>183</v>
      </c>
      <c r="AC23" s="1" t="s">
        <v>182</v>
      </c>
      <c r="AD23" s="1" t="s">
        <v>60</v>
      </c>
      <c r="AE23" s="1" t="s">
        <v>171</v>
      </c>
      <c r="AF23" s="1" t="s">
        <v>75</v>
      </c>
      <c r="AG23" s="1" t="s">
        <v>110</v>
      </c>
      <c r="AH23" s="6">
        <v>25608.36</v>
      </c>
      <c r="AI23" s="6">
        <v>25608.36</v>
      </c>
      <c r="AJ23" s="1"/>
      <c r="AK23" s="1"/>
      <c r="AL23" s="1"/>
      <c r="AM23" s="1" t="s">
        <v>94</v>
      </c>
      <c r="AN23" s="1" t="s">
        <v>39</v>
      </c>
      <c r="AO23" s="1"/>
      <c r="AP23" s="1" t="s">
        <v>2</v>
      </c>
      <c r="AQ23" s="1"/>
      <c r="AR23" s="1"/>
      <c r="AS23" s="2"/>
      <c r="AT23" s="1"/>
      <c r="AU23" s="1"/>
      <c r="AV23" s="1"/>
      <c r="AW23" s="1" t="s">
        <v>181</v>
      </c>
      <c r="AX23" s="7">
        <v>44579.68622653433</v>
      </c>
      <c r="AY23" s="1" t="s">
        <v>50</v>
      </c>
      <c r="AZ23" s="6">
        <v>25608.36</v>
      </c>
      <c r="BA23" s="5">
        <v>44562</v>
      </c>
      <c r="BB23" s="5">
        <v>44926</v>
      </c>
      <c r="BC23" s="5">
        <v>44579</v>
      </c>
      <c r="BD23" s="5">
        <v>44562</v>
      </c>
      <c r="BE23" s="7">
        <v>44926</v>
      </c>
      <c r="BF23" s="1" t="s">
        <v>185</v>
      </c>
      <c r="BG23" s="1"/>
      <c r="BH23" s="1"/>
      <c r="BI23" s="1" t="s">
        <v>15</v>
      </c>
    </row>
    <row r="24" spans="1:61">
      <c r="A24" s="4">
        <v>19</v>
      </c>
      <c r="B24" s="2" t="str">
        <f>HYPERLINK("https://my.zakupki.prom.ua/remote/dispatcher/state_purchase_view/34135374", "UA-2022-01-17-007684-a")</f>
        <v>UA-2022-01-17-007684-a</v>
      </c>
      <c r="C24" s="2" t="s">
        <v>107</v>
      </c>
      <c r="D24" s="1" t="s">
        <v>87</v>
      </c>
      <c r="E24" s="1" t="s">
        <v>86</v>
      </c>
      <c r="F24" s="1" t="s">
        <v>30</v>
      </c>
      <c r="G24" s="1" t="s">
        <v>24</v>
      </c>
      <c r="H24" s="1" t="s">
        <v>90</v>
      </c>
      <c r="I24" s="1" t="s">
        <v>171</v>
      </c>
      <c r="J24" s="1" t="s">
        <v>103</v>
      </c>
      <c r="K24" s="1" t="s">
        <v>18</v>
      </c>
      <c r="L24" s="1" t="s">
        <v>177</v>
      </c>
      <c r="M24" s="1" t="s">
        <v>177</v>
      </c>
      <c r="N24" s="1" t="s">
        <v>16</v>
      </c>
      <c r="O24" s="1" t="s">
        <v>16</v>
      </c>
      <c r="P24" s="1" t="s">
        <v>16</v>
      </c>
      <c r="Q24" s="5">
        <v>44578</v>
      </c>
      <c r="R24" s="1"/>
      <c r="S24" s="1"/>
      <c r="T24" s="1"/>
      <c r="U24" s="1"/>
      <c r="V24" s="1" t="s">
        <v>179</v>
      </c>
      <c r="W24" s="4">
        <v>1</v>
      </c>
      <c r="X24" s="6">
        <v>42759</v>
      </c>
      <c r="Y24" s="1" t="s">
        <v>107</v>
      </c>
      <c r="Z24" s="4">
        <v>7979</v>
      </c>
      <c r="AA24" s="6">
        <v>5.36</v>
      </c>
      <c r="AB24" s="1" t="s">
        <v>99</v>
      </c>
      <c r="AC24" s="1" t="s">
        <v>182</v>
      </c>
      <c r="AD24" s="1" t="s">
        <v>60</v>
      </c>
      <c r="AE24" s="1" t="s">
        <v>171</v>
      </c>
      <c r="AF24" s="1" t="s">
        <v>75</v>
      </c>
      <c r="AG24" s="1" t="s">
        <v>110</v>
      </c>
      <c r="AH24" s="6">
        <v>42759</v>
      </c>
      <c r="AI24" s="6">
        <v>5.3589422233362578</v>
      </c>
      <c r="AJ24" s="1"/>
      <c r="AK24" s="1"/>
      <c r="AL24" s="1"/>
      <c r="AM24" s="1" t="s">
        <v>164</v>
      </c>
      <c r="AN24" s="1" t="s">
        <v>44</v>
      </c>
      <c r="AO24" s="1"/>
      <c r="AP24" s="1" t="s">
        <v>4</v>
      </c>
      <c r="AQ24" s="1"/>
      <c r="AR24" s="1"/>
      <c r="AS24" s="2"/>
      <c r="AT24" s="1"/>
      <c r="AU24" s="1"/>
      <c r="AV24" s="1"/>
      <c r="AW24" s="1" t="s">
        <v>181</v>
      </c>
      <c r="AX24" s="7">
        <v>44578.701856184525</v>
      </c>
      <c r="AY24" s="1" t="s">
        <v>38</v>
      </c>
      <c r="AZ24" s="6">
        <v>42759</v>
      </c>
      <c r="BA24" s="5">
        <v>44562</v>
      </c>
      <c r="BB24" s="5">
        <v>44926</v>
      </c>
      <c r="BC24" s="5">
        <v>44578</v>
      </c>
      <c r="BD24" s="5">
        <v>44562</v>
      </c>
      <c r="BE24" s="7">
        <v>44926</v>
      </c>
      <c r="BF24" s="1" t="s">
        <v>185</v>
      </c>
      <c r="BG24" s="1"/>
      <c r="BH24" s="1"/>
      <c r="BI24" s="1" t="s">
        <v>15</v>
      </c>
    </row>
    <row r="25" spans="1:61">
      <c r="A25" s="1" t="s">
        <v>91</v>
      </c>
    </row>
  </sheetData>
  <autoFilter ref="A5:BI24"/>
  <hyperlinks>
    <hyperlink ref="A2" r:id="rId1" display="mailto:report.zakupki@prom.ua"/>
    <hyperlink ref="B6" r:id="rId2" display="https://my.zakupki.prom.ua/remote/dispatcher/state_purchase_view/39198826"/>
    <hyperlink ref="B7" r:id="rId3" display="https://my.zakupki.prom.ua/remote/dispatcher/state_purchase_view/39067720"/>
    <hyperlink ref="B8" r:id="rId4" display="https://my.zakupki.prom.ua/remote/dispatcher/state_purchase_view/38102331"/>
    <hyperlink ref="B9" r:id="rId5" display="https://my.zakupki.prom.ua/remote/dispatcher/state_purchase_view/38101611"/>
    <hyperlink ref="B10" r:id="rId6" display="https://my.zakupki.prom.ua/remote/dispatcher/state_purchase_view/38003065"/>
    <hyperlink ref="B11" r:id="rId7" display="https://my.zakupki.prom.ua/remote/dispatcher/state_purchase_view/37454466"/>
    <hyperlink ref="B12" r:id="rId8" display="https://my.zakupki.prom.ua/remote/dispatcher/state_purchase_view/37436743"/>
    <hyperlink ref="B13" r:id="rId9" display="https://my.zakupki.prom.ua/remote/dispatcher/state_purchase_view/35100740"/>
    <hyperlink ref="B14" r:id="rId10" display="https://my.zakupki.prom.ua/remote/dispatcher/state_purchase_view/35099627"/>
    <hyperlink ref="B15" r:id="rId11" display="https://my.zakupki.prom.ua/remote/dispatcher/state_purchase_view/34725506"/>
    <hyperlink ref="B16" r:id="rId12" display="https://my.zakupki.prom.ua/remote/dispatcher/state_purchase_view/34553631"/>
    <hyperlink ref="B17" r:id="rId13" display="https://my.zakupki.prom.ua/remote/dispatcher/state_purchase_view/34551895"/>
    <hyperlink ref="B18" r:id="rId14" display="https://my.zakupki.prom.ua/remote/dispatcher/state_purchase_view/34416230"/>
    <hyperlink ref="B19" r:id="rId15" display="https://my.zakupki.prom.ua/remote/dispatcher/state_purchase_view/34254578"/>
    <hyperlink ref="B20" r:id="rId16" display="https://my.zakupki.prom.ua/remote/dispatcher/state_purchase_view/34216205"/>
    <hyperlink ref="B21" r:id="rId17" display="https://my.zakupki.prom.ua/remote/dispatcher/state_purchase_view/34214418"/>
    <hyperlink ref="B22" r:id="rId18" display="https://my.zakupki.prom.ua/remote/dispatcher/state_purchase_view/34174711"/>
    <hyperlink ref="B23" r:id="rId19" display="https://my.zakupki.prom.ua/remote/dispatcher/state_purchase_view/34173471"/>
    <hyperlink ref="B24" r:id="rId20" display="https://my.zakupki.prom.ua/remote/dispatcher/state_purchase_view/34135374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ДДМШ 2</cp:lastModifiedBy>
  <dcterms:created xsi:type="dcterms:W3CDTF">2023-05-24T13:57:24Z</dcterms:created>
  <dcterms:modified xsi:type="dcterms:W3CDTF">2023-05-24T11:03:54Z</dcterms:modified>
  <cp:category/>
</cp:coreProperties>
</file>