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16935" windowHeight="10425"/>
  </bookViews>
  <sheets>
    <sheet name="Sheet" sheetId="1" r:id="rId1"/>
  </sheets>
  <definedNames>
    <definedName name="_xlnm._FilterDatabase" localSheetId="0" hidden="1">Sheet!$A$5:$Z$28</definedName>
  </definedNames>
  <calcPr calcId="124519"/>
  <fileRecoveryPr repairLoad="1"/>
</workbook>
</file>

<file path=xl/calcChain.xml><?xml version="1.0" encoding="utf-8"?>
<calcChain xmlns="http://schemas.openxmlformats.org/spreadsheetml/2006/main">
  <c r="B21" i="1"/>
  <c r="B13"/>
  <c r="B18"/>
  <c r="B25"/>
  <c r="B17"/>
  <c r="B6"/>
  <c r="B11"/>
  <c r="B7"/>
  <c r="B12"/>
  <c r="B19"/>
  <c r="B8"/>
  <c r="B22"/>
  <c r="B27"/>
  <c r="B16"/>
  <c r="B14"/>
  <c r="B28"/>
  <c r="B24"/>
  <c r="B9"/>
  <c r="B26"/>
  <c r="B20"/>
  <c r="B15"/>
  <c r="B23"/>
  <c r="B10"/>
</calcChain>
</file>

<file path=xl/sharedStrings.xml><?xml version="1.0" encoding="utf-8"?>
<sst xmlns="http://schemas.openxmlformats.org/spreadsheetml/2006/main" count="307" uniqueCount="126">
  <si>
    <t>+380445370787</t>
  </si>
  <si>
    <t>+380504432661</t>
  </si>
  <si>
    <t>+380562340741</t>
  </si>
  <si>
    <t>+380562773465</t>
  </si>
  <si>
    <t>+380567446448</t>
  </si>
  <si>
    <t>+380567785993</t>
  </si>
  <si>
    <t>+380637962485</t>
  </si>
  <si>
    <t>+380637980568</t>
  </si>
  <si>
    <t>+380675412919</t>
  </si>
  <si>
    <t>+380733474040</t>
  </si>
  <si>
    <t>+380980223570,+380994109322</t>
  </si>
  <si>
    <t>+380983343270</t>
  </si>
  <si>
    <t>02215928</t>
  </si>
  <si>
    <t>03341305</t>
  </si>
  <si>
    <t>081400</t>
  </si>
  <si>
    <t>09310000-5 Електрична енергія</t>
  </si>
  <si>
    <t>09320000-8 Пара, гаряча вода та пов’язана продукція</t>
  </si>
  <si>
    <t>11/1</t>
  </si>
  <si>
    <t>1596</t>
  </si>
  <si>
    <t>23943164</t>
  </si>
  <si>
    <t>24</t>
  </si>
  <si>
    <t>24450000-3 Агрохімічна продукція</t>
  </si>
  <si>
    <t>25</t>
  </si>
  <si>
    <t>2727410297</t>
  </si>
  <si>
    <t>28</t>
  </si>
  <si>
    <t>2908112534</t>
  </si>
  <si>
    <t>2978900762</t>
  </si>
  <si>
    <t>30230000-0 Комп’ютерне обладнання</t>
  </si>
  <si>
    <t>31838306</t>
  </si>
  <si>
    <t>32322000-6 Мультимедійне обладнання</t>
  </si>
  <si>
    <t>32330000-5 Апаратура для запису та відтворення аудіо- та відеоматеріалу</t>
  </si>
  <si>
    <t>32342410-9 Звукове обладнання</t>
  </si>
  <si>
    <t>32688148</t>
  </si>
  <si>
    <t>34 34/1</t>
  </si>
  <si>
    <t>37310000-4 Музичні інструменти</t>
  </si>
  <si>
    <t>37619259</t>
  </si>
  <si>
    <t>39</t>
  </si>
  <si>
    <t>40098570</t>
  </si>
  <si>
    <t>40109168</t>
  </si>
  <si>
    <t>43</t>
  </si>
  <si>
    <t>43890029</t>
  </si>
  <si>
    <t>44</t>
  </si>
  <si>
    <t>465/17/201-2019</t>
  </si>
  <si>
    <t>60140000-1 Нерегулярні пасажирські перевезення</t>
  </si>
  <si>
    <t>65110000-7 Розподіл води</t>
  </si>
  <si>
    <t>72260000-5 Послуги, пов’язані з програмним забезпеченням</t>
  </si>
  <si>
    <t>731/17/201-2020</t>
  </si>
  <si>
    <t>79710000-4 Охоронні послуги</t>
  </si>
  <si>
    <t>UAH</t>
  </si>
  <si>
    <t>report.zakupki@prom.ua</t>
  </si>
  <si>
    <t>ЄДРПОУ організатора</t>
  </si>
  <si>
    <t>ЄДРПОУ переможця</t>
  </si>
  <si>
    <t>Ідентифікатор закупівлі</t>
  </si>
  <si>
    <t xml:space="preserve">Агрохімічна  продукція </t>
  </si>
  <si>
    <t>Апаратура для запису та відтворення аудіо- та відеоматеріалу</t>
  </si>
  <si>
    <t>БОГАТИР ДМИТРО ЄВГЕНОВИЧ</t>
  </si>
  <si>
    <t>Валюта</t>
  </si>
  <si>
    <t xml:space="preserve">Гітара класична YAMAHA CG102 з чохлом.
</t>
  </si>
  <si>
    <t xml:space="preserve">Гітара класична з чохлом CORT AC70 OP w/bag
</t>
  </si>
  <si>
    <t>Дата закінчення процедури</t>
  </si>
  <si>
    <t>Дата публікації закупівлі</t>
  </si>
  <si>
    <t>Договір діє до:</t>
  </si>
  <si>
    <t>Допорогова закупівля</t>
  </si>
  <si>
    <t>З ПДВ</t>
  </si>
  <si>
    <t>Закупівля без використання електронної системи</t>
  </si>
  <si>
    <t>Звукове обладнання (комплект)</t>
  </si>
  <si>
    <t>Звіт створено 30 жовтня о 17:16 з використанням http://zakupki.prom.ua</t>
  </si>
  <si>
    <t>КОД ДК 021:2015 – 79710000-4 – ОХОРОННІ ПОСЛУГИ (ПОСЛУГИ ЗІ СПОСТЕРЕЖЕННЯ ЗА ОБ’ЄКТАМИ, ОБЛАДНАНИМИ АВТОМАТИЧНИМИ СИСТЕМАМИ ОХОРОННОЇ СИГНАЛІЗАЦІЇ  ЗА ДОПОМОГОЮ ПУЛЬТУ ЦЕНТРАЛІЗОВАНОГО СПОСТЕРЕЖЕННЯ З ОПЕРАТИВНИМ ВИЇЗДОМ НАРЯДУ ОХОРОНИ)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</si>
  <si>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</si>
  <si>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</si>
  <si>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Класифікатор</t>
  </si>
  <si>
    <t>Комп'ютерне обладнання ( комплект)</t>
  </si>
  <si>
    <t>Комп'ютерне обладнання (комплект)</t>
  </si>
  <si>
    <t>Комплект мультимедійного обладнання: інтерактивна панель з пересувним напільним кріпленням та ПК модулем</t>
  </si>
  <si>
    <t>Комплект мультимедійного обладнання: інтерактивна панель з пересувним напільним кріпленням, ПК модулем та програмним забезпеченням</t>
  </si>
  <si>
    <t>Контактний телефон переможця тендеру</t>
  </si>
  <si>
    <t>Кількість одиниць</t>
  </si>
  <si>
    <t>МІСЬКИЙ КОМУНАЛЬНИЙ ЗАКЛАД КУЛЬТУРИ "ДНІПРОВСЬКА ДИТЯЧА МУЗИЧНА ШКОЛА №9"</t>
  </si>
  <si>
    <t>Музичні інструменти</t>
  </si>
  <si>
    <t>Музичні інструменти ( Цифрове піаніно з банкеткою)</t>
  </si>
  <si>
    <t>НПФТ-1094-6821109</t>
  </si>
  <si>
    <t>Нерегулярні пасажирські перевезення</t>
  </si>
  <si>
    <t>Номер договору</t>
  </si>
  <si>
    <t>Ні</t>
  </si>
  <si>
    <t>Організатор</t>
  </si>
  <si>
    <t>Очікувана вартість закупівлі</t>
  </si>
  <si>
    <t>ПП СОЛО</t>
  </si>
  <si>
    <t>Переговорна процедура</t>
  </si>
  <si>
    <t>Переговорна процедура, скорочена</t>
  </si>
  <si>
    <t>Портативна акустика</t>
  </si>
  <si>
    <t xml:space="preserve"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ІS-pro), ДК 021:2015 – 72260000-5 </t>
  </si>
  <si>
    <t xml:space="preserve">Постачання теплової енергії </t>
  </si>
  <si>
    <t>Предмет закупівлі</t>
  </si>
  <si>
    <t>Розподіл води</t>
  </si>
  <si>
    <t xml:space="preserve">Розподіл води 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</si>
  <si>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</si>
  <si>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</si>
  <si>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</si>
  <si>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</si>
  <si>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</si>
  <si>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</si>
  <si>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укладеного договору</t>
  </si>
  <si>
    <t>ТОВ "ПОДІЛЛЯ ФІНАНС"</t>
  </si>
  <si>
    <t>ТОВ АВТОБУС ДНІПРО</t>
  </si>
  <si>
    <t>ТОВ Компанія Індіго М'юзік</t>
  </si>
  <si>
    <t>ТОВАРИСТВО З ОБМЕЖЕНОЮ ВІДПОВІДАЛЬНІСТЮ "ФТД-РИТЕЙЛ"</t>
  </si>
  <si>
    <t>Так</t>
  </si>
  <si>
    <t>Тип процедури</t>
  </si>
  <si>
    <t>УПРАВЛІННЯ ПОЛІЦІЇ ОХОРОНИ В ДНІПРОПЕТРОВСЬКІЙ ОБЛАСТІ</t>
  </si>
  <si>
    <t>Узагальнена назва закупівлі</t>
  </si>
  <si>
    <t>Укладення договору до:</t>
  </si>
  <si>
    <t>Укладення договору з:</t>
  </si>
  <si>
    <t>ФОП "МІЩЕНКО ОЛЕНА АНАТОЛІЇВНА"</t>
  </si>
  <si>
    <t>ФОП ГОРЄЛКО СЕРГІЙ ОПАНАСОВИЧ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</si>
  <si>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</si>
  <si>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</si>
  <si>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електрична енергія</t>
  </si>
  <si>
    <t>завершено</t>
  </si>
  <si>
    <t>закупівля не відбулась</t>
  </si>
  <si>
    <t>очікує підпису</t>
  </si>
  <si>
    <t xml:space="preserve">послуги з охорони </t>
  </si>
  <si>
    <t>постачання теплової енергії</t>
  </si>
  <si>
    <t>підписано</t>
  </si>
  <si>
    <t>скасована</t>
  </si>
  <si>
    <t xml:space="preserve">теплова енергія </t>
  </si>
  <si>
    <t>№</t>
  </si>
</sst>
</file>

<file path=xl/styles.xml><?xml version="1.0" encoding="utf-8"?>
<styleSheet xmlns="http://schemas.openxmlformats.org/spreadsheetml/2006/main">
  <numFmts count="2">
    <numFmt numFmtId="165" formatCode="dd\.mm\.yyyy"/>
    <numFmt numFmtId="166" formatCode="dd\.mm\.yyyy\ hh:mm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26770222" TargetMode="External"/><Relationship Id="rId13" Type="http://schemas.openxmlformats.org/officeDocument/2006/relationships/hyperlink" Target="https://my.zakupki.prom.ua/remote/dispatcher/state_purchase_view/15393742" TargetMode="External"/><Relationship Id="rId18" Type="http://schemas.openxmlformats.org/officeDocument/2006/relationships/hyperlink" Target="https://my.zakupki.prom.ua/remote/dispatcher/state_purchase_view/13368154" TargetMode="External"/><Relationship Id="rId3" Type="http://schemas.openxmlformats.org/officeDocument/2006/relationships/hyperlink" Target="https://my.zakupki.prom.ua/remote/dispatcher/state_purchase_view/25682775" TargetMode="External"/><Relationship Id="rId21" Type="http://schemas.openxmlformats.org/officeDocument/2006/relationships/hyperlink" Target="https://my.zakupki.prom.ua/remote/dispatcher/state_purchase_view/27420786" TargetMode="External"/><Relationship Id="rId7" Type="http://schemas.openxmlformats.org/officeDocument/2006/relationships/hyperlink" Target="https://my.zakupki.prom.ua/remote/dispatcher/state_purchase_view/11209935" TargetMode="External"/><Relationship Id="rId12" Type="http://schemas.openxmlformats.org/officeDocument/2006/relationships/hyperlink" Target="https://my.zakupki.prom.ua/remote/dispatcher/state_purchase_view/27917070" TargetMode="External"/><Relationship Id="rId17" Type="http://schemas.openxmlformats.org/officeDocument/2006/relationships/hyperlink" Target="https://my.zakupki.prom.ua/remote/dispatcher/state_purchase_view/10499964" TargetMode="External"/><Relationship Id="rId2" Type="http://schemas.openxmlformats.org/officeDocument/2006/relationships/hyperlink" Target="https://my.zakupki.prom.ua/remote/dispatcher/state_purchase_view/11599885" TargetMode="External"/><Relationship Id="rId16" Type="http://schemas.openxmlformats.org/officeDocument/2006/relationships/hyperlink" Target="https://my.zakupki.prom.ua/remote/dispatcher/state_purchase_view/14106274" TargetMode="External"/><Relationship Id="rId20" Type="http://schemas.openxmlformats.org/officeDocument/2006/relationships/hyperlink" Target="https://my.zakupki.prom.ua/remote/dispatcher/state_purchase_view/14406970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27915310" TargetMode="External"/><Relationship Id="rId11" Type="http://schemas.openxmlformats.org/officeDocument/2006/relationships/hyperlink" Target="https://my.zakupki.prom.ua/remote/dispatcher/state_purchase_view/14335799" TargetMode="External"/><Relationship Id="rId24" Type="http://schemas.openxmlformats.org/officeDocument/2006/relationships/hyperlink" Target="https://my.zakupki.prom.ua/remote/dispatcher/state_purchase_view/15187279" TargetMode="External"/><Relationship Id="rId5" Type="http://schemas.openxmlformats.org/officeDocument/2006/relationships/hyperlink" Target="https://my.zakupki.prom.ua/remote/dispatcher/state_purchase_view/14925711" TargetMode="External"/><Relationship Id="rId15" Type="http://schemas.openxmlformats.org/officeDocument/2006/relationships/hyperlink" Target="https://my.zakupki.prom.ua/remote/dispatcher/state_purchase_view/14879898" TargetMode="External"/><Relationship Id="rId23" Type="http://schemas.openxmlformats.org/officeDocument/2006/relationships/hyperlink" Target="https://my.zakupki.prom.ua/remote/dispatcher/state_purchase_view/14108187" TargetMode="External"/><Relationship Id="rId10" Type="http://schemas.openxmlformats.org/officeDocument/2006/relationships/hyperlink" Target="https://my.zakupki.prom.ua/remote/dispatcher/state_purchase_view/14284307" TargetMode="External"/><Relationship Id="rId19" Type="http://schemas.openxmlformats.org/officeDocument/2006/relationships/hyperlink" Target="https://my.zakupki.prom.ua/remote/dispatcher/state_purchase_view/9948830" TargetMode="External"/><Relationship Id="rId4" Type="http://schemas.openxmlformats.org/officeDocument/2006/relationships/hyperlink" Target="https://my.zakupki.prom.ua/remote/dispatcher/state_purchase_view/14335380" TargetMode="External"/><Relationship Id="rId9" Type="http://schemas.openxmlformats.org/officeDocument/2006/relationships/hyperlink" Target="https://my.zakupki.prom.ua/remote/dispatcher/state_purchase_view/30908860" TargetMode="External"/><Relationship Id="rId14" Type="http://schemas.openxmlformats.org/officeDocument/2006/relationships/hyperlink" Target="https://my.zakupki.prom.ua/remote/dispatcher/state_purchase_view/10856744" TargetMode="External"/><Relationship Id="rId22" Type="http://schemas.openxmlformats.org/officeDocument/2006/relationships/hyperlink" Target="https://my.zakupki.prom.ua/remote/dispatcher/state_purchase_view/1475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>
      <pane ySplit="5" topLeftCell="A6" activePane="bottomLeft" state="frozen"/>
      <selection pane="bottomLeft" activeCell="A6" sqref="A6:A28"/>
    </sheetView>
  </sheetViews>
  <sheetFormatPr defaultColWidth="11.42578125" defaultRowHeight="15"/>
  <cols>
    <col min="1" max="1" width="5"/>
    <col min="2" max="2" width="25"/>
    <col min="3" max="5" width="35"/>
    <col min="6" max="7" width="30"/>
    <col min="8" max="8" width="15"/>
    <col min="9" max="9" width="10"/>
    <col min="10" max="10" width="15"/>
    <col min="11" max="12" width="10"/>
    <col min="13" max="13" width="15"/>
    <col min="14" max="14" width="20"/>
    <col min="15" max="15" width="15"/>
    <col min="16" max="18" width="10"/>
    <col min="19" max="19" width="20"/>
    <col min="20" max="22" width="15"/>
    <col min="23" max="24" width="10"/>
    <col min="25" max="25" width="15"/>
    <col min="26" max="26" width="10"/>
  </cols>
  <sheetData>
    <row r="1" spans="1:26">
      <c r="A1" s="1" t="s">
        <v>115</v>
      </c>
    </row>
    <row r="2" spans="1:26">
      <c r="A2" s="2" t="s">
        <v>49</v>
      </c>
    </row>
    <row r="4" spans="1:26" ht="15.75" thickBot="1">
      <c r="A4" s="1" t="s">
        <v>95</v>
      </c>
    </row>
    <row r="5" spans="1:26" ht="52.5" thickBot="1">
      <c r="A5" s="3" t="s">
        <v>125</v>
      </c>
      <c r="B5" s="3" t="s">
        <v>52</v>
      </c>
      <c r="C5" s="3" t="s">
        <v>109</v>
      </c>
      <c r="D5" s="3" t="s">
        <v>92</v>
      </c>
      <c r="E5" s="3" t="s">
        <v>70</v>
      </c>
      <c r="F5" s="3" t="s">
        <v>107</v>
      </c>
      <c r="G5" s="3" t="s">
        <v>84</v>
      </c>
      <c r="H5" s="3" t="s">
        <v>50</v>
      </c>
      <c r="I5" s="3" t="s">
        <v>60</v>
      </c>
      <c r="J5" s="3" t="s">
        <v>85</v>
      </c>
      <c r="K5" s="3" t="s">
        <v>76</v>
      </c>
      <c r="L5" s="3" t="s">
        <v>56</v>
      </c>
      <c r="M5" s="3" t="s">
        <v>63</v>
      </c>
      <c r="N5" s="3" t="s">
        <v>114</v>
      </c>
      <c r="O5" s="3" t="s">
        <v>51</v>
      </c>
      <c r="P5" s="3" t="s">
        <v>75</v>
      </c>
      <c r="Q5" s="3" t="s">
        <v>111</v>
      </c>
      <c r="R5" s="3" t="s">
        <v>110</v>
      </c>
      <c r="S5" s="3" t="s">
        <v>97</v>
      </c>
      <c r="T5" s="3" t="s">
        <v>59</v>
      </c>
      <c r="U5" s="3" t="s">
        <v>82</v>
      </c>
      <c r="V5" s="3" t="s">
        <v>101</v>
      </c>
      <c r="W5" s="3" t="s">
        <v>100</v>
      </c>
      <c r="X5" s="3" t="s">
        <v>99</v>
      </c>
      <c r="Y5" s="3" t="s">
        <v>61</v>
      </c>
      <c r="Z5" s="3" t="s">
        <v>98</v>
      </c>
    </row>
    <row r="6" spans="1:26">
      <c r="A6" s="4">
        <v>1</v>
      </c>
      <c r="B6" s="2" t="str">
        <f>HYPERLINK("https://my.zakupki.prom.ua/remote/dispatcher/state_purchase_view/9948830", "UA-2019-01-20-000057-c")</f>
        <v>UA-2019-01-20-000057-c</v>
      </c>
      <c r="C6" s="1" t="s">
        <v>67</v>
      </c>
      <c r="D6" s="1" t="s">
        <v>120</v>
      </c>
      <c r="E6" s="1" t="s">
        <v>47</v>
      </c>
      <c r="F6" s="1" t="s">
        <v>62</v>
      </c>
      <c r="G6" s="1" t="s">
        <v>77</v>
      </c>
      <c r="H6" s="1" t="s">
        <v>12</v>
      </c>
      <c r="I6" s="5">
        <v>43485</v>
      </c>
      <c r="J6" s="7">
        <v>16715</v>
      </c>
      <c r="K6" s="4">
        <v>1</v>
      </c>
      <c r="L6" s="1" t="s">
        <v>48</v>
      </c>
      <c r="M6" s="1" t="s">
        <v>106</v>
      </c>
      <c r="N6" s="1" t="s">
        <v>108</v>
      </c>
      <c r="O6" s="1" t="s">
        <v>38</v>
      </c>
      <c r="P6" s="1" t="s">
        <v>8</v>
      </c>
      <c r="Q6" s="5">
        <v>43502</v>
      </c>
      <c r="R6" s="5">
        <v>43517</v>
      </c>
      <c r="S6" s="1" t="s">
        <v>117</v>
      </c>
      <c r="T6" s="6">
        <v>43524.649736024934</v>
      </c>
      <c r="U6" s="1" t="s">
        <v>42</v>
      </c>
      <c r="V6" s="7">
        <v>16715</v>
      </c>
      <c r="W6" s="5">
        <v>43497</v>
      </c>
      <c r="X6" s="5">
        <v>43830</v>
      </c>
      <c r="Y6" s="6">
        <v>43830</v>
      </c>
      <c r="Z6" s="1" t="s">
        <v>122</v>
      </c>
    </row>
    <row r="7" spans="1:26">
      <c r="A7" s="4">
        <v>2</v>
      </c>
      <c r="B7" s="2" t="str">
        <f>HYPERLINK("https://my.zakupki.prom.ua/remote/dispatcher/state_purchase_view/10499964", "UA-2019-02-11-001886-b")</f>
        <v>UA-2019-02-11-001886-b</v>
      </c>
      <c r="C7" s="1" t="s">
        <v>91</v>
      </c>
      <c r="D7" s="1" t="s">
        <v>121</v>
      </c>
      <c r="E7" s="1" t="s">
        <v>16</v>
      </c>
      <c r="F7" s="1" t="s">
        <v>88</v>
      </c>
      <c r="G7" s="1" t="s">
        <v>77</v>
      </c>
      <c r="H7" s="1" t="s">
        <v>12</v>
      </c>
      <c r="I7" s="5">
        <v>43507</v>
      </c>
      <c r="J7" s="7">
        <v>82554</v>
      </c>
      <c r="K7" s="4">
        <v>52</v>
      </c>
      <c r="L7" s="1" t="s">
        <v>48</v>
      </c>
      <c r="M7" s="1" t="s">
        <v>106</v>
      </c>
      <c r="N7" s="1" t="s">
        <v>69</v>
      </c>
      <c r="O7" s="1" t="s">
        <v>32</v>
      </c>
      <c r="P7" s="1" t="s">
        <v>5</v>
      </c>
      <c r="Q7" s="5">
        <v>43513</v>
      </c>
      <c r="R7" s="5">
        <v>43528</v>
      </c>
      <c r="S7" s="1" t="s">
        <v>117</v>
      </c>
      <c r="T7" s="6">
        <v>43531.947904700115</v>
      </c>
      <c r="U7" s="1" t="s">
        <v>14</v>
      </c>
      <c r="V7" s="7">
        <v>82554</v>
      </c>
      <c r="W7" s="5">
        <v>43466</v>
      </c>
      <c r="X7" s="5">
        <v>43830</v>
      </c>
      <c r="Y7" s="6">
        <v>43830</v>
      </c>
      <c r="Z7" s="1" t="s">
        <v>122</v>
      </c>
    </row>
    <row r="8" spans="1:26">
      <c r="A8" s="4">
        <v>3</v>
      </c>
      <c r="B8" s="2" t="str">
        <f>HYPERLINK("https://my.zakupki.prom.ua/remote/dispatcher/state_purchase_view/10856744", "UA-2019-03-07-001994-a")</f>
        <v>UA-2019-03-07-001994-a</v>
      </c>
      <c r="C8" s="1" t="s">
        <v>81</v>
      </c>
      <c r="D8" s="1" t="s">
        <v>81</v>
      </c>
      <c r="E8" s="1" t="s">
        <v>43</v>
      </c>
      <c r="F8" s="1" t="s">
        <v>62</v>
      </c>
      <c r="G8" s="1" t="s">
        <v>77</v>
      </c>
      <c r="H8" s="1" t="s">
        <v>12</v>
      </c>
      <c r="I8" s="5">
        <v>43531</v>
      </c>
      <c r="J8" s="7">
        <v>7200</v>
      </c>
      <c r="K8" s="4">
        <v>1</v>
      </c>
      <c r="L8" s="1" t="s">
        <v>48</v>
      </c>
      <c r="M8" s="1" t="s">
        <v>106</v>
      </c>
      <c r="N8" s="1" t="s">
        <v>103</v>
      </c>
      <c r="O8" s="1" t="s">
        <v>35</v>
      </c>
      <c r="P8" s="1" t="s">
        <v>7</v>
      </c>
      <c r="Q8" s="5">
        <v>43542</v>
      </c>
      <c r="R8" s="5">
        <v>43565</v>
      </c>
      <c r="S8" s="1" t="s">
        <v>117</v>
      </c>
      <c r="T8" s="6">
        <v>43549.596889908702</v>
      </c>
      <c r="U8" s="1" t="s">
        <v>33</v>
      </c>
      <c r="V8" s="7">
        <v>6240</v>
      </c>
      <c r="W8" s="5">
        <v>43535</v>
      </c>
      <c r="X8" s="5">
        <v>43830</v>
      </c>
      <c r="Y8" s="6">
        <v>43830</v>
      </c>
      <c r="Z8" s="1" t="s">
        <v>122</v>
      </c>
    </row>
    <row r="9" spans="1:26">
      <c r="A9" s="4">
        <v>4</v>
      </c>
      <c r="B9" s="2" t="str">
        <f>HYPERLINK("https://my.zakupki.prom.ua/remote/dispatcher/state_purchase_view/11209935", "UA-2019-04-07-000027-a")</f>
        <v>UA-2019-04-07-000027-a</v>
      </c>
      <c r="C9" s="1" t="s">
        <v>65</v>
      </c>
      <c r="D9" s="1" t="s">
        <v>65</v>
      </c>
      <c r="E9" s="1" t="s">
        <v>31</v>
      </c>
      <c r="F9" s="1" t="s">
        <v>62</v>
      </c>
      <c r="G9" s="1" t="s">
        <v>77</v>
      </c>
      <c r="H9" s="1" t="s">
        <v>12</v>
      </c>
      <c r="I9" s="5">
        <v>43562</v>
      </c>
      <c r="J9" s="7">
        <v>9500</v>
      </c>
      <c r="K9" s="4">
        <v>1</v>
      </c>
      <c r="L9" s="1" t="s">
        <v>48</v>
      </c>
      <c r="M9" s="1" t="s">
        <v>106</v>
      </c>
      <c r="N9" s="1" t="s">
        <v>104</v>
      </c>
      <c r="O9" s="1" t="s">
        <v>19</v>
      </c>
      <c r="P9" s="1" t="s">
        <v>2</v>
      </c>
      <c r="Q9" s="5">
        <v>43572</v>
      </c>
      <c r="R9" s="5">
        <v>43594</v>
      </c>
      <c r="S9" s="1" t="s">
        <v>117</v>
      </c>
      <c r="T9" s="6">
        <v>43580.509673715926</v>
      </c>
      <c r="U9" s="1" t="s">
        <v>20</v>
      </c>
      <c r="V9" s="7">
        <v>7450</v>
      </c>
      <c r="W9" s="5">
        <v>43575</v>
      </c>
      <c r="X9" s="5">
        <v>43830</v>
      </c>
      <c r="Y9" s="6">
        <v>43830</v>
      </c>
      <c r="Z9" s="1" t="s">
        <v>122</v>
      </c>
    </row>
    <row r="10" spans="1:26">
      <c r="A10" s="4">
        <v>5</v>
      </c>
      <c r="B10" s="2" t="str">
        <f>HYPERLINK("https://my.zakupki.prom.ua/remote/dispatcher/state_purchase_view/11599885", "UA-2019-05-16-000001-a")</f>
        <v>UA-2019-05-16-000001-a</v>
      </c>
      <c r="C10" s="1" t="s">
        <v>71</v>
      </c>
      <c r="D10" s="1" t="s">
        <v>72</v>
      </c>
      <c r="E10" s="1" t="s">
        <v>27</v>
      </c>
      <c r="F10" s="1" t="s">
        <v>62</v>
      </c>
      <c r="G10" s="1" t="s">
        <v>77</v>
      </c>
      <c r="H10" s="1" t="s">
        <v>12</v>
      </c>
      <c r="I10" s="5">
        <v>43601</v>
      </c>
      <c r="J10" s="7">
        <v>22550</v>
      </c>
      <c r="K10" s="4">
        <v>2</v>
      </c>
      <c r="L10" s="1" t="s">
        <v>48</v>
      </c>
      <c r="M10" s="1" t="s">
        <v>106</v>
      </c>
      <c r="N10" s="1" t="s">
        <v>112</v>
      </c>
      <c r="O10" s="1" t="s">
        <v>26</v>
      </c>
      <c r="P10" s="1" t="s">
        <v>10</v>
      </c>
      <c r="Q10" s="5">
        <v>43614</v>
      </c>
      <c r="R10" s="5">
        <v>43632</v>
      </c>
      <c r="S10" s="1" t="s">
        <v>117</v>
      </c>
      <c r="T10" s="6">
        <v>43619.560726352873</v>
      </c>
      <c r="U10" s="1" t="s">
        <v>22</v>
      </c>
      <c r="V10" s="7">
        <v>18520</v>
      </c>
      <c r="W10" s="5">
        <v>43617</v>
      </c>
      <c r="X10" s="5">
        <v>43830</v>
      </c>
      <c r="Y10" s="6">
        <v>43830</v>
      </c>
      <c r="Z10" s="1" t="s">
        <v>122</v>
      </c>
    </row>
    <row r="11" spans="1:26">
      <c r="A11" s="4">
        <v>6</v>
      </c>
      <c r="B11" s="2" t="str">
        <f>HYPERLINK("https://my.zakupki.prom.ua/remote/dispatcher/state_purchase_view/13368154", "UA-2019-10-29-003085-b")</f>
        <v>UA-2019-10-29-003085-b</v>
      </c>
      <c r="C11" s="1" t="s">
        <v>90</v>
      </c>
      <c r="D11" s="1" t="s">
        <v>90</v>
      </c>
      <c r="E11" s="1" t="s">
        <v>45</v>
      </c>
      <c r="F11" s="1" t="s">
        <v>62</v>
      </c>
      <c r="G11" s="1" t="s">
        <v>77</v>
      </c>
      <c r="H11" s="1" t="s">
        <v>12</v>
      </c>
      <c r="I11" s="5">
        <v>43767</v>
      </c>
      <c r="J11" s="7">
        <v>6000</v>
      </c>
      <c r="K11" s="4">
        <v>1</v>
      </c>
      <c r="L11" s="1" t="s">
        <v>48</v>
      </c>
      <c r="M11" s="1" t="s">
        <v>106</v>
      </c>
      <c r="N11" s="1" t="s">
        <v>113</v>
      </c>
      <c r="O11" s="1" t="s">
        <v>23</v>
      </c>
      <c r="P11" s="1" t="s">
        <v>6</v>
      </c>
      <c r="Q11" s="5">
        <v>43776</v>
      </c>
      <c r="R11" s="5">
        <v>43798</v>
      </c>
      <c r="S11" s="1" t="s">
        <v>117</v>
      </c>
      <c r="T11" s="6">
        <v>43777.452433891434</v>
      </c>
      <c r="U11" s="1" t="s">
        <v>17</v>
      </c>
      <c r="V11" s="7">
        <v>6000</v>
      </c>
      <c r="W11" s="5">
        <v>43770</v>
      </c>
      <c r="X11" s="5">
        <v>43830</v>
      </c>
      <c r="Y11" s="6">
        <v>43830</v>
      </c>
      <c r="Z11" s="1" t="s">
        <v>122</v>
      </c>
    </row>
    <row r="12" spans="1:26">
      <c r="A12" s="4">
        <v>7</v>
      </c>
      <c r="B12" s="2" t="str">
        <f>HYPERLINK("https://my.zakupki.prom.ua/remote/dispatcher/state_purchase_view/14106274", "UA-2019-12-17-002349-b")</f>
        <v>UA-2019-12-17-002349-b</v>
      </c>
      <c r="C12" s="1" t="s">
        <v>116</v>
      </c>
      <c r="D12" s="1" t="s">
        <v>116</v>
      </c>
      <c r="E12" s="1" t="s">
        <v>15</v>
      </c>
      <c r="F12" s="1" t="s">
        <v>62</v>
      </c>
      <c r="G12" s="1" t="s">
        <v>77</v>
      </c>
      <c r="H12" s="1" t="s">
        <v>12</v>
      </c>
      <c r="I12" s="5">
        <v>43816</v>
      </c>
      <c r="J12" s="7">
        <v>11711</v>
      </c>
      <c r="K12" s="4">
        <v>4386</v>
      </c>
      <c r="L12" s="1" t="s">
        <v>48</v>
      </c>
      <c r="M12" s="1" t="s">
        <v>106</v>
      </c>
      <c r="N12" s="1"/>
      <c r="O12" s="1"/>
      <c r="P12" s="1"/>
      <c r="Q12" s="1"/>
      <c r="R12" s="1"/>
      <c r="S12" s="1" t="s">
        <v>123</v>
      </c>
      <c r="T12" s="6">
        <v>43816.515723578123</v>
      </c>
      <c r="U12" s="1"/>
      <c r="V12" s="1"/>
      <c r="W12" s="5">
        <v>43831</v>
      </c>
      <c r="X12" s="5">
        <v>44196</v>
      </c>
      <c r="Y12" s="1"/>
      <c r="Z12" s="1"/>
    </row>
    <row r="13" spans="1:26">
      <c r="A13" s="4">
        <v>8</v>
      </c>
      <c r="B13" s="2" t="str">
        <f>HYPERLINK("https://my.zakupki.prom.ua/remote/dispatcher/state_purchase_view/14108187", "UA-2019-12-17-002784-b")</f>
        <v>UA-2019-12-17-002784-b</v>
      </c>
      <c r="C13" s="1" t="s">
        <v>116</v>
      </c>
      <c r="D13" s="1" t="s">
        <v>116</v>
      </c>
      <c r="E13" s="1" t="s">
        <v>15</v>
      </c>
      <c r="F13" s="1" t="s">
        <v>62</v>
      </c>
      <c r="G13" s="1" t="s">
        <v>77</v>
      </c>
      <c r="H13" s="1" t="s">
        <v>12</v>
      </c>
      <c r="I13" s="5">
        <v>43816</v>
      </c>
      <c r="J13" s="7">
        <v>11711</v>
      </c>
      <c r="K13" s="4">
        <v>4386</v>
      </c>
      <c r="L13" s="1" t="s">
        <v>48</v>
      </c>
      <c r="M13" s="1" t="s">
        <v>106</v>
      </c>
      <c r="N13" s="1"/>
      <c r="O13" s="1"/>
      <c r="P13" s="1"/>
      <c r="Q13" s="1"/>
      <c r="R13" s="1"/>
      <c r="S13" s="1" t="s">
        <v>118</v>
      </c>
      <c r="T13" s="6">
        <v>43818.586750214818</v>
      </c>
      <c r="U13" s="1"/>
      <c r="V13" s="1"/>
      <c r="W13" s="5">
        <v>43831</v>
      </c>
      <c r="X13" s="5">
        <v>44196</v>
      </c>
      <c r="Y13" s="1"/>
      <c r="Z13" s="1"/>
    </row>
    <row r="14" spans="1:26">
      <c r="A14" s="4">
        <v>9</v>
      </c>
      <c r="B14" s="2" t="str">
        <f>HYPERLINK("https://my.zakupki.prom.ua/remote/dispatcher/state_purchase_view/14284307", "UA-2019-12-24-002226-b")</f>
        <v>UA-2019-12-24-002226-b</v>
      </c>
      <c r="C14" s="1" t="s">
        <v>116</v>
      </c>
      <c r="D14" s="1" t="s">
        <v>116</v>
      </c>
      <c r="E14" s="1" t="s">
        <v>15</v>
      </c>
      <c r="F14" s="1" t="s">
        <v>62</v>
      </c>
      <c r="G14" s="1" t="s">
        <v>77</v>
      </c>
      <c r="H14" s="1" t="s">
        <v>12</v>
      </c>
      <c r="I14" s="5">
        <v>43823</v>
      </c>
      <c r="J14" s="7">
        <v>11711</v>
      </c>
      <c r="K14" s="4">
        <v>4386</v>
      </c>
      <c r="L14" s="1" t="s">
        <v>48</v>
      </c>
      <c r="M14" s="1" t="s">
        <v>106</v>
      </c>
      <c r="N14" s="1"/>
      <c r="O14" s="1"/>
      <c r="P14" s="1"/>
      <c r="Q14" s="1"/>
      <c r="R14" s="1"/>
      <c r="S14" s="1" t="s">
        <v>118</v>
      </c>
      <c r="T14" s="6">
        <v>43826.586634085244</v>
      </c>
      <c r="U14" s="1"/>
      <c r="V14" s="1"/>
      <c r="W14" s="5">
        <v>43831</v>
      </c>
      <c r="X14" s="5">
        <v>44196</v>
      </c>
      <c r="Y14" s="1"/>
      <c r="Z14" s="1"/>
    </row>
    <row r="15" spans="1:26">
      <c r="A15" s="4">
        <v>10</v>
      </c>
      <c r="B15" s="2" t="str">
        <f>HYPERLINK("https://my.zakupki.prom.ua/remote/dispatcher/state_purchase_view/14335380", "UA-2019-12-27-001912-b")</f>
        <v>UA-2019-12-27-001912-b</v>
      </c>
      <c r="C15" s="1" t="s">
        <v>124</v>
      </c>
      <c r="D15" s="1" t="s">
        <v>124</v>
      </c>
      <c r="E15" s="1" t="s">
        <v>16</v>
      </c>
      <c r="F15" s="1" t="s">
        <v>87</v>
      </c>
      <c r="G15" s="1" t="s">
        <v>77</v>
      </c>
      <c r="H15" s="1" t="s">
        <v>12</v>
      </c>
      <c r="I15" s="5">
        <v>43826</v>
      </c>
      <c r="J15" s="7">
        <v>49997</v>
      </c>
      <c r="K15" s="4">
        <v>52</v>
      </c>
      <c r="L15" s="1" t="s">
        <v>48</v>
      </c>
      <c r="M15" s="1" t="s">
        <v>106</v>
      </c>
      <c r="N15" s="1" t="s">
        <v>69</v>
      </c>
      <c r="O15" s="1" t="s">
        <v>32</v>
      </c>
      <c r="P15" s="1" t="s">
        <v>3</v>
      </c>
      <c r="Q15" s="5">
        <v>43837</v>
      </c>
      <c r="R15" s="5">
        <v>43862</v>
      </c>
      <c r="S15" s="1" t="s">
        <v>117</v>
      </c>
      <c r="T15" s="6">
        <v>43864.561523471006</v>
      </c>
      <c r="U15" s="1" t="s">
        <v>14</v>
      </c>
      <c r="V15" s="7">
        <v>49997</v>
      </c>
      <c r="W15" s="5">
        <v>43831</v>
      </c>
      <c r="X15" s="5">
        <v>44196</v>
      </c>
      <c r="Y15" s="6">
        <v>44196</v>
      </c>
      <c r="Z15" s="1" t="s">
        <v>122</v>
      </c>
    </row>
    <row r="16" spans="1:26">
      <c r="A16" s="4">
        <v>11</v>
      </c>
      <c r="B16" s="2" t="str">
        <f>HYPERLINK("https://my.zakupki.prom.ua/remote/dispatcher/state_purchase_view/14335799", "UA-2019-12-27-001974-b")</f>
        <v>UA-2019-12-27-001974-b</v>
      </c>
      <c r="C16" s="1" t="s">
        <v>116</v>
      </c>
      <c r="D16" s="1" t="s">
        <v>116</v>
      </c>
      <c r="E16" s="1" t="s">
        <v>15</v>
      </c>
      <c r="F16" s="1" t="s">
        <v>62</v>
      </c>
      <c r="G16" s="1" t="s">
        <v>77</v>
      </c>
      <c r="H16" s="1" t="s">
        <v>12</v>
      </c>
      <c r="I16" s="5">
        <v>43826</v>
      </c>
      <c r="J16" s="7">
        <v>11711</v>
      </c>
      <c r="K16" s="4">
        <v>4386</v>
      </c>
      <c r="L16" s="1" t="s">
        <v>48</v>
      </c>
      <c r="M16" s="1" t="s">
        <v>106</v>
      </c>
      <c r="N16" s="1"/>
      <c r="O16" s="1"/>
      <c r="P16" s="1"/>
      <c r="Q16" s="1"/>
      <c r="R16" s="1"/>
      <c r="S16" s="1" t="s">
        <v>118</v>
      </c>
      <c r="T16" s="6">
        <v>43833.711240913879</v>
      </c>
      <c r="U16" s="1"/>
      <c r="V16" s="1"/>
      <c r="W16" s="5">
        <v>43831</v>
      </c>
      <c r="X16" s="5">
        <v>44196</v>
      </c>
      <c r="Y16" s="1"/>
      <c r="Z16" s="1"/>
    </row>
    <row r="17" spans="1:26">
      <c r="A17" s="4">
        <v>12</v>
      </c>
      <c r="B17" s="2" t="str">
        <f>HYPERLINK("https://my.zakupki.prom.ua/remote/dispatcher/state_purchase_view/14406970", "UA-2020-01-09-000661-c")</f>
        <v>UA-2020-01-09-000661-c</v>
      </c>
      <c r="C17" s="1" t="s">
        <v>94</v>
      </c>
      <c r="D17" s="1" t="s">
        <v>93</v>
      </c>
      <c r="E17" s="1" t="s">
        <v>44</v>
      </c>
      <c r="F17" s="1" t="s">
        <v>87</v>
      </c>
      <c r="G17" s="1" t="s">
        <v>77</v>
      </c>
      <c r="H17" s="1" t="s">
        <v>12</v>
      </c>
      <c r="I17" s="5">
        <v>43839</v>
      </c>
      <c r="J17" s="7">
        <v>5682</v>
      </c>
      <c r="K17" s="4">
        <v>1</v>
      </c>
      <c r="L17" s="1" t="s">
        <v>48</v>
      </c>
      <c r="M17" s="1" t="s">
        <v>106</v>
      </c>
      <c r="N17" s="1" t="s">
        <v>68</v>
      </c>
      <c r="O17" s="1" t="s">
        <v>13</v>
      </c>
      <c r="P17" s="1" t="s">
        <v>4</v>
      </c>
      <c r="Q17" s="5">
        <v>43850</v>
      </c>
      <c r="R17" s="5">
        <v>43875</v>
      </c>
      <c r="S17" s="1" t="s">
        <v>117</v>
      </c>
      <c r="T17" s="6">
        <v>43864.529507090541</v>
      </c>
      <c r="U17" s="1" t="s">
        <v>18</v>
      </c>
      <c r="V17" s="7">
        <v>5682</v>
      </c>
      <c r="W17" s="5">
        <v>43831</v>
      </c>
      <c r="X17" s="5">
        <v>44196</v>
      </c>
      <c r="Y17" s="6">
        <v>44196</v>
      </c>
      <c r="Z17" s="1" t="s">
        <v>122</v>
      </c>
    </row>
    <row r="18" spans="1:26">
      <c r="A18" s="4">
        <v>13</v>
      </c>
      <c r="B18" s="2" t="str">
        <f>HYPERLINK("https://my.zakupki.prom.ua/remote/dispatcher/state_purchase_view/14752548", "UA-2020-01-23-001751-a")</f>
        <v>UA-2020-01-23-001751-a</v>
      </c>
      <c r="C18" s="1" t="s">
        <v>116</v>
      </c>
      <c r="D18" s="1" t="s">
        <v>116</v>
      </c>
      <c r="E18" s="1" t="s">
        <v>15</v>
      </c>
      <c r="F18" s="1" t="s">
        <v>62</v>
      </c>
      <c r="G18" s="1" t="s">
        <v>77</v>
      </c>
      <c r="H18" s="1" t="s">
        <v>12</v>
      </c>
      <c r="I18" s="5">
        <v>43853</v>
      </c>
      <c r="J18" s="7">
        <v>12695</v>
      </c>
      <c r="K18" s="4">
        <v>4386</v>
      </c>
      <c r="L18" s="1" t="s">
        <v>48</v>
      </c>
      <c r="M18" s="1" t="s">
        <v>83</v>
      </c>
      <c r="N18" s="1"/>
      <c r="O18" s="1"/>
      <c r="P18" s="1"/>
      <c r="Q18" s="1"/>
      <c r="R18" s="1"/>
      <c r="S18" s="1" t="s">
        <v>118</v>
      </c>
      <c r="T18" s="6">
        <v>43857.543037827883</v>
      </c>
      <c r="U18" s="1"/>
      <c r="V18" s="1"/>
      <c r="W18" s="5">
        <v>43853</v>
      </c>
      <c r="X18" s="5">
        <v>44196</v>
      </c>
      <c r="Y18" s="1"/>
      <c r="Z18" s="1"/>
    </row>
    <row r="19" spans="1:26">
      <c r="A19" s="4">
        <v>14</v>
      </c>
      <c r="B19" s="2" t="str">
        <f>HYPERLINK("https://my.zakupki.prom.ua/remote/dispatcher/state_purchase_view/14879898", "UA-2020-01-28-001430-a")</f>
        <v>UA-2020-01-28-001430-a</v>
      </c>
      <c r="C19" s="1" t="s">
        <v>116</v>
      </c>
      <c r="D19" s="1" t="s">
        <v>116</v>
      </c>
      <c r="E19" s="1" t="s">
        <v>15</v>
      </c>
      <c r="F19" s="1" t="s">
        <v>62</v>
      </c>
      <c r="G19" s="1" t="s">
        <v>77</v>
      </c>
      <c r="H19" s="1" t="s">
        <v>12</v>
      </c>
      <c r="I19" s="5">
        <v>43858</v>
      </c>
      <c r="J19" s="7">
        <v>12695</v>
      </c>
      <c r="K19" s="4">
        <v>4386</v>
      </c>
      <c r="L19" s="1" t="s">
        <v>48</v>
      </c>
      <c r="M19" s="1" t="s">
        <v>106</v>
      </c>
      <c r="N19" s="1"/>
      <c r="O19" s="1"/>
      <c r="P19" s="1"/>
      <c r="Q19" s="1"/>
      <c r="R19" s="1"/>
      <c r="S19" s="1" t="s">
        <v>118</v>
      </c>
      <c r="T19" s="6">
        <v>43860.502120216413</v>
      </c>
      <c r="U19" s="1"/>
      <c r="V19" s="1"/>
      <c r="W19" s="5">
        <v>43858</v>
      </c>
      <c r="X19" s="5">
        <v>44196</v>
      </c>
      <c r="Y19" s="1"/>
      <c r="Z19" s="1"/>
    </row>
    <row r="20" spans="1:26">
      <c r="A20" s="4">
        <v>15</v>
      </c>
      <c r="B20" s="2" t="str">
        <f>HYPERLINK("https://my.zakupki.prom.ua/remote/dispatcher/state_purchase_view/14925711", "UA-2020-01-30-001814-c")</f>
        <v>UA-2020-01-30-001814-c</v>
      </c>
      <c r="C20" s="1" t="s">
        <v>116</v>
      </c>
      <c r="D20" s="1" t="s">
        <v>116</v>
      </c>
      <c r="E20" s="1" t="s">
        <v>15</v>
      </c>
      <c r="F20" s="1" t="s">
        <v>62</v>
      </c>
      <c r="G20" s="1" t="s">
        <v>77</v>
      </c>
      <c r="H20" s="1" t="s">
        <v>12</v>
      </c>
      <c r="I20" s="5">
        <v>43860</v>
      </c>
      <c r="J20" s="7">
        <v>12695</v>
      </c>
      <c r="K20" s="4">
        <v>4386</v>
      </c>
      <c r="L20" s="1" t="s">
        <v>48</v>
      </c>
      <c r="M20" s="1" t="s">
        <v>106</v>
      </c>
      <c r="N20" s="1"/>
      <c r="O20" s="1"/>
      <c r="P20" s="1"/>
      <c r="Q20" s="1"/>
      <c r="R20" s="1"/>
      <c r="S20" s="1" t="s">
        <v>118</v>
      </c>
      <c r="T20" s="6">
        <v>43864.583628028267</v>
      </c>
      <c r="U20" s="1"/>
      <c r="V20" s="1"/>
      <c r="W20" s="5">
        <v>43860</v>
      </c>
      <c r="X20" s="5">
        <v>44196</v>
      </c>
      <c r="Y20" s="1"/>
      <c r="Z20" s="1"/>
    </row>
    <row r="21" spans="1:26">
      <c r="A21" s="4">
        <v>16</v>
      </c>
      <c r="B21" s="2" t="str">
        <f>HYPERLINK("https://my.zakupki.prom.ua/remote/dispatcher/state_purchase_view/15187279", "UA-2020-02-10-001129-b")</f>
        <v>UA-2020-02-10-001129-b</v>
      </c>
      <c r="C21" s="1" t="s">
        <v>79</v>
      </c>
      <c r="D21" s="1" t="s">
        <v>79</v>
      </c>
      <c r="E21" s="1" t="s">
        <v>34</v>
      </c>
      <c r="F21" s="1" t="s">
        <v>62</v>
      </c>
      <c r="G21" s="1" t="s">
        <v>77</v>
      </c>
      <c r="H21" s="1" t="s">
        <v>12</v>
      </c>
      <c r="I21" s="5">
        <v>43871</v>
      </c>
      <c r="J21" s="7">
        <v>138940</v>
      </c>
      <c r="K21" s="4">
        <v>1</v>
      </c>
      <c r="L21" s="1" t="s">
        <v>48</v>
      </c>
      <c r="M21" s="1" t="s">
        <v>106</v>
      </c>
      <c r="N21" s="1" t="s">
        <v>86</v>
      </c>
      <c r="O21" s="1" t="s">
        <v>28</v>
      </c>
      <c r="P21" s="1" t="s">
        <v>0</v>
      </c>
      <c r="Q21" s="5">
        <v>43885</v>
      </c>
      <c r="R21" s="5">
        <v>43904</v>
      </c>
      <c r="S21" s="1" t="s">
        <v>117</v>
      </c>
      <c r="T21" s="6">
        <v>43902.580727974826</v>
      </c>
      <c r="U21" s="1" t="s">
        <v>24</v>
      </c>
      <c r="V21" s="7">
        <v>114800</v>
      </c>
      <c r="W21" s="5">
        <v>43889</v>
      </c>
      <c r="X21" s="5">
        <v>43921</v>
      </c>
      <c r="Y21" s="6">
        <v>44196</v>
      </c>
      <c r="Z21" s="1" t="s">
        <v>122</v>
      </c>
    </row>
    <row r="22" spans="1:26">
      <c r="A22" s="4">
        <v>17</v>
      </c>
      <c r="B22" s="2" t="str">
        <f>HYPERLINK("https://my.zakupki.prom.ua/remote/dispatcher/state_purchase_view/15393742", "UA-2020-02-20-001500-b")</f>
        <v>UA-2020-02-20-001500-b</v>
      </c>
      <c r="C22" s="1" t="s">
        <v>67</v>
      </c>
      <c r="D22" s="1" t="s">
        <v>120</v>
      </c>
      <c r="E22" s="1" t="s">
        <v>47</v>
      </c>
      <c r="F22" s="1" t="s">
        <v>62</v>
      </c>
      <c r="G22" s="1" t="s">
        <v>77</v>
      </c>
      <c r="H22" s="1" t="s">
        <v>12</v>
      </c>
      <c r="I22" s="5">
        <v>43881</v>
      </c>
      <c r="J22" s="7">
        <v>13930</v>
      </c>
      <c r="K22" s="4">
        <v>1</v>
      </c>
      <c r="L22" s="1" t="s">
        <v>48</v>
      </c>
      <c r="M22" s="1" t="s">
        <v>106</v>
      </c>
      <c r="N22" s="1" t="s">
        <v>108</v>
      </c>
      <c r="O22" s="1" t="s">
        <v>38</v>
      </c>
      <c r="P22" s="1" t="s">
        <v>8</v>
      </c>
      <c r="Q22" s="5">
        <v>43892</v>
      </c>
      <c r="R22" s="5">
        <v>43912</v>
      </c>
      <c r="S22" s="1" t="s">
        <v>117</v>
      </c>
      <c r="T22" s="6">
        <v>43892.541384855729</v>
      </c>
      <c r="U22" s="1" t="s">
        <v>46</v>
      </c>
      <c r="V22" s="7">
        <v>13930</v>
      </c>
      <c r="W22" s="5">
        <v>43891</v>
      </c>
      <c r="X22" s="5">
        <v>44196</v>
      </c>
      <c r="Y22" s="6">
        <v>44196</v>
      </c>
      <c r="Z22" s="1" t="s">
        <v>122</v>
      </c>
    </row>
    <row r="23" spans="1:26">
      <c r="A23" s="4">
        <v>18</v>
      </c>
      <c r="B23" s="2" t="str">
        <f>HYPERLINK("https://my.zakupki.prom.ua/remote/dispatcher/state_purchase_view/25682775", "UA-2021-04-09-002849-c")</f>
        <v>UA-2021-04-09-002849-c</v>
      </c>
      <c r="C23" s="1" t="s">
        <v>53</v>
      </c>
      <c r="D23" s="1" t="s">
        <v>21</v>
      </c>
      <c r="E23" s="1" t="s">
        <v>21</v>
      </c>
      <c r="F23" s="1" t="s">
        <v>64</v>
      </c>
      <c r="G23" s="1" t="s">
        <v>77</v>
      </c>
      <c r="H23" s="1" t="s">
        <v>12</v>
      </c>
      <c r="I23" s="5">
        <v>44295</v>
      </c>
      <c r="J23" s="7">
        <v>18456</v>
      </c>
      <c r="K23" s="4">
        <v>64</v>
      </c>
      <c r="L23" s="1" t="s">
        <v>48</v>
      </c>
      <c r="M23" s="1" t="s">
        <v>83</v>
      </c>
      <c r="N23" s="1" t="s">
        <v>55</v>
      </c>
      <c r="O23" s="1" t="s">
        <v>25</v>
      </c>
      <c r="P23" s="1" t="s">
        <v>11</v>
      </c>
      <c r="Q23" s="1"/>
      <c r="R23" s="1"/>
      <c r="S23" s="1" t="s">
        <v>117</v>
      </c>
      <c r="T23" s="6">
        <v>44295.533068884848</v>
      </c>
      <c r="U23" s="1" t="s">
        <v>36</v>
      </c>
      <c r="V23" s="7">
        <v>18456</v>
      </c>
      <c r="W23" s="5">
        <v>44277</v>
      </c>
      <c r="X23" s="5">
        <v>44347</v>
      </c>
      <c r="Y23" s="6">
        <v>44561</v>
      </c>
      <c r="Z23" s="1" t="s">
        <v>122</v>
      </c>
    </row>
    <row r="24" spans="1:26">
      <c r="A24" s="4">
        <v>19</v>
      </c>
      <c r="B24" s="2" t="str">
        <f>HYPERLINK("https://my.zakupki.prom.ua/remote/dispatcher/state_purchase_view/26770222", "UA-2021-05-21-007062-b")</f>
        <v>UA-2021-05-21-007062-b</v>
      </c>
      <c r="C24" s="1" t="s">
        <v>73</v>
      </c>
      <c r="D24" s="1" t="s">
        <v>73</v>
      </c>
      <c r="E24" s="1" t="s">
        <v>29</v>
      </c>
      <c r="F24" s="1" t="s">
        <v>96</v>
      </c>
      <c r="G24" s="1" t="s">
        <v>77</v>
      </c>
      <c r="H24" s="1" t="s">
        <v>12</v>
      </c>
      <c r="I24" s="5">
        <v>44337</v>
      </c>
      <c r="J24" s="7">
        <v>118724</v>
      </c>
      <c r="K24" s="4">
        <v>1</v>
      </c>
      <c r="L24" s="1" t="s">
        <v>48</v>
      </c>
      <c r="M24" s="1" t="s">
        <v>106</v>
      </c>
      <c r="N24" s="1" t="s">
        <v>102</v>
      </c>
      <c r="O24" s="1" t="s">
        <v>37</v>
      </c>
      <c r="P24" s="1" t="s">
        <v>9</v>
      </c>
      <c r="Q24" s="5">
        <v>44350</v>
      </c>
      <c r="R24" s="5">
        <v>44369</v>
      </c>
      <c r="S24" s="1" t="s">
        <v>117</v>
      </c>
      <c r="T24" s="6">
        <v>44357.457534445959</v>
      </c>
      <c r="U24" s="1" t="s">
        <v>39</v>
      </c>
      <c r="V24" s="7">
        <v>109236</v>
      </c>
      <c r="W24" s="5">
        <v>44348</v>
      </c>
      <c r="X24" s="5">
        <v>44377</v>
      </c>
      <c r="Y24" s="6">
        <v>44561</v>
      </c>
      <c r="Z24" s="1" t="s">
        <v>122</v>
      </c>
    </row>
    <row r="25" spans="1:26">
      <c r="A25" s="4">
        <v>20</v>
      </c>
      <c r="B25" s="2" t="str">
        <f>HYPERLINK("https://my.zakupki.prom.ua/remote/dispatcher/state_purchase_view/27420786", "UA-2021-06-11-012808-b")</f>
        <v>UA-2021-06-11-012808-b</v>
      </c>
      <c r="C25" s="1" t="s">
        <v>74</v>
      </c>
      <c r="D25" s="1" t="s">
        <v>74</v>
      </c>
      <c r="E25" s="1" t="s">
        <v>29</v>
      </c>
      <c r="F25" s="1" t="s">
        <v>96</v>
      </c>
      <c r="G25" s="1" t="s">
        <v>77</v>
      </c>
      <c r="H25" s="1" t="s">
        <v>12</v>
      </c>
      <c r="I25" s="5">
        <v>44358</v>
      </c>
      <c r="J25" s="7">
        <v>118724</v>
      </c>
      <c r="K25" s="4">
        <v>1</v>
      </c>
      <c r="L25" s="1" t="s">
        <v>48</v>
      </c>
      <c r="M25" s="1" t="s">
        <v>106</v>
      </c>
      <c r="N25" s="1" t="s">
        <v>102</v>
      </c>
      <c r="O25" s="1" t="s">
        <v>37</v>
      </c>
      <c r="P25" s="1" t="s">
        <v>9</v>
      </c>
      <c r="Q25" s="5">
        <v>44378</v>
      </c>
      <c r="R25" s="5">
        <v>44397</v>
      </c>
      <c r="S25" s="1" t="s">
        <v>117</v>
      </c>
      <c r="T25" s="6">
        <v>44389.532867675312</v>
      </c>
      <c r="U25" s="1" t="s">
        <v>41</v>
      </c>
      <c r="V25" s="7">
        <v>109236</v>
      </c>
      <c r="W25" s="1"/>
      <c r="X25" s="5">
        <v>44439</v>
      </c>
      <c r="Y25" s="6">
        <v>44561</v>
      </c>
      <c r="Z25" s="1" t="s">
        <v>122</v>
      </c>
    </row>
    <row r="26" spans="1:26">
      <c r="A26" s="4">
        <v>21</v>
      </c>
      <c r="B26" s="2" t="str">
        <f>HYPERLINK("https://my.zakupki.prom.ua/remote/dispatcher/state_purchase_view/27915310", "UA-2021-07-02-003721-c")</f>
        <v>UA-2021-07-02-003721-c</v>
      </c>
      <c r="C26" s="1" t="s">
        <v>78</v>
      </c>
      <c r="D26" s="1" t="s">
        <v>57</v>
      </c>
      <c r="E26" s="1" t="s">
        <v>34</v>
      </c>
      <c r="F26" s="1" t="s">
        <v>64</v>
      </c>
      <c r="G26" s="1" t="s">
        <v>77</v>
      </c>
      <c r="H26" s="1" t="s">
        <v>12</v>
      </c>
      <c r="I26" s="5">
        <v>44379</v>
      </c>
      <c r="J26" s="7">
        <v>8823</v>
      </c>
      <c r="K26" s="4">
        <v>1</v>
      </c>
      <c r="L26" s="1" t="s">
        <v>48</v>
      </c>
      <c r="M26" s="1" t="s">
        <v>106</v>
      </c>
      <c r="N26" s="1"/>
      <c r="O26" s="1"/>
      <c r="P26" s="1"/>
      <c r="Q26" s="1"/>
      <c r="R26" s="1"/>
      <c r="S26" s="1" t="s">
        <v>119</v>
      </c>
      <c r="T26" s="1"/>
      <c r="U26" s="1"/>
      <c r="V26" s="1"/>
      <c r="W26" s="1"/>
      <c r="X26" s="5">
        <v>44341</v>
      </c>
      <c r="Y26" s="1"/>
      <c r="Z26" s="1"/>
    </row>
    <row r="27" spans="1:26">
      <c r="A27" s="4">
        <v>22</v>
      </c>
      <c r="B27" s="2" t="str">
        <f>HYPERLINK("https://my.zakupki.prom.ua/remote/dispatcher/state_purchase_view/27917070", "UA-2021-07-02-004209-c")</f>
        <v>UA-2021-07-02-004209-c</v>
      </c>
      <c r="C27" s="1" t="s">
        <v>78</v>
      </c>
      <c r="D27" s="1" t="s">
        <v>58</v>
      </c>
      <c r="E27" s="1" t="s">
        <v>34</v>
      </c>
      <c r="F27" s="1" t="s">
        <v>64</v>
      </c>
      <c r="G27" s="1" t="s">
        <v>77</v>
      </c>
      <c r="H27" s="1" t="s">
        <v>12</v>
      </c>
      <c r="I27" s="5">
        <v>44379</v>
      </c>
      <c r="J27" s="7">
        <v>3710</v>
      </c>
      <c r="K27" s="4">
        <v>1</v>
      </c>
      <c r="L27" s="1" t="s">
        <v>48</v>
      </c>
      <c r="M27" s="1" t="s">
        <v>106</v>
      </c>
      <c r="N27" s="1"/>
      <c r="O27" s="1"/>
      <c r="P27" s="1"/>
      <c r="Q27" s="1"/>
      <c r="R27" s="1"/>
      <c r="S27" s="1" t="s">
        <v>119</v>
      </c>
      <c r="T27" s="1"/>
      <c r="U27" s="1"/>
      <c r="V27" s="1"/>
      <c r="W27" s="1"/>
      <c r="X27" s="5">
        <v>44329</v>
      </c>
      <c r="Y27" s="1"/>
      <c r="Z27" s="1"/>
    </row>
    <row r="28" spans="1:26">
      <c r="A28" s="4">
        <v>23</v>
      </c>
      <c r="B28" s="2" t="str">
        <f>HYPERLINK("https://my.zakupki.prom.ua/remote/dispatcher/state_purchase_view/30908860", "UA-2021-10-20-006375-b")</f>
        <v>UA-2021-10-20-006375-b</v>
      </c>
      <c r="C28" s="1" t="s">
        <v>54</v>
      </c>
      <c r="D28" s="1" t="s">
        <v>89</v>
      </c>
      <c r="E28" s="1" t="s">
        <v>30</v>
      </c>
      <c r="F28" s="1" t="s">
        <v>64</v>
      </c>
      <c r="G28" s="1" t="s">
        <v>77</v>
      </c>
      <c r="H28" s="1" t="s">
        <v>12</v>
      </c>
      <c r="I28" s="5">
        <v>44489</v>
      </c>
      <c r="J28" s="7">
        <v>19999.8</v>
      </c>
      <c r="K28" s="4">
        <v>2</v>
      </c>
      <c r="L28" s="1" t="s">
        <v>48</v>
      </c>
      <c r="M28" s="1" t="s">
        <v>106</v>
      </c>
      <c r="N28" s="1" t="s">
        <v>105</v>
      </c>
      <c r="O28" s="1" t="s">
        <v>40</v>
      </c>
      <c r="P28" s="1" t="s">
        <v>1</v>
      </c>
      <c r="Q28" s="1"/>
      <c r="R28" s="1"/>
      <c r="S28" s="1" t="s">
        <v>117</v>
      </c>
      <c r="T28" s="6">
        <v>44489.564025453416</v>
      </c>
      <c r="U28" s="1" t="s">
        <v>80</v>
      </c>
      <c r="V28" s="7">
        <v>19999.8</v>
      </c>
      <c r="W28" s="5">
        <v>44488</v>
      </c>
      <c r="X28" s="5">
        <v>44519</v>
      </c>
      <c r="Y28" s="6">
        <v>44561</v>
      </c>
      <c r="Z28" s="1" t="s">
        <v>122</v>
      </c>
    </row>
    <row r="29" spans="1:26">
      <c r="A29" s="1" t="s">
        <v>66</v>
      </c>
    </row>
  </sheetData>
  <autoFilter ref="A5:Z28">
    <sortState ref="A6:AY49">
      <sortCondition ref="I5:I48"/>
    </sortState>
  </autoFilter>
  <hyperlinks>
    <hyperlink ref="A2" r:id="rId1" display="mailto:report.zakupki@prom.ua"/>
    <hyperlink ref="B10" r:id="rId2" display="https://my.zakupki.prom.ua/remote/dispatcher/state_purchase_view/11599885"/>
    <hyperlink ref="B23" r:id="rId3" display="https://my.zakupki.prom.ua/remote/dispatcher/state_purchase_view/25682775"/>
    <hyperlink ref="B15" r:id="rId4" display="https://my.zakupki.prom.ua/remote/dispatcher/state_purchase_view/14335380"/>
    <hyperlink ref="B20" r:id="rId5" display="https://my.zakupki.prom.ua/remote/dispatcher/state_purchase_view/14925711"/>
    <hyperlink ref="B26" r:id="rId6" display="https://my.zakupki.prom.ua/remote/dispatcher/state_purchase_view/27915310"/>
    <hyperlink ref="B9" r:id="rId7" display="https://my.zakupki.prom.ua/remote/dispatcher/state_purchase_view/11209935"/>
    <hyperlink ref="B24" r:id="rId8" display="https://my.zakupki.prom.ua/remote/dispatcher/state_purchase_view/26770222"/>
    <hyperlink ref="B28" r:id="rId9" display="https://my.zakupki.prom.ua/remote/dispatcher/state_purchase_view/30908860"/>
    <hyperlink ref="B14" r:id="rId10" display="https://my.zakupki.prom.ua/remote/dispatcher/state_purchase_view/14284307"/>
    <hyperlink ref="B16" r:id="rId11" display="https://my.zakupki.prom.ua/remote/dispatcher/state_purchase_view/14335799"/>
    <hyperlink ref="B27" r:id="rId12" display="https://my.zakupki.prom.ua/remote/dispatcher/state_purchase_view/27917070"/>
    <hyperlink ref="B22" r:id="rId13" display="https://my.zakupki.prom.ua/remote/dispatcher/state_purchase_view/15393742"/>
    <hyperlink ref="B8" r:id="rId14" display="https://my.zakupki.prom.ua/remote/dispatcher/state_purchase_view/10856744"/>
    <hyperlink ref="B19" r:id="rId15" display="https://my.zakupki.prom.ua/remote/dispatcher/state_purchase_view/14879898"/>
    <hyperlink ref="B12" r:id="rId16" display="https://my.zakupki.prom.ua/remote/dispatcher/state_purchase_view/14106274"/>
    <hyperlink ref="B7" r:id="rId17" display="https://my.zakupki.prom.ua/remote/dispatcher/state_purchase_view/10499964"/>
    <hyperlink ref="B11" r:id="rId18" display="https://my.zakupki.prom.ua/remote/dispatcher/state_purchase_view/13368154"/>
    <hyperlink ref="B6" r:id="rId19" display="https://my.zakupki.prom.ua/remote/dispatcher/state_purchase_view/9948830"/>
    <hyperlink ref="B17" r:id="rId20" display="https://my.zakupki.prom.ua/remote/dispatcher/state_purchase_view/14406970"/>
    <hyperlink ref="B25" r:id="rId21" display="https://my.zakupki.prom.ua/remote/dispatcher/state_purchase_view/27420786"/>
    <hyperlink ref="B18" r:id="rId22" display="https://my.zakupki.prom.ua/remote/dispatcher/state_purchase_view/14752548"/>
    <hyperlink ref="B13" r:id="rId23" display="https://my.zakupki.prom.ua/remote/dispatcher/state_purchase_view/14108187"/>
    <hyperlink ref="B21" r:id="rId24" display="https://my.zakupki.prom.ua/remote/dispatcher/state_purchase_view/15187279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USER</cp:lastModifiedBy>
  <dcterms:created xsi:type="dcterms:W3CDTF">2021-10-30T17:16:37Z</dcterms:created>
  <dcterms:modified xsi:type="dcterms:W3CDTF">2021-10-30T14:26:47Z</dcterms:modified>
</cp:coreProperties>
</file>