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Dell\Desktop\"/>
    </mc:Choice>
  </mc:AlternateContent>
  <xr:revisionPtr revIDLastSave="0" documentId="13_ncr:1_{AA2F079E-D765-4408-8738-DEA44384E16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" sheetId="1" r:id="rId1"/>
  </sheets>
  <definedNames>
    <definedName name="_xlnm._FilterDatabase" localSheetId="0" hidden="1">Sheet!$A$5:$AO$47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7" i="1" l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C21" i="1"/>
  <c r="B21" i="1"/>
  <c r="B20" i="1"/>
  <c r="B19" i="1"/>
  <c r="C18" i="1"/>
  <c r="B18" i="1"/>
  <c r="B17" i="1"/>
  <c r="C16" i="1"/>
  <c r="B16" i="1"/>
  <c r="B15" i="1"/>
  <c r="B14" i="1"/>
  <c r="B13" i="1"/>
  <c r="B12" i="1"/>
  <c r="B11" i="1"/>
  <c r="B10" i="1"/>
  <c r="B9" i="1"/>
  <c r="C8" i="1"/>
  <c r="B8" i="1"/>
  <c r="C7" i="1"/>
  <c r="B7" i="1"/>
  <c r="B6" i="1"/>
</calcChain>
</file>

<file path=xl/sharedStrings.xml><?xml version="1.0" encoding="utf-8"?>
<sst xmlns="http://schemas.openxmlformats.org/spreadsheetml/2006/main" count="836" uniqueCount="277">
  <si>
    <t>% зниження</t>
  </si>
  <si>
    <t>(видалене); Послуги з обслуговування протипожежної сигналізації</t>
  </si>
  <si>
    <t>+380508580759</t>
  </si>
  <si>
    <t>+380509694480</t>
  </si>
  <si>
    <t>+380567199369</t>
  </si>
  <si>
    <t>+380567209577</t>
  </si>
  <si>
    <t>+380567222777</t>
  </si>
  <si>
    <t>+380567322222</t>
  </si>
  <si>
    <t>+380567324848</t>
  </si>
  <si>
    <t>+380567443534</t>
  </si>
  <si>
    <t>+380567670404</t>
  </si>
  <si>
    <t>+380567708561</t>
  </si>
  <si>
    <t>+380567870404</t>
  </si>
  <si>
    <t>+380567940279</t>
  </si>
  <si>
    <t>+380631795039</t>
  </si>
  <si>
    <t>+380631811550</t>
  </si>
  <si>
    <t>+380667515113</t>
  </si>
  <si>
    <t>+380672578585</t>
  </si>
  <si>
    <t>+380674130812</t>
  </si>
  <si>
    <t>+380675012215</t>
  </si>
  <si>
    <t>+380675342099</t>
  </si>
  <si>
    <t>+380676300416</t>
  </si>
  <si>
    <t>+380676301153</t>
  </si>
  <si>
    <t>+380676320993</t>
  </si>
  <si>
    <t>+380677173192</t>
  </si>
  <si>
    <t>+380679191101</t>
  </si>
  <si>
    <t>+3806825315919</t>
  </si>
  <si>
    <t>+380938544454</t>
  </si>
  <si>
    <t>+380955147391</t>
  </si>
  <si>
    <t>+380962885646</t>
  </si>
  <si>
    <t>+380972281002</t>
  </si>
  <si>
    <t>+380974343400</t>
  </si>
  <si>
    <t>+380974589325</t>
  </si>
  <si>
    <t>+380983002679</t>
  </si>
  <si>
    <t>-</t>
  </si>
  <si>
    <t>01984636</t>
  </si>
  <si>
    <t>020476</t>
  </si>
  <si>
    <t>02215986</t>
  </si>
  <si>
    <t>03341305</t>
  </si>
  <si>
    <t>09320000-8 Пара, гаряча вода та пов’язана продукція</t>
  </si>
  <si>
    <t>1/2024</t>
  </si>
  <si>
    <t>10/2024</t>
  </si>
  <si>
    <t>11/2024</t>
  </si>
  <si>
    <t>12/2024</t>
  </si>
  <si>
    <t>13/2024</t>
  </si>
  <si>
    <t>14/2024</t>
  </si>
  <si>
    <t>1480в</t>
  </si>
  <si>
    <t>1480с</t>
  </si>
  <si>
    <t>15/2024</t>
  </si>
  <si>
    <t>15943в</t>
  </si>
  <si>
    <t>16/2024</t>
  </si>
  <si>
    <t>16185.0 UAH</t>
  </si>
  <si>
    <t>16494.75 UAH</t>
  </si>
  <si>
    <t>17/2024</t>
  </si>
  <si>
    <t>19087191</t>
  </si>
  <si>
    <t>19143995</t>
  </si>
  <si>
    <t>1982010026</t>
  </si>
  <si>
    <t>2/2024</t>
  </si>
  <si>
    <t>2023</t>
  </si>
  <si>
    <t>2024</t>
  </si>
  <si>
    <t>2024-07-07</t>
  </si>
  <si>
    <t>2024-07-17</t>
  </si>
  <si>
    <t>2024-09-03</t>
  </si>
  <si>
    <t>2024-09-13</t>
  </si>
  <si>
    <t>22800000-8 Паперові чи картонні реєстраційні журнали, бухгалтерські книги, швидкозшивачі, бланки та інші паперові канцелярські вироби</t>
  </si>
  <si>
    <t>22810000-1 Паперові чи картонні реєстраційні журнали</t>
  </si>
  <si>
    <t>23</t>
  </si>
  <si>
    <t>23379396</t>
  </si>
  <si>
    <t>24</t>
  </si>
  <si>
    <t>2676305397</t>
  </si>
  <si>
    <t>2743.35 UAH</t>
  </si>
  <si>
    <t>2750.0 UAH</t>
  </si>
  <si>
    <t>3/2024</t>
  </si>
  <si>
    <t>30190000-7 Офісне устаткування та приладдя різне</t>
  </si>
  <si>
    <t>3023506259</t>
  </si>
  <si>
    <t>30619226</t>
  </si>
  <si>
    <t>31440000-2 Акумуляторні батареї</t>
  </si>
  <si>
    <t>3152211779</t>
  </si>
  <si>
    <t>3230621294</t>
  </si>
  <si>
    <t>32688148</t>
  </si>
  <si>
    <t>32781303</t>
  </si>
  <si>
    <t>32835966</t>
  </si>
  <si>
    <t>332</t>
  </si>
  <si>
    <t>33611591</t>
  </si>
  <si>
    <t>33769177</t>
  </si>
  <si>
    <t>3441611286</t>
  </si>
  <si>
    <t>34588367</t>
  </si>
  <si>
    <t>3476112972</t>
  </si>
  <si>
    <t>35323603</t>
  </si>
  <si>
    <t>36216548</t>
  </si>
  <si>
    <t>36365843</t>
  </si>
  <si>
    <t>37-05</t>
  </si>
  <si>
    <t>4/2024</t>
  </si>
  <si>
    <t>40405860</t>
  </si>
  <si>
    <t>40516476</t>
  </si>
  <si>
    <t>40884405</t>
  </si>
  <si>
    <t>41682253</t>
  </si>
  <si>
    <t>42353652</t>
  </si>
  <si>
    <t>44953530</t>
  </si>
  <si>
    <t>45149969</t>
  </si>
  <si>
    <t>45260000-7 Покрівельні роботи та інші спеціалізовані будівельні роботи</t>
  </si>
  <si>
    <t>45450000-6 Інші завершальні будівельні роботи</t>
  </si>
  <si>
    <t>48440000-4 Пакети програмного забезпечення для фінансового аналізу та бухгалтерського обліку</t>
  </si>
  <si>
    <t>490</t>
  </si>
  <si>
    <t>5/2024</t>
  </si>
  <si>
    <t>50310000-1 Технічне обслуговування і ремонт офісної техніки</t>
  </si>
  <si>
    <t>50410000-2 Послуги з ремонту і технічного обслуговування вимірювальних, випробувальних і контрольних приладів</t>
  </si>
  <si>
    <t>50710000-5 Послуги з ремонту і технічного обслуговування електричного і механічного устаткування будівель</t>
  </si>
  <si>
    <t>50720000-8 Послуги з ремонту і технічного обслуговування систем центрального опалення</t>
  </si>
  <si>
    <t>6/2024</t>
  </si>
  <si>
    <t>65110000-7 Розподіл води</t>
  </si>
  <si>
    <t>7/2024</t>
  </si>
  <si>
    <t>70330000-3 Послуги з управління нерухомістю, надавані на платній основі чи на договірних засадах</t>
  </si>
  <si>
    <t>71250000-5 Архітектурні, інженерні та геодезичні послуги</t>
  </si>
  <si>
    <t>71520000-9 Послуги з нагляду за виконанням будівельних робіт</t>
  </si>
  <si>
    <t>72250000-2 Послуги, пов’язані із системами та підтримкою</t>
  </si>
  <si>
    <t>72260000-5 Послуги, пов’язані з програмним забезпеченням</t>
  </si>
  <si>
    <t>72410000-7 Послуги провайдерів</t>
  </si>
  <si>
    <t>737</t>
  </si>
  <si>
    <t>75250000-3 Послуги пожежних і рятувальних служб</t>
  </si>
  <si>
    <t>7541</t>
  </si>
  <si>
    <t>76</t>
  </si>
  <si>
    <t>79710000-4 Охоронні послуги</t>
  </si>
  <si>
    <t>79980000-7 Послуги з передплати друкованих видань</t>
  </si>
  <si>
    <t>79990000-0 Різні послуги, пов’язані з діловою сферою</t>
  </si>
  <si>
    <t>8/2024</t>
  </si>
  <si>
    <t>8/24</t>
  </si>
  <si>
    <t>80510000-2 Послуги з професійної підготовки спеціалістів</t>
  </si>
  <si>
    <t>80550000-4 Послуги з професійної підготовки у сфері безпеки</t>
  </si>
  <si>
    <t>85110000-3 Послуги лікувальних закладів та супутні послуги</t>
  </si>
  <si>
    <t>9/2024</t>
  </si>
  <si>
    <t>90430000-0 Послуги з відведення стічних вод</t>
  </si>
  <si>
    <t>90510000-5 Утилізація/видалення сміття та поводження зі сміттям</t>
  </si>
  <si>
    <t>98000000-3 Інші громадські, соціальні та особисті послуги</t>
  </si>
  <si>
    <t>MEIS-3994</t>
  </si>
  <si>
    <t>UAH</t>
  </si>
  <si>
    <t>elinplus@ukr.net</t>
  </si>
  <si>
    <t>pp_akcent_s@ukr.net</t>
  </si>
  <si>
    <t>report-feedback@zakupivli.pro</t>
  </si>
  <si>
    <t>ЄДРПОУ організатора</t>
  </si>
  <si>
    <t>ЄДРПОУ переможця</t>
  </si>
  <si>
    <t>Ідентифікатор закупівлі</t>
  </si>
  <si>
    <t>Ідентифікатор лота</t>
  </si>
  <si>
    <t>АРХИПОВ ЮРІЙ МИКОЛАЙОВИЧ</t>
  </si>
  <si>
    <t>Бланки свідоцтв та додатки до них</t>
  </si>
  <si>
    <t>Боброва Карина Юріївна</t>
  </si>
  <si>
    <t>Валюта</t>
  </si>
  <si>
    <t>Відкриті торги з особливостями</t>
  </si>
  <si>
    <t>Відсутнє</t>
  </si>
  <si>
    <t>ДГП24-40</t>
  </si>
  <si>
    <t>ДЕРЖАВНЕ ПІДПРИЄМСТВО "ГОЛОВНИЙ НАВЧАЛЬНО-МЕТОДИЧНИЙ ЦЕНТР ДЕРЖПРАЦІ"</t>
  </si>
  <si>
    <t>Дата закінчення процедури</t>
  </si>
  <si>
    <t>Дата публікації повідомлення про намір укласти договір</t>
  </si>
  <si>
    <t>Дата підписання договору:</t>
  </si>
  <si>
    <t>Договір діє до:</t>
  </si>
  <si>
    <t>Договір діє з:</t>
  </si>
  <si>
    <t>Експлуатаційні послуги  з утриманням будинку за адресою вул.Висоцького,4</t>
  </si>
  <si>
    <t>Експлуатаційні послуги , повязані з утриманням будинків і споруд та прибудинкових територій за адресою: вул. Степана Рудницького, буд.23</t>
  </si>
  <si>
    <t>Експлуатаційні послуги з утримання будинку за адресою вул.М.Міхновського,25</t>
  </si>
  <si>
    <t>Електронна пошта переможця тендеру</t>
  </si>
  <si>
    <t>З ПДВ</t>
  </si>
  <si>
    <t>Закупівля без використання електронної системи</t>
  </si>
  <si>
    <t>КЕП</t>
  </si>
  <si>
    <t>КОМУНАЛЬНЕ НЕКОМЕРЦІЙНЕ ПІДПРИЄМСТВО "КЛІНІЧНА ЛІКАРНЯ ШВИДКОЇ МЕДИЧНОЇ ДОПОМОГИ" ДНІПРОВСЬКОЇ МІСЬКОЇ РАДИ</t>
  </si>
  <si>
    <t>КОМУНАЛЬНЕ ПІДПРИЄМСТВО "ДНІПРОВОДОКАНАЛ" ДНІПРОВСЬКОЇ МІСЬКОЇ РАДИ</t>
  </si>
  <si>
    <t>КОМУНАЛЬНЕ ПІДПРИЄМСТВО "МУНІЦИПАЛЬНИЙ ЗЕМЛЕВПОРЯДНИЙ ОФІС" ДНІПРОВСЬКОЇ МІСЬКОЇ РАДИ</t>
  </si>
  <si>
    <t>КОМУНАЛЬНЕ ПІДПРИЄМСТВО "ТЕПЛОЕНЕРГО" ДНІПРОВСЬКОЇ МІСЬКОЇ РАДИ</t>
  </si>
  <si>
    <t>КОМУНАЛЬНЕ ПІДПРИЄМСТВО "ЦЕНТРАЛІЗОВАНА ЗАКУПІВЕЛЬНА ОРГАНІЗАЦІЯ" ДНІПРОВСЬКОЇ МІСЬКОЇ РАДИ</t>
  </si>
  <si>
    <t>КОМУНАЛЬНИЙ ЗАКЛАД ВИЩОЇ ОСВІТИ "ДНІПРОВСЬКА АКАДЕМІЯ НЕПЕРЕРВНОЇ ОСВІТИ" ДНІПРОПЕТРОВСЬКОЇ ОБЛАСНОЇ РАДИ"</t>
  </si>
  <si>
    <t>Класифікатор</t>
  </si>
  <si>
    <t>Комунальні послуги з поводження з побутовими відходами (послуги з управління побутовими відходами)</t>
  </si>
  <si>
    <t>Контактний телефон переможця тендеру</t>
  </si>
  <si>
    <t>Крок зниження</t>
  </si>
  <si>
    <t>Кількість одиниць</t>
  </si>
  <si>
    <t>ЛІСОВИЙ ОЛЕКСАНДР АНАТОЛІЙОВИЧ</t>
  </si>
  <si>
    <t>М-01/117</t>
  </si>
  <si>
    <t>М/102/01/2024</t>
  </si>
  <si>
    <t>М/102/07/2024</t>
  </si>
  <si>
    <t>МІСЬКИЙ КОМУНАЛЬНИЙ ЗАКЛАД КУЛЬТУРИ "ДНІПРОВСЬКА ДИТЯЧА МУЗИЧНА ШКОЛА № 17"</t>
  </si>
  <si>
    <t>МАКСИМОВ ЄВГЕН АНАТОЛІЙОВИЧ</t>
  </si>
  <si>
    <t>НМ-55-ПТМ</t>
  </si>
  <si>
    <t>Назва потенційного переможця (з найменшою ціною)</t>
  </si>
  <si>
    <t>Немає лотів</t>
  </si>
  <si>
    <t>Номер договору</t>
  </si>
  <si>
    <t>Ні</t>
  </si>
  <si>
    <t>ОБ'ЄДНАННЯ СПІВВЛАСНИКІВ БАГАТОКВАРТИРНОГО БУДИНКУ "ВИСОЦЬКОГО 4"</t>
  </si>
  <si>
    <t>ОБ'ЄДНАННЯ СПІВВЛАСНИКІВ БАГАТОКВАРТИРНОГО БУДИНКУ "НАДІЯ-23"</t>
  </si>
  <si>
    <t>ОБ'ЄДНАННЯ СПІВВЛАСНИКІВ БАГАТОКВАРТИРНОГО БУДИНКУ "ЩЕРБИНИ-25"</t>
  </si>
  <si>
    <t>ОД-01-03-0977</t>
  </si>
  <si>
    <t>ОЛІЙНИК ДМИТРО ОЛЕКСАНДРОВИЧ</t>
  </si>
  <si>
    <t>Одиниця виміру</t>
  </si>
  <si>
    <t>Організатор</t>
  </si>
  <si>
    <t>Очікувана вартість закупівлі</t>
  </si>
  <si>
    <t>Очікувана вартість, одиниця</t>
  </si>
  <si>
    <t>ПБ-04-03-0976</t>
  </si>
  <si>
    <t>ПП "АКЦЕНТ С"</t>
  </si>
  <si>
    <t>ПП ЕЛІН ПЛЮС</t>
  </si>
  <si>
    <t>ПП ЮПІТЕР БУД ПЛЮС</t>
  </si>
  <si>
    <t>ПРИВАТНЕ ПІДПРИЄМСТВО "ПОЖЦЕНТР"</t>
  </si>
  <si>
    <t>ПРИВАТНЕ ПІДПРИЄМСТВО "ФЕНІКС"</t>
  </si>
  <si>
    <t>Передплата періодичного видання газета "Наше Місто" з додатками</t>
  </si>
  <si>
    <t>Послуга з постачання  теплової енергії</t>
  </si>
  <si>
    <t>Послуги водовідведення за адресами: вул.Висоцького,4; М.Міхновського,25; Шолохова,23</t>
  </si>
  <si>
    <t>Послуги водопостачання за адресами: вул.Висоцького,4; М.Міхновського,25; Шолохова,23</t>
  </si>
  <si>
    <t>Послуги водопостачання за адресою: вул.Командира Юніна,41</t>
  </si>
  <si>
    <t>Послуги з адміністрування (обслуговування) програмного забезпечення "ЄІСУБ"</t>
  </si>
  <si>
    <t>Послуги з адміністрування (обслуговування) програмного забезпечення "Іс-Про"</t>
  </si>
  <si>
    <t>Послуги з адміністрування (обслуговування) програмного забезпечення "Звітність"</t>
  </si>
  <si>
    <t>Послуги з навчання за курсом "Охорона праці та безпека життєдіяльності"</t>
  </si>
  <si>
    <t>Послуги з навчання за курсом "Пожежна безпека"</t>
  </si>
  <si>
    <t>Послуги з навчання за курсом "Правила безпечної експлуатації електроустановок споживачів"</t>
  </si>
  <si>
    <t>Послуги з навчання за курсом "Правила технічної експлуатації теплових установок і мереж"</t>
  </si>
  <si>
    <t>Послуги з навчання за курсом Цивільний захист"</t>
  </si>
  <si>
    <t>Послуги з оплати винагороди за організацію та проведення тендерів в інтересах Замовника</t>
  </si>
  <si>
    <t>Послуги з поводження зі сміттям</t>
  </si>
  <si>
    <t>Послуги з поточного  ремонту внутрішніх мереж водопостачання та водовідведення</t>
  </si>
  <si>
    <t>Послуги з поточного ремонту внутрішніх мереж теплопостачання</t>
  </si>
  <si>
    <t>Послуги з поточного ремонту та обслуговування комп'ютерної техніки (заправка картриджів, заміна фотобарабану)</t>
  </si>
  <si>
    <t>Послуги з поточного ремонту та техобслуговування комп'ютерної техніки</t>
  </si>
  <si>
    <t>Послуги з розроблення проекту землеустрою щодо відведення земельної ділянки за адресою: м.Дніпро, вул.Командира Юніна,41</t>
  </si>
  <si>
    <t xml:space="preserve">Послуги з технічного обслуговування та утримання в належному стані внутрішніх мереж теплопостачання </t>
  </si>
  <si>
    <t>Послуги на попередній, періодичний та позачерговий психіатричний огляд, у тому числі на предмет вживання психоактивних речовин</t>
  </si>
  <si>
    <t>Послуги охорони приміщень</t>
  </si>
  <si>
    <t>Послуги повірки лічилька води</t>
  </si>
  <si>
    <t>Послуги технічного нагляду по об'єкту:поточний ремонт даху з усунення аварії в будівлі за адресою: м. Дніпро, вул. Командира Юніна,41</t>
  </si>
  <si>
    <t>Послуги інтернет - провайдерів за користування Інтернетом</t>
  </si>
  <si>
    <t>Послуги інтернет - провайдерів за користування Інтернетом за адресою: вул.Висоцького,4</t>
  </si>
  <si>
    <t>Поточний ремонт даху з усунення аварії в будівлі Міського комунального закладу культури  "Дніпровська дитяча музична школа № 17" за адресою: м. Дніпро, вул. Командира Юніна, 41, ДБН А.2.2-3:2014</t>
  </si>
  <si>
    <t>Поточний ремонт даху з усунення аварії в будівлі Міського комунального закладу культури "Дніпровська дитяча музична школа № 17" за адресою: м. Дніпро, вул. Командира Юніна, 41, ДБН А.2.2-3:2014</t>
  </si>
  <si>
    <t>Поточний ремонт даху з усунення аварії в будівлі Міського комунального закладу культури "Дніпровська дитяча музична школа № 17" за адресою: м. Дніпро, вул. Командира Юніна,41, ДБН А.2.2-3:2014</t>
  </si>
  <si>
    <t>Поточний ремонт приміщень та інженерних мереж в будівлі Міського комунального закладу культури "Дніпровська дитяча музична школа № 17" за адресою: м. Дніпро, вул. Висоцького, буд.4, ДБН А.2.2-3:2014</t>
  </si>
  <si>
    <t>Предмет закупівлі</t>
  </si>
  <si>
    <t>Придбання акумулятор FEP-129 для ДБЖ</t>
  </si>
  <si>
    <t>Придбання канцтоварів (папір А4)</t>
  </si>
  <si>
    <t>Придбання класних журналів реєстрації та обліку</t>
  </si>
  <si>
    <t>Пропозиція потенційного переможця (з найменшою ціною) грн</t>
  </si>
  <si>
    <t>Пропозиція потенційного переможця (з найменшою ціною) за одиницю грн</t>
  </si>
  <si>
    <t>Річний план на</t>
  </si>
  <si>
    <t>Список державних закупівель</t>
  </si>
  <si>
    <t>Статус</t>
  </si>
  <si>
    <t>Строк поставки до:</t>
  </si>
  <si>
    <t>Строк поставки з:</t>
  </si>
  <si>
    <t>Сума гарантії</t>
  </si>
  <si>
    <t>Сума зниження, грн</t>
  </si>
  <si>
    <t>Сума укладеного договору</t>
  </si>
  <si>
    <t>ТЕНДІТНИК ОЛЬГА ПЕТРІВНА</t>
  </si>
  <si>
    <t>ТОВ "Пожежна Безпека "Комплекс Захист"</t>
  </si>
  <si>
    <t>ТОВАРИСТВО З ОБМЕЖЕНОЮ ВІДПОВІДАЛЬНІСТЮ "ГАЗЕТА "НАШЕ МІСТО"</t>
  </si>
  <si>
    <t>ТОВАРИСТВО З ОБМЕЖЕНОЮ ВІДПОВІДАЛЬНІСТЮ "ЕКОЛОГІЯ-Д"</t>
  </si>
  <si>
    <t>ТОВАРИСТВО З ОБМЕЖЕНОЮ ВІДПОВІДАЛЬНІСТЮ "МЕТРОНОМ 2009"</t>
  </si>
  <si>
    <t>ТОВАРИСТВО З ОБМЕЖЕНОЮ ВІДПОВІДАЛЬНІСТЮ "ОХОРОНА "ДЖЕБ"</t>
  </si>
  <si>
    <t>ТОВАРИСТВО З ОБМЕЖЕНОЮ ВІДПОВІДАЛЬНІСТЮ "ТЕЛЕМІСТ 2012"</t>
  </si>
  <si>
    <t>ТОВАРИСТВО З ОБМЕЖЕНОЮ ВІДПОВІДАЛЬНІСТЮ "ЦЕНТР ІНФОРМАЦІЙНИХ І АНАЛІТИЧНИХ ТЕХНОЛОГІЙ"</t>
  </si>
  <si>
    <t>ТОВАРИСТВО З ОБМЕЖЕНОЮ ВІДПОВІДАЛЬНІСТЮ ТОРГОВЕЛЬНО-ВИРОБНИЧА ГРУПА "КУНІЦА"</t>
  </si>
  <si>
    <t>Так</t>
  </si>
  <si>
    <t>Тип процедури</t>
  </si>
  <si>
    <t>Укладання договору до (кінцева дата для укладання договору):</t>
  </si>
  <si>
    <t>Укладання договору з (початкова дата для укладання договору):</t>
  </si>
  <si>
    <t>ФОП Тараскін Іван Юрійович</t>
  </si>
  <si>
    <t>Фактичний переможець</t>
  </si>
  <si>
    <t>Якщо ви маєте пропозицію чи побажання щодо покращення цього звіту, напишіть нам, будь ласка:</t>
  </si>
  <si>
    <t>гігакалорія</t>
  </si>
  <si>
    <t>експлуатаційні витрати утримання будинку та прибудинкової території ОСББ Шолохова,23</t>
  </si>
  <si>
    <t>завершений</t>
  </si>
  <si>
    <t>завершено</t>
  </si>
  <si>
    <t>закупівля не відбулась</t>
  </si>
  <si>
    <t>кілька позицій</t>
  </si>
  <si>
    <t>метр кубічний</t>
  </si>
  <si>
    <t>метри кубічні</t>
  </si>
  <si>
    <t>не указано</t>
  </si>
  <si>
    <t>пачка</t>
  </si>
  <si>
    <t>послуга</t>
  </si>
  <si>
    <t>прийом пропозицій</t>
  </si>
  <si>
    <t>скасована</t>
  </si>
  <si>
    <t>штука</t>
  </si>
  <si>
    <t>штуки</t>
  </si>
  <si>
    <t>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</si>
</sst>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.mm\.yyyy"/>
    <numFmt numFmtId="165" formatCode="dd\.mm\.yyyy\ hh:mm"/>
  </numFmts>
  <fonts count="4" x14ac:knownFonts="1">
    <font>
      <sz val="11"/>
      <color theme="1"/>
      <name val="Calibri"/>
      <family val="2"/>
      <scheme val="minor"/>
    </font>
    <font>
      <sz val="10"/>
      <color rgb="FF000000"/>
      <name val="Calibri"/>
      <family val="2"/>
    </font>
    <font>
      <sz val="10"/>
      <color rgb="FF0000FF"/>
      <name val="Calibri"/>
      <family val="2"/>
    </font>
    <font>
      <b/>
      <sz val="10"/>
      <color rgb="FFFFFFFF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008000"/>
      </patternFill>
    </fill>
  </fills>
  <borders count="2">
    <border>
      <left/>
      <right/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1" xfId="0" applyFont="1" applyFill="1" applyBorder="1" applyAlignment="1">
      <alignment horizontal="center" wrapText="1"/>
    </xf>
    <xf numFmtId="1" fontId="1" fillId="0" borderId="0" xfId="0" applyNumberFormat="1" applyFont="1"/>
    <xf numFmtId="164" fontId="1" fillId="0" borderId="0" xfId="0" applyNumberFormat="1" applyFont="1"/>
    <xf numFmtId="4" fontId="1" fillId="0" borderId="0" xfId="0" applyNumberFormat="1" applyFont="1"/>
    <xf numFmtId="165" fontId="1" fillId="0" borderId="0" xfId="0" applyNumberFormat="1" applyFo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my.zakupivli.pro/remote/dispatcher/state_purchase_view/52605735" TargetMode="External"/><Relationship Id="rId18" Type="http://schemas.openxmlformats.org/officeDocument/2006/relationships/hyperlink" Target="https://my.zakupivli.pro/remote/dispatcher/state_purchase_lot_view/1328200" TargetMode="External"/><Relationship Id="rId26" Type="http://schemas.openxmlformats.org/officeDocument/2006/relationships/hyperlink" Target="https://my.zakupivli.pro/remote/dispatcher/state_purchase_view/50816486" TargetMode="External"/><Relationship Id="rId39" Type="http://schemas.openxmlformats.org/officeDocument/2006/relationships/hyperlink" Target="https://my.zakupivli.pro/remote/dispatcher/state_purchase_view/49009025" TargetMode="External"/><Relationship Id="rId21" Type="http://schemas.openxmlformats.org/officeDocument/2006/relationships/hyperlink" Target="https://my.zakupivli.pro/remote/dispatcher/state_purchase_view/51669847" TargetMode="External"/><Relationship Id="rId34" Type="http://schemas.openxmlformats.org/officeDocument/2006/relationships/hyperlink" Target="https://my.zakupivli.pro/remote/dispatcher/state_purchase_view/49273702" TargetMode="External"/><Relationship Id="rId42" Type="http://schemas.openxmlformats.org/officeDocument/2006/relationships/hyperlink" Target="https://my.zakupivli.pro/remote/dispatcher/state_purchase_view/48545583" TargetMode="External"/><Relationship Id="rId47" Type="http://schemas.openxmlformats.org/officeDocument/2006/relationships/hyperlink" Target="https://my.zakupivli.pro/remote/dispatcher/state_purchase_view/48141466" TargetMode="External"/><Relationship Id="rId7" Type="http://schemas.openxmlformats.org/officeDocument/2006/relationships/hyperlink" Target="https://my.zakupivli.pro/remote/dispatcher/state_purchase_view/54480883" TargetMode="External"/><Relationship Id="rId2" Type="http://schemas.openxmlformats.org/officeDocument/2006/relationships/hyperlink" Target="https://my.zakupivli.pro/remote/dispatcher/state_purchase_view/54941342" TargetMode="External"/><Relationship Id="rId16" Type="http://schemas.openxmlformats.org/officeDocument/2006/relationships/hyperlink" Target="https://my.zakupivli.pro/remote/dispatcher/state_purchase_view/52469414" TargetMode="External"/><Relationship Id="rId29" Type="http://schemas.openxmlformats.org/officeDocument/2006/relationships/hyperlink" Target="https://my.zakupivli.pro/remote/dispatcher/state_purchase_view/50728570" TargetMode="External"/><Relationship Id="rId1" Type="http://schemas.openxmlformats.org/officeDocument/2006/relationships/hyperlink" Target="mailto:report-feedback@zakupivli.pro" TargetMode="External"/><Relationship Id="rId6" Type="http://schemas.openxmlformats.org/officeDocument/2006/relationships/hyperlink" Target="https://my.zakupivli.pro/remote/dispatcher/state_purchase_lot_view/1446016" TargetMode="External"/><Relationship Id="rId11" Type="http://schemas.openxmlformats.org/officeDocument/2006/relationships/hyperlink" Target="https://my.zakupivli.pro/remote/dispatcher/state_purchase_view/53385378" TargetMode="External"/><Relationship Id="rId24" Type="http://schemas.openxmlformats.org/officeDocument/2006/relationships/hyperlink" Target="https://my.zakupivli.pro/remote/dispatcher/state_purchase_view/51417981" TargetMode="External"/><Relationship Id="rId32" Type="http://schemas.openxmlformats.org/officeDocument/2006/relationships/hyperlink" Target="https://my.zakupivli.pro/remote/dispatcher/state_purchase_view/49736323" TargetMode="External"/><Relationship Id="rId37" Type="http://schemas.openxmlformats.org/officeDocument/2006/relationships/hyperlink" Target="https://my.zakupivli.pro/remote/dispatcher/state_purchase_view/49183309" TargetMode="External"/><Relationship Id="rId40" Type="http://schemas.openxmlformats.org/officeDocument/2006/relationships/hyperlink" Target="https://my.zakupivli.pro/remote/dispatcher/state_purchase_view/48970225" TargetMode="External"/><Relationship Id="rId45" Type="http://schemas.openxmlformats.org/officeDocument/2006/relationships/hyperlink" Target="https://my.zakupivli.pro/remote/dispatcher/state_purchase_view/48328271" TargetMode="External"/><Relationship Id="rId5" Type="http://schemas.openxmlformats.org/officeDocument/2006/relationships/hyperlink" Target="https://my.zakupivli.pro/remote/dispatcher/state_purchase_view/54535269" TargetMode="External"/><Relationship Id="rId15" Type="http://schemas.openxmlformats.org/officeDocument/2006/relationships/hyperlink" Target="https://my.zakupivli.pro/remote/dispatcher/state_purchase_lot_view/1352045" TargetMode="External"/><Relationship Id="rId23" Type="http://schemas.openxmlformats.org/officeDocument/2006/relationships/hyperlink" Target="https://my.zakupivli.pro/remote/dispatcher/state_purchase_view/51470097" TargetMode="External"/><Relationship Id="rId28" Type="http://schemas.openxmlformats.org/officeDocument/2006/relationships/hyperlink" Target="https://my.zakupivli.pro/remote/dispatcher/state_purchase_view/50728580" TargetMode="External"/><Relationship Id="rId36" Type="http://schemas.openxmlformats.org/officeDocument/2006/relationships/hyperlink" Target="https://my.zakupivli.pro/remote/dispatcher/state_purchase_view/49183557" TargetMode="External"/><Relationship Id="rId10" Type="http://schemas.openxmlformats.org/officeDocument/2006/relationships/hyperlink" Target="https://my.zakupivli.pro/remote/dispatcher/state_purchase_view/53636141" TargetMode="External"/><Relationship Id="rId19" Type="http://schemas.openxmlformats.org/officeDocument/2006/relationships/hyperlink" Target="https://my.zakupivli.pro/remote/dispatcher/state_purchase_view/51922859" TargetMode="External"/><Relationship Id="rId31" Type="http://schemas.openxmlformats.org/officeDocument/2006/relationships/hyperlink" Target="https://my.zakupivli.pro/remote/dispatcher/state_purchase_view/49737133" TargetMode="External"/><Relationship Id="rId44" Type="http://schemas.openxmlformats.org/officeDocument/2006/relationships/hyperlink" Target="https://my.zakupivli.pro/remote/dispatcher/state_purchase_view/48328294" TargetMode="External"/><Relationship Id="rId4" Type="http://schemas.openxmlformats.org/officeDocument/2006/relationships/hyperlink" Target="https://my.zakupivli.pro/remote/dispatcher/state_purchase_lot_view/1458615" TargetMode="External"/><Relationship Id="rId9" Type="http://schemas.openxmlformats.org/officeDocument/2006/relationships/hyperlink" Target="https://my.zakupivli.pro/remote/dispatcher/state_purchase_view/53946780" TargetMode="External"/><Relationship Id="rId14" Type="http://schemas.openxmlformats.org/officeDocument/2006/relationships/hyperlink" Target="https://my.zakupivli.pro/remote/dispatcher/state_purchase_view/52472454" TargetMode="External"/><Relationship Id="rId22" Type="http://schemas.openxmlformats.org/officeDocument/2006/relationships/hyperlink" Target="https://my.zakupivli.pro/remote/dispatcher/state_purchase_lot_view/1313229" TargetMode="External"/><Relationship Id="rId27" Type="http://schemas.openxmlformats.org/officeDocument/2006/relationships/hyperlink" Target="https://my.zakupivli.pro/remote/dispatcher/state_purchase_view/50728592" TargetMode="External"/><Relationship Id="rId30" Type="http://schemas.openxmlformats.org/officeDocument/2006/relationships/hyperlink" Target="https://my.zakupivli.pro/remote/dispatcher/state_purchase_view/50728558" TargetMode="External"/><Relationship Id="rId35" Type="http://schemas.openxmlformats.org/officeDocument/2006/relationships/hyperlink" Target="https://my.zakupivli.pro/remote/dispatcher/state_purchase_view/49272151" TargetMode="External"/><Relationship Id="rId43" Type="http://schemas.openxmlformats.org/officeDocument/2006/relationships/hyperlink" Target="https://my.zakupivli.pro/remote/dispatcher/state_purchase_view/48328313" TargetMode="External"/><Relationship Id="rId48" Type="http://schemas.openxmlformats.org/officeDocument/2006/relationships/hyperlink" Target="https://my.zakupivli.pro/remote/dispatcher/state_purchase_view/48140607" TargetMode="External"/><Relationship Id="rId8" Type="http://schemas.openxmlformats.org/officeDocument/2006/relationships/hyperlink" Target="https://my.zakupivli.pro/remote/dispatcher/state_purchase_view/53951350" TargetMode="External"/><Relationship Id="rId3" Type="http://schemas.openxmlformats.org/officeDocument/2006/relationships/hyperlink" Target="https://my.zakupivli.pro/remote/dispatcher/state_purchase_view/54827150" TargetMode="External"/><Relationship Id="rId12" Type="http://schemas.openxmlformats.org/officeDocument/2006/relationships/hyperlink" Target="https://my.zakupivli.pro/remote/dispatcher/state_purchase_view/53134877" TargetMode="External"/><Relationship Id="rId17" Type="http://schemas.openxmlformats.org/officeDocument/2006/relationships/hyperlink" Target="https://my.zakupivli.pro/remote/dispatcher/state_purchase_view/51978563" TargetMode="External"/><Relationship Id="rId25" Type="http://schemas.openxmlformats.org/officeDocument/2006/relationships/hyperlink" Target="https://my.zakupivli.pro/remote/dispatcher/state_purchase_view/51332984" TargetMode="External"/><Relationship Id="rId33" Type="http://schemas.openxmlformats.org/officeDocument/2006/relationships/hyperlink" Target="https://my.zakupivli.pro/remote/dispatcher/state_purchase_view/49735352" TargetMode="External"/><Relationship Id="rId38" Type="http://schemas.openxmlformats.org/officeDocument/2006/relationships/hyperlink" Target="https://my.zakupivli.pro/remote/dispatcher/state_purchase_view/49182480" TargetMode="External"/><Relationship Id="rId46" Type="http://schemas.openxmlformats.org/officeDocument/2006/relationships/hyperlink" Target="https://my.zakupivli.pro/remote/dispatcher/state_purchase_view/48328259" TargetMode="External"/><Relationship Id="rId20" Type="http://schemas.openxmlformats.org/officeDocument/2006/relationships/hyperlink" Target="https://my.zakupivli.pro/remote/dispatcher/state_purchase_view/51922370" TargetMode="External"/><Relationship Id="rId41" Type="http://schemas.openxmlformats.org/officeDocument/2006/relationships/hyperlink" Target="https://my.zakupivli.pro/remote/dispatcher/state_purchase_view/4854706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47"/>
  <sheetViews>
    <sheetView tabSelected="1" workbookViewId="0">
      <pane ySplit="5" topLeftCell="A33" activePane="bottomLeft" state="frozen"/>
      <selection pane="bottomLeft" activeCell="AS13" sqref="AS13"/>
    </sheetView>
  </sheetViews>
  <sheetFormatPr defaultColWidth="11.42578125" defaultRowHeight="15" x14ac:dyDescent="0.25"/>
  <cols>
    <col min="1" max="1" width="5"/>
    <col min="2" max="3" width="25"/>
    <col min="4" max="4" width="35"/>
    <col min="5" max="5" width="20"/>
    <col min="6" max="6" width="35"/>
    <col min="7" max="7" width="30"/>
    <col min="8" max="8" width="4.42578125" customWidth="1"/>
    <col min="9" max="9" width="30"/>
    <col min="10" max="11" width="15"/>
    <col min="12" max="12" width="10"/>
    <col min="13" max="15" width="15"/>
    <col min="16" max="16" width="10"/>
    <col min="17" max="17" width="15"/>
    <col min="18" max="18" width="20"/>
    <col min="19" max="20" width="15"/>
    <col min="21" max="21" width="20"/>
    <col min="22" max="22" width="15"/>
    <col min="23" max="23" width="10"/>
    <col min="24" max="24" width="20"/>
    <col min="25" max="25" width="15"/>
    <col min="26" max="26" width="20"/>
    <col min="27" max="27" width="10"/>
    <col min="28" max="28" width="15"/>
    <col min="29" max="29" width="10"/>
    <col min="30" max="30" width="15"/>
    <col min="31" max="32" width="10"/>
    <col min="33" max="33" width="20"/>
    <col min="34" max="36" width="15"/>
    <col min="37" max="38" width="10"/>
    <col min="39" max="40" width="20"/>
    <col min="41" max="41" width="15"/>
  </cols>
  <sheetData>
    <row r="1" spans="1:41" x14ac:dyDescent="0.25">
      <c r="A1" s="1" t="s">
        <v>260</v>
      </c>
    </row>
    <row r="2" spans="1:41" x14ac:dyDescent="0.25">
      <c r="A2" s="2" t="s">
        <v>138</v>
      </c>
    </row>
    <row r="4" spans="1:41" ht="15.75" thickBot="1" x14ac:dyDescent="0.3">
      <c r="A4" s="1" t="s">
        <v>238</v>
      </c>
    </row>
    <row r="5" spans="1:41" ht="90.75" thickBot="1" x14ac:dyDescent="0.3">
      <c r="A5" s="3" t="s">
        <v>276</v>
      </c>
      <c r="B5" s="3" t="s">
        <v>141</v>
      </c>
      <c r="C5" s="3" t="s">
        <v>142</v>
      </c>
      <c r="D5" s="3" t="s">
        <v>231</v>
      </c>
      <c r="E5" s="3" t="s">
        <v>237</v>
      </c>
      <c r="F5" s="3" t="s">
        <v>169</v>
      </c>
      <c r="G5" s="3" t="s">
        <v>255</v>
      </c>
      <c r="H5" s="3" t="s">
        <v>162</v>
      </c>
      <c r="I5" s="3" t="s">
        <v>191</v>
      </c>
      <c r="J5" s="3" t="s">
        <v>139</v>
      </c>
      <c r="K5" s="3" t="s">
        <v>192</v>
      </c>
      <c r="L5" s="3" t="s">
        <v>173</v>
      </c>
      <c r="M5" s="3" t="s">
        <v>193</v>
      </c>
      <c r="N5" s="3" t="s">
        <v>190</v>
      </c>
      <c r="O5" s="3" t="s">
        <v>172</v>
      </c>
      <c r="P5" s="3" t="s">
        <v>146</v>
      </c>
      <c r="Q5" s="3" t="s">
        <v>160</v>
      </c>
      <c r="R5" s="3" t="s">
        <v>242</v>
      </c>
      <c r="S5" s="3" t="s">
        <v>235</v>
      </c>
      <c r="T5" s="3" t="s">
        <v>236</v>
      </c>
      <c r="U5" s="3" t="s">
        <v>181</v>
      </c>
      <c r="V5" s="3" t="s">
        <v>243</v>
      </c>
      <c r="W5" s="3" t="s">
        <v>0</v>
      </c>
      <c r="X5" s="3" t="s">
        <v>259</v>
      </c>
      <c r="Y5" s="3" t="s">
        <v>140</v>
      </c>
      <c r="Z5" s="3" t="s">
        <v>159</v>
      </c>
      <c r="AA5" s="3" t="s">
        <v>171</v>
      </c>
      <c r="AB5" s="3" t="s">
        <v>243</v>
      </c>
      <c r="AC5" s="3" t="s">
        <v>0</v>
      </c>
      <c r="AD5" s="3" t="s">
        <v>152</v>
      </c>
      <c r="AE5" s="3" t="s">
        <v>257</v>
      </c>
      <c r="AF5" s="3" t="s">
        <v>256</v>
      </c>
      <c r="AG5" s="3" t="s">
        <v>239</v>
      </c>
      <c r="AH5" s="3" t="s">
        <v>151</v>
      </c>
      <c r="AI5" s="3" t="s">
        <v>183</v>
      </c>
      <c r="AJ5" s="3" t="s">
        <v>244</v>
      </c>
      <c r="AK5" s="3" t="s">
        <v>241</v>
      </c>
      <c r="AL5" s="3" t="s">
        <v>240</v>
      </c>
      <c r="AM5" s="3" t="s">
        <v>153</v>
      </c>
      <c r="AN5" s="3" t="s">
        <v>155</v>
      </c>
      <c r="AO5" s="3" t="s">
        <v>154</v>
      </c>
    </row>
    <row r="6" spans="1:41" x14ac:dyDescent="0.25">
      <c r="A6" s="4">
        <v>1</v>
      </c>
      <c r="B6" s="2" t="str">
        <f>HYPERLINK("https://my.zakupivli.pro/remote/dispatcher/state_purchase_view/54941342", "UA-2024-11-19-014197-a")</f>
        <v>UA-2024-11-19-014197-a</v>
      </c>
      <c r="C6" s="2" t="s">
        <v>182</v>
      </c>
      <c r="D6" s="1" t="s">
        <v>232</v>
      </c>
      <c r="E6" s="1" t="s">
        <v>59</v>
      </c>
      <c r="F6" s="1" t="s">
        <v>76</v>
      </c>
      <c r="G6" s="1" t="s">
        <v>161</v>
      </c>
      <c r="H6" s="1" t="s">
        <v>254</v>
      </c>
      <c r="I6" s="1" t="s">
        <v>178</v>
      </c>
      <c r="J6" s="1" t="s">
        <v>37</v>
      </c>
      <c r="K6" s="6">
        <v>1858.14</v>
      </c>
      <c r="L6" s="1">
        <v>1</v>
      </c>
      <c r="M6" s="6">
        <v>1858.14</v>
      </c>
      <c r="N6" s="1" t="s">
        <v>274</v>
      </c>
      <c r="O6" s="1" t="s">
        <v>269</v>
      </c>
      <c r="P6" s="1" t="s">
        <v>135</v>
      </c>
      <c r="Q6" s="1" t="s">
        <v>184</v>
      </c>
      <c r="R6" s="1" t="s">
        <v>148</v>
      </c>
      <c r="S6" s="6">
        <v>1858.14</v>
      </c>
      <c r="T6" s="6">
        <v>1858.14</v>
      </c>
      <c r="U6" s="1" t="s">
        <v>250</v>
      </c>
      <c r="V6" s="1"/>
      <c r="W6" s="1"/>
      <c r="X6" s="1" t="s">
        <v>250</v>
      </c>
      <c r="Y6" s="1" t="s">
        <v>98</v>
      </c>
      <c r="Z6" s="1"/>
      <c r="AA6" s="1" t="s">
        <v>14</v>
      </c>
      <c r="AB6" s="1"/>
      <c r="AC6" s="1"/>
      <c r="AD6" s="1"/>
      <c r="AE6" s="1"/>
      <c r="AF6" s="1"/>
      <c r="AG6" s="1" t="s">
        <v>264</v>
      </c>
      <c r="AH6" s="7">
        <v>45615.658203124789</v>
      </c>
      <c r="AI6" s="1" t="s">
        <v>53</v>
      </c>
      <c r="AJ6" s="6">
        <v>1858.14</v>
      </c>
      <c r="AK6" s="5">
        <v>45615</v>
      </c>
      <c r="AL6" s="5">
        <v>45639</v>
      </c>
      <c r="AM6" s="5">
        <v>45615</v>
      </c>
      <c r="AN6" s="5">
        <v>45615</v>
      </c>
      <c r="AO6" s="7">
        <v>45657</v>
      </c>
    </row>
    <row r="7" spans="1:41" x14ac:dyDescent="0.25">
      <c r="A7" s="4">
        <v>2</v>
      </c>
      <c r="B7" s="2" t="str">
        <f>HYPERLINK("https://my.zakupivli.pro/remote/dispatcher/state_purchase_view/54827150", "UA-2024-11-14-017289-a")</f>
        <v>UA-2024-11-14-017289-a</v>
      </c>
      <c r="C7" s="2" t="str">
        <f>HYPERLINK("https://my.zakupivli.pro/remote/dispatcher/state_purchase_lot_view/1458615", "UA-2024-11-14-017289-a-L1")</f>
        <v>UA-2024-11-14-017289-a-L1</v>
      </c>
      <c r="D7" s="1" t="s">
        <v>228</v>
      </c>
      <c r="E7" s="1" t="s">
        <v>59</v>
      </c>
      <c r="F7" s="1" t="s">
        <v>100</v>
      </c>
      <c r="G7" s="1" t="s">
        <v>147</v>
      </c>
      <c r="H7" s="1" t="s">
        <v>254</v>
      </c>
      <c r="I7" s="1" t="s">
        <v>178</v>
      </c>
      <c r="J7" s="1" t="s">
        <v>37</v>
      </c>
      <c r="K7" s="6">
        <v>1099650</v>
      </c>
      <c r="L7" s="1">
        <v>1</v>
      </c>
      <c r="M7" s="6">
        <v>1099650</v>
      </c>
      <c r="N7" s="1" t="s">
        <v>271</v>
      </c>
      <c r="O7" s="6">
        <v>5498.25</v>
      </c>
      <c r="P7" s="1" t="s">
        <v>135</v>
      </c>
      <c r="Q7" s="1" t="s">
        <v>254</v>
      </c>
      <c r="R7" s="1" t="s">
        <v>52</v>
      </c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 t="s">
        <v>272</v>
      </c>
      <c r="AH7" s="1" t="s">
        <v>34</v>
      </c>
      <c r="AI7" s="1"/>
      <c r="AJ7" s="1"/>
      <c r="AK7" s="1"/>
      <c r="AL7" s="5">
        <v>45646</v>
      </c>
      <c r="AM7" s="1" t="s">
        <v>34</v>
      </c>
      <c r="AN7" s="1" t="s">
        <v>34</v>
      </c>
      <c r="AO7" s="1"/>
    </row>
    <row r="8" spans="1:41" x14ac:dyDescent="0.25">
      <c r="A8" s="4">
        <v>3</v>
      </c>
      <c r="B8" s="2" t="str">
        <f>HYPERLINK("https://my.zakupivli.pro/remote/dispatcher/state_purchase_view/54535269", "UA-2024-11-05-007002-a")</f>
        <v>UA-2024-11-05-007002-a</v>
      </c>
      <c r="C8" s="2" t="str">
        <f>HYPERLINK("https://my.zakupivli.pro/remote/dispatcher/state_purchase_lot_view/1446016", "UA-2024-11-05-007002-a-L1")</f>
        <v>UA-2024-11-05-007002-a-L1</v>
      </c>
      <c r="D8" s="1" t="s">
        <v>229</v>
      </c>
      <c r="E8" s="1" t="s">
        <v>59</v>
      </c>
      <c r="F8" s="1" t="s">
        <v>100</v>
      </c>
      <c r="G8" s="1" t="s">
        <v>147</v>
      </c>
      <c r="H8" s="1" t="s">
        <v>254</v>
      </c>
      <c r="I8" s="1" t="s">
        <v>178</v>
      </c>
      <c r="J8" s="1" t="s">
        <v>37</v>
      </c>
      <c r="K8" s="6">
        <v>1099650</v>
      </c>
      <c r="L8" s="1">
        <v>1</v>
      </c>
      <c r="M8" s="6">
        <v>1099650</v>
      </c>
      <c r="N8" s="1" t="s">
        <v>271</v>
      </c>
      <c r="O8" s="6">
        <v>5498.25</v>
      </c>
      <c r="P8" s="1" t="s">
        <v>135</v>
      </c>
      <c r="Q8" s="1" t="s">
        <v>254</v>
      </c>
      <c r="R8" s="1" t="s">
        <v>52</v>
      </c>
      <c r="S8" s="6">
        <v>1073040.19</v>
      </c>
      <c r="T8" s="6">
        <v>1073040.19</v>
      </c>
      <c r="U8" s="1" t="s">
        <v>197</v>
      </c>
      <c r="V8" s="6">
        <v>26609.810000000056</v>
      </c>
      <c r="W8" s="6">
        <v>2.41984358659574E-2</v>
      </c>
      <c r="X8" s="1"/>
      <c r="Y8" s="1"/>
      <c r="Z8" s="1"/>
      <c r="AA8" s="1"/>
      <c r="AB8" s="1"/>
      <c r="AC8" s="1"/>
      <c r="AD8" s="7">
        <v>45610.756419128753</v>
      </c>
      <c r="AE8" s="1"/>
      <c r="AF8" s="1"/>
      <c r="AG8" s="1" t="s">
        <v>265</v>
      </c>
      <c r="AH8" s="7">
        <v>45616.000120524099</v>
      </c>
      <c r="AI8" s="1"/>
      <c r="AJ8" s="1"/>
      <c r="AK8" s="1"/>
      <c r="AL8" s="5">
        <v>45646</v>
      </c>
      <c r="AM8" s="1" t="s">
        <v>34</v>
      </c>
      <c r="AN8" s="1" t="s">
        <v>34</v>
      </c>
      <c r="AO8" s="1"/>
    </row>
    <row r="9" spans="1:41" x14ac:dyDescent="0.25">
      <c r="A9" s="4">
        <v>4</v>
      </c>
      <c r="B9" s="2" t="str">
        <f>HYPERLINK("https://my.zakupivli.pro/remote/dispatcher/state_purchase_view/54480883", "UA-2024-11-01-012862-a")</f>
        <v>UA-2024-11-01-012862-a</v>
      </c>
      <c r="C9" s="2" t="s">
        <v>182</v>
      </c>
      <c r="D9" s="1" t="s">
        <v>234</v>
      </c>
      <c r="E9" s="1" t="s">
        <v>59</v>
      </c>
      <c r="F9" s="1" t="s">
        <v>65</v>
      </c>
      <c r="G9" s="1" t="s">
        <v>161</v>
      </c>
      <c r="H9" s="1" t="s">
        <v>254</v>
      </c>
      <c r="I9" s="1" t="s">
        <v>178</v>
      </c>
      <c r="J9" s="1" t="s">
        <v>37</v>
      </c>
      <c r="K9" s="6">
        <v>6436.5</v>
      </c>
      <c r="L9" s="1">
        <v>107</v>
      </c>
      <c r="M9" s="6">
        <v>60.15</v>
      </c>
      <c r="N9" s="1" t="s">
        <v>274</v>
      </c>
      <c r="O9" s="1" t="s">
        <v>269</v>
      </c>
      <c r="P9" s="1" t="s">
        <v>135</v>
      </c>
      <c r="Q9" s="1" t="s">
        <v>254</v>
      </c>
      <c r="R9" s="1" t="s">
        <v>148</v>
      </c>
      <c r="S9" s="6">
        <v>6436.5</v>
      </c>
      <c r="T9" s="6">
        <v>60.154205607476634</v>
      </c>
      <c r="U9" s="1" t="s">
        <v>253</v>
      </c>
      <c r="V9" s="1"/>
      <c r="W9" s="1"/>
      <c r="X9" s="1" t="s">
        <v>253</v>
      </c>
      <c r="Y9" s="1" t="s">
        <v>55</v>
      </c>
      <c r="Z9" s="1"/>
      <c r="AA9" s="1" t="s">
        <v>23</v>
      </c>
      <c r="AB9" s="1"/>
      <c r="AC9" s="1"/>
      <c r="AD9" s="1"/>
      <c r="AE9" s="1"/>
      <c r="AF9" s="1"/>
      <c r="AG9" s="1" t="s">
        <v>264</v>
      </c>
      <c r="AH9" s="7">
        <v>45597.84528668964</v>
      </c>
      <c r="AI9" s="1" t="s">
        <v>50</v>
      </c>
      <c r="AJ9" s="6">
        <v>6436.5</v>
      </c>
      <c r="AK9" s="5">
        <v>45597</v>
      </c>
      <c r="AL9" s="5">
        <v>45657</v>
      </c>
      <c r="AM9" s="5">
        <v>45597</v>
      </c>
      <c r="AN9" s="5">
        <v>45597</v>
      </c>
      <c r="AO9" s="7">
        <v>45657</v>
      </c>
    </row>
    <row r="10" spans="1:41" x14ac:dyDescent="0.25">
      <c r="A10" s="4">
        <v>5</v>
      </c>
      <c r="B10" s="2" t="str">
        <f>HYPERLINK("https://my.zakupivli.pro/remote/dispatcher/state_purchase_view/53951350", "UA-2024-10-11-011887-a")</f>
        <v>UA-2024-10-11-011887-a</v>
      </c>
      <c r="C10" s="2" t="s">
        <v>182</v>
      </c>
      <c r="D10" s="1" t="s">
        <v>215</v>
      </c>
      <c r="E10" s="1" t="s">
        <v>59</v>
      </c>
      <c r="F10" s="1" t="s">
        <v>107</v>
      </c>
      <c r="G10" s="1" t="s">
        <v>161</v>
      </c>
      <c r="H10" s="1" t="s">
        <v>254</v>
      </c>
      <c r="I10" s="1" t="s">
        <v>178</v>
      </c>
      <c r="J10" s="1" t="s">
        <v>37</v>
      </c>
      <c r="K10" s="6">
        <v>14536.19</v>
      </c>
      <c r="L10" s="1">
        <v>1</v>
      </c>
      <c r="M10" s="6">
        <v>14536.19</v>
      </c>
      <c r="N10" s="1" t="s">
        <v>271</v>
      </c>
      <c r="O10" s="1" t="s">
        <v>269</v>
      </c>
      <c r="P10" s="1" t="s">
        <v>135</v>
      </c>
      <c r="Q10" s="1" t="s">
        <v>184</v>
      </c>
      <c r="R10" s="1" t="s">
        <v>148</v>
      </c>
      <c r="S10" s="6">
        <v>14536.19</v>
      </c>
      <c r="T10" s="6">
        <v>14536.19</v>
      </c>
      <c r="U10" s="1" t="s">
        <v>258</v>
      </c>
      <c r="V10" s="1"/>
      <c r="W10" s="1"/>
      <c r="X10" s="1" t="s">
        <v>258</v>
      </c>
      <c r="Y10" s="1" t="s">
        <v>87</v>
      </c>
      <c r="Z10" s="1"/>
      <c r="AA10" s="1" t="s">
        <v>28</v>
      </c>
      <c r="AB10" s="1"/>
      <c r="AC10" s="1"/>
      <c r="AD10" s="1"/>
      <c r="AE10" s="1"/>
      <c r="AF10" s="1"/>
      <c r="AG10" s="1" t="s">
        <v>264</v>
      </c>
      <c r="AH10" s="7">
        <v>45576.660806601554</v>
      </c>
      <c r="AI10" s="1" t="s">
        <v>48</v>
      </c>
      <c r="AJ10" s="6">
        <v>14536.19</v>
      </c>
      <c r="AK10" s="5">
        <v>45574</v>
      </c>
      <c r="AL10" s="5">
        <v>45657</v>
      </c>
      <c r="AM10" s="5">
        <v>45574</v>
      </c>
      <c r="AN10" s="5">
        <v>45574</v>
      </c>
      <c r="AO10" s="7">
        <v>45657</v>
      </c>
    </row>
    <row r="11" spans="1:41" x14ac:dyDescent="0.25">
      <c r="A11" s="4">
        <v>6</v>
      </c>
      <c r="B11" s="2" t="str">
        <f>HYPERLINK("https://my.zakupivli.pro/remote/dispatcher/state_purchase_view/53946780", "UA-2024-10-11-009752-a")</f>
        <v>UA-2024-10-11-009752-a</v>
      </c>
      <c r="C11" s="2" t="s">
        <v>182</v>
      </c>
      <c r="D11" s="1" t="s">
        <v>216</v>
      </c>
      <c r="E11" s="1" t="s">
        <v>59</v>
      </c>
      <c r="F11" s="1" t="s">
        <v>108</v>
      </c>
      <c r="G11" s="1" t="s">
        <v>161</v>
      </c>
      <c r="H11" s="1" t="s">
        <v>254</v>
      </c>
      <c r="I11" s="1" t="s">
        <v>178</v>
      </c>
      <c r="J11" s="1" t="s">
        <v>37</v>
      </c>
      <c r="K11" s="6">
        <v>14366.14</v>
      </c>
      <c r="L11" s="1">
        <v>1</v>
      </c>
      <c r="M11" s="6">
        <v>14366.14</v>
      </c>
      <c r="N11" s="1" t="s">
        <v>271</v>
      </c>
      <c r="O11" s="1" t="s">
        <v>269</v>
      </c>
      <c r="P11" s="1" t="s">
        <v>135</v>
      </c>
      <c r="Q11" s="1" t="s">
        <v>184</v>
      </c>
      <c r="R11" s="1" t="s">
        <v>148</v>
      </c>
      <c r="S11" s="6">
        <v>14366.14</v>
      </c>
      <c r="T11" s="6">
        <v>14366.14</v>
      </c>
      <c r="U11" s="1" t="s">
        <v>258</v>
      </c>
      <c r="V11" s="1"/>
      <c r="W11" s="1"/>
      <c r="X11" s="1" t="s">
        <v>258</v>
      </c>
      <c r="Y11" s="1" t="s">
        <v>87</v>
      </c>
      <c r="Z11" s="1"/>
      <c r="AA11" s="1" t="s">
        <v>28</v>
      </c>
      <c r="AB11" s="1"/>
      <c r="AC11" s="1"/>
      <c r="AD11" s="1"/>
      <c r="AE11" s="1"/>
      <c r="AF11" s="1"/>
      <c r="AG11" s="1" t="s">
        <v>264</v>
      </c>
      <c r="AH11" s="7">
        <v>45576.655484622948</v>
      </c>
      <c r="AI11" s="1" t="s">
        <v>45</v>
      </c>
      <c r="AJ11" s="6">
        <v>14366.14</v>
      </c>
      <c r="AK11" s="5">
        <v>45574</v>
      </c>
      <c r="AL11" s="5">
        <v>45657</v>
      </c>
      <c r="AM11" s="5">
        <v>45574</v>
      </c>
      <c r="AN11" s="5">
        <v>45574</v>
      </c>
      <c r="AO11" s="7">
        <v>45657</v>
      </c>
    </row>
    <row r="12" spans="1:41" x14ac:dyDescent="0.25">
      <c r="A12" s="4">
        <v>7</v>
      </c>
      <c r="B12" s="2" t="str">
        <f>HYPERLINK("https://my.zakupivli.pro/remote/dispatcher/state_purchase_view/53636141", "UA-2024-09-27-006418-a")</f>
        <v>UA-2024-09-27-006418-a</v>
      </c>
      <c r="C12" s="2" t="s">
        <v>182</v>
      </c>
      <c r="D12" s="1" t="s">
        <v>224</v>
      </c>
      <c r="E12" s="1" t="s">
        <v>59</v>
      </c>
      <c r="F12" s="1" t="s">
        <v>114</v>
      </c>
      <c r="G12" s="1" t="s">
        <v>161</v>
      </c>
      <c r="H12" s="1" t="s">
        <v>254</v>
      </c>
      <c r="I12" s="1" t="s">
        <v>178</v>
      </c>
      <c r="J12" s="1" t="s">
        <v>37</v>
      </c>
      <c r="K12" s="6">
        <v>11542.99</v>
      </c>
      <c r="L12" s="1">
        <v>1</v>
      </c>
      <c r="M12" s="6">
        <v>11542.99</v>
      </c>
      <c r="N12" s="1" t="s">
        <v>271</v>
      </c>
      <c r="O12" s="1" t="s">
        <v>269</v>
      </c>
      <c r="P12" s="1" t="s">
        <v>135</v>
      </c>
      <c r="Q12" s="1" t="s">
        <v>254</v>
      </c>
      <c r="R12" s="1" t="s">
        <v>148</v>
      </c>
      <c r="S12" s="6">
        <v>11542.99</v>
      </c>
      <c r="T12" s="6">
        <v>11542.99</v>
      </c>
      <c r="U12" s="1" t="s">
        <v>199</v>
      </c>
      <c r="V12" s="1"/>
      <c r="W12" s="1"/>
      <c r="X12" s="1" t="s">
        <v>199</v>
      </c>
      <c r="Y12" s="1" t="s">
        <v>80</v>
      </c>
      <c r="Z12" s="1"/>
      <c r="AA12" s="1" t="s">
        <v>17</v>
      </c>
      <c r="AB12" s="1"/>
      <c r="AC12" s="1"/>
      <c r="AD12" s="1"/>
      <c r="AE12" s="1"/>
      <c r="AF12" s="1"/>
      <c r="AG12" s="1" t="s">
        <v>264</v>
      </c>
      <c r="AH12" s="7">
        <v>45562.55043595274</v>
      </c>
      <c r="AI12" s="1" t="s">
        <v>44</v>
      </c>
      <c r="AJ12" s="6">
        <v>11542.99</v>
      </c>
      <c r="AK12" s="5">
        <v>45559</v>
      </c>
      <c r="AL12" s="5">
        <v>45566</v>
      </c>
      <c r="AM12" s="5">
        <v>45559</v>
      </c>
      <c r="AN12" s="5">
        <v>45559</v>
      </c>
      <c r="AO12" s="7">
        <v>45657</v>
      </c>
    </row>
    <row r="13" spans="1:41" x14ac:dyDescent="0.25">
      <c r="A13" s="4">
        <v>8</v>
      </c>
      <c r="B13" s="2" t="str">
        <f>HYPERLINK("https://my.zakupivli.pro/remote/dispatcher/state_purchase_view/53385378", "UA-2024-09-17-014418-a")</f>
        <v>UA-2024-09-17-014418-a</v>
      </c>
      <c r="C13" s="2" t="s">
        <v>182</v>
      </c>
      <c r="D13" s="1" t="s">
        <v>221</v>
      </c>
      <c r="E13" s="1" t="s">
        <v>59</v>
      </c>
      <c r="F13" s="1" t="s">
        <v>129</v>
      </c>
      <c r="G13" s="1" t="s">
        <v>161</v>
      </c>
      <c r="H13" s="1" t="s">
        <v>254</v>
      </c>
      <c r="I13" s="1" t="s">
        <v>178</v>
      </c>
      <c r="J13" s="1" t="s">
        <v>37</v>
      </c>
      <c r="K13" s="6">
        <v>14060</v>
      </c>
      <c r="L13" s="1">
        <v>37</v>
      </c>
      <c r="M13" s="6">
        <v>380</v>
      </c>
      <c r="N13" s="1" t="s">
        <v>271</v>
      </c>
      <c r="O13" s="1" t="s">
        <v>269</v>
      </c>
      <c r="P13" s="1" t="s">
        <v>135</v>
      </c>
      <c r="Q13" s="1" t="s">
        <v>254</v>
      </c>
      <c r="R13" s="1" t="s">
        <v>148</v>
      </c>
      <c r="S13" s="6">
        <v>14060</v>
      </c>
      <c r="T13" s="6">
        <v>380</v>
      </c>
      <c r="U13" s="1" t="s">
        <v>163</v>
      </c>
      <c r="V13" s="1"/>
      <c r="W13" s="1"/>
      <c r="X13" s="1" t="s">
        <v>163</v>
      </c>
      <c r="Y13" s="1" t="s">
        <v>35</v>
      </c>
      <c r="Z13" s="1"/>
      <c r="AA13" s="1" t="s">
        <v>11</v>
      </c>
      <c r="AB13" s="1"/>
      <c r="AC13" s="1"/>
      <c r="AD13" s="1"/>
      <c r="AE13" s="1"/>
      <c r="AF13" s="1"/>
      <c r="AG13" s="1" t="s">
        <v>264</v>
      </c>
      <c r="AH13" s="7">
        <v>45552.821046086887</v>
      </c>
      <c r="AI13" s="1" t="s">
        <v>43</v>
      </c>
      <c r="AJ13" s="6">
        <v>14060</v>
      </c>
      <c r="AK13" s="5">
        <v>45551</v>
      </c>
      <c r="AL13" s="5">
        <v>45565</v>
      </c>
      <c r="AM13" s="5">
        <v>45551</v>
      </c>
      <c r="AN13" s="5">
        <v>45551</v>
      </c>
      <c r="AO13" s="7">
        <v>45657</v>
      </c>
    </row>
    <row r="14" spans="1:41" x14ac:dyDescent="0.25">
      <c r="A14" s="4">
        <v>9</v>
      </c>
      <c r="B14" s="2" t="str">
        <f>HYPERLINK("https://my.zakupivli.pro/remote/dispatcher/state_purchase_view/53134877", "UA-2024-09-06-001619-a")</f>
        <v>UA-2024-09-06-001619-a</v>
      </c>
      <c r="C14" s="2" t="s">
        <v>182</v>
      </c>
      <c r="D14" s="1" t="s">
        <v>219</v>
      </c>
      <c r="E14" s="1" t="s">
        <v>59</v>
      </c>
      <c r="F14" s="1" t="s">
        <v>113</v>
      </c>
      <c r="G14" s="1" t="s">
        <v>161</v>
      </c>
      <c r="H14" s="1" t="s">
        <v>254</v>
      </c>
      <c r="I14" s="1" t="s">
        <v>178</v>
      </c>
      <c r="J14" s="1" t="s">
        <v>37</v>
      </c>
      <c r="K14" s="6">
        <v>12000</v>
      </c>
      <c r="L14" s="1">
        <v>1</v>
      </c>
      <c r="M14" s="6">
        <v>12000</v>
      </c>
      <c r="N14" s="1" t="s">
        <v>271</v>
      </c>
      <c r="O14" s="1" t="s">
        <v>269</v>
      </c>
      <c r="P14" s="1" t="s">
        <v>135</v>
      </c>
      <c r="Q14" s="1" t="s">
        <v>184</v>
      </c>
      <c r="R14" s="1" t="s">
        <v>148</v>
      </c>
      <c r="S14" s="6">
        <v>12000</v>
      </c>
      <c r="T14" s="6">
        <v>12000</v>
      </c>
      <c r="U14" s="1" t="s">
        <v>165</v>
      </c>
      <c r="V14" s="1"/>
      <c r="W14" s="1"/>
      <c r="X14" s="1" t="s">
        <v>165</v>
      </c>
      <c r="Y14" s="1" t="s">
        <v>84</v>
      </c>
      <c r="Z14" s="1"/>
      <c r="AA14" s="1" t="s">
        <v>15</v>
      </c>
      <c r="AB14" s="1"/>
      <c r="AC14" s="1"/>
      <c r="AD14" s="1"/>
      <c r="AE14" s="1"/>
      <c r="AF14" s="1"/>
      <c r="AG14" s="1" t="s">
        <v>264</v>
      </c>
      <c r="AH14" s="7">
        <v>45541.412673979503</v>
      </c>
      <c r="AI14" s="1" t="s">
        <v>41</v>
      </c>
      <c r="AJ14" s="6">
        <v>12000</v>
      </c>
      <c r="AK14" s="5">
        <v>45539</v>
      </c>
      <c r="AL14" s="5">
        <v>45657</v>
      </c>
      <c r="AM14" s="5">
        <v>45539</v>
      </c>
      <c r="AN14" s="5">
        <v>45539</v>
      </c>
      <c r="AO14" s="7">
        <v>45657</v>
      </c>
    </row>
    <row r="15" spans="1:41" x14ac:dyDescent="0.25">
      <c r="A15" s="4">
        <v>10</v>
      </c>
      <c r="B15" s="2" t="str">
        <f>HYPERLINK("https://my.zakupivli.pro/remote/dispatcher/state_purchase_view/52605735", "UA-2024-08-08-011284-a")</f>
        <v>UA-2024-08-08-011284-a</v>
      </c>
      <c r="C15" s="2" t="s">
        <v>182</v>
      </c>
      <c r="D15" s="1" t="s">
        <v>170</v>
      </c>
      <c r="E15" s="1" t="s">
        <v>59</v>
      </c>
      <c r="F15" s="1" t="s">
        <v>132</v>
      </c>
      <c r="G15" s="1" t="s">
        <v>161</v>
      </c>
      <c r="H15" s="1" t="s">
        <v>254</v>
      </c>
      <c r="I15" s="1" t="s">
        <v>178</v>
      </c>
      <c r="J15" s="1" t="s">
        <v>37</v>
      </c>
      <c r="K15" s="6">
        <v>1096.4100000000001</v>
      </c>
      <c r="L15" s="1">
        <v>6.42</v>
      </c>
      <c r="M15" s="6">
        <v>170.78</v>
      </c>
      <c r="N15" s="1" t="s">
        <v>267</v>
      </c>
      <c r="O15" s="1" t="s">
        <v>269</v>
      </c>
      <c r="P15" s="1" t="s">
        <v>135</v>
      </c>
      <c r="Q15" s="1" t="s">
        <v>254</v>
      </c>
      <c r="R15" s="1" t="s">
        <v>148</v>
      </c>
      <c r="S15" s="6">
        <v>1096.4100000000001</v>
      </c>
      <c r="T15" s="6">
        <v>182.73500000000001</v>
      </c>
      <c r="U15" s="1" t="s">
        <v>248</v>
      </c>
      <c r="V15" s="1"/>
      <c r="W15" s="1"/>
      <c r="X15" s="1" t="s">
        <v>248</v>
      </c>
      <c r="Y15" s="1" t="s">
        <v>97</v>
      </c>
      <c r="Z15" s="1"/>
      <c r="AA15" s="1" t="s">
        <v>24</v>
      </c>
      <c r="AB15" s="1"/>
      <c r="AC15" s="1"/>
      <c r="AD15" s="1"/>
      <c r="AE15" s="1"/>
      <c r="AF15" s="1"/>
      <c r="AG15" s="1" t="s">
        <v>264</v>
      </c>
      <c r="AH15" s="7">
        <v>45512.714156132803</v>
      </c>
      <c r="AI15" s="1" t="s">
        <v>177</v>
      </c>
      <c r="AJ15" s="6">
        <v>1096.4100000000001</v>
      </c>
      <c r="AK15" s="5">
        <v>45474</v>
      </c>
      <c r="AL15" s="5">
        <v>45657</v>
      </c>
      <c r="AM15" s="5">
        <v>45512</v>
      </c>
      <c r="AN15" s="5">
        <v>45512</v>
      </c>
      <c r="AO15" s="7">
        <v>45657</v>
      </c>
    </row>
    <row r="16" spans="1:41" x14ac:dyDescent="0.25">
      <c r="A16" s="4">
        <v>11</v>
      </c>
      <c r="B16" s="2" t="str">
        <f>HYPERLINK("https://my.zakupivli.pro/remote/dispatcher/state_purchase_view/52472454", "UA-2024-08-01-009510-a")</f>
        <v>UA-2024-08-01-009510-a</v>
      </c>
      <c r="C16" s="2" t="str">
        <f>HYPERLINK("https://my.zakupivli.pro/remote/dispatcher/state_purchase_lot_view/1352045", "UA-2024-08-01-009510-a-L1")</f>
        <v>UA-2024-08-01-009510-a-L1</v>
      </c>
      <c r="D16" s="1" t="s">
        <v>230</v>
      </c>
      <c r="E16" s="1" t="s">
        <v>59</v>
      </c>
      <c r="F16" s="1" t="s">
        <v>101</v>
      </c>
      <c r="G16" s="1" t="s">
        <v>147</v>
      </c>
      <c r="H16" s="1" t="s">
        <v>254</v>
      </c>
      <c r="I16" s="1" t="s">
        <v>178</v>
      </c>
      <c r="J16" s="1" t="s">
        <v>37</v>
      </c>
      <c r="K16" s="6">
        <v>182890</v>
      </c>
      <c r="L16" s="1">
        <v>1</v>
      </c>
      <c r="M16" s="6">
        <v>182890</v>
      </c>
      <c r="N16" s="1" t="s">
        <v>271</v>
      </c>
      <c r="O16" s="6">
        <v>914.45</v>
      </c>
      <c r="P16" s="1" t="s">
        <v>135</v>
      </c>
      <c r="Q16" s="1" t="s">
        <v>254</v>
      </c>
      <c r="R16" s="1" t="s">
        <v>70</v>
      </c>
      <c r="S16" s="6">
        <v>182699.46</v>
      </c>
      <c r="T16" s="6">
        <v>182699.46</v>
      </c>
      <c r="U16" s="1" t="s">
        <v>196</v>
      </c>
      <c r="V16" s="6">
        <v>190.54000000000815</v>
      </c>
      <c r="W16" s="6">
        <v>1.0418284214555643E-3</v>
      </c>
      <c r="X16" s="1" t="s">
        <v>196</v>
      </c>
      <c r="Y16" s="1" t="s">
        <v>86</v>
      </c>
      <c r="Z16" s="1" t="s">
        <v>136</v>
      </c>
      <c r="AA16" s="1" t="s">
        <v>21</v>
      </c>
      <c r="AB16" s="6">
        <v>190.54000000000815</v>
      </c>
      <c r="AC16" s="6">
        <v>1.0418284214555643E-3</v>
      </c>
      <c r="AD16" s="7">
        <v>45532.4665497475</v>
      </c>
      <c r="AE16" s="1" t="s">
        <v>62</v>
      </c>
      <c r="AF16" s="1" t="s">
        <v>63</v>
      </c>
      <c r="AG16" s="1" t="s">
        <v>263</v>
      </c>
      <c r="AH16" s="7">
        <v>45541.399534194919</v>
      </c>
      <c r="AI16" s="1" t="s">
        <v>42</v>
      </c>
      <c r="AJ16" s="6">
        <v>182699.46</v>
      </c>
      <c r="AK16" s="1"/>
      <c r="AL16" s="5">
        <v>45625</v>
      </c>
      <c r="AM16" s="5">
        <v>45540</v>
      </c>
      <c r="AN16" s="5">
        <v>45540</v>
      </c>
      <c r="AO16" s="7">
        <v>45657</v>
      </c>
    </row>
    <row r="17" spans="1:41" x14ac:dyDescent="0.25">
      <c r="A17" s="4">
        <v>12</v>
      </c>
      <c r="B17" s="2" t="str">
        <f>HYPERLINK("https://my.zakupivli.pro/remote/dispatcher/state_purchase_view/52469414", "UA-2024-08-01-008043-a")</f>
        <v>UA-2024-08-01-008043-a</v>
      </c>
      <c r="C17" s="2" t="s">
        <v>182</v>
      </c>
      <c r="D17" s="1" t="s">
        <v>220</v>
      </c>
      <c r="E17" s="1" t="s">
        <v>59</v>
      </c>
      <c r="F17" s="1" t="s">
        <v>108</v>
      </c>
      <c r="G17" s="1" t="s">
        <v>161</v>
      </c>
      <c r="H17" s="1" t="s">
        <v>254</v>
      </c>
      <c r="I17" s="1" t="s">
        <v>178</v>
      </c>
      <c r="J17" s="1" t="s">
        <v>37</v>
      </c>
      <c r="K17" s="6">
        <v>15512.61</v>
      </c>
      <c r="L17" s="1">
        <v>1</v>
      </c>
      <c r="M17" s="6">
        <v>15512.61</v>
      </c>
      <c r="N17" s="1" t="s">
        <v>271</v>
      </c>
      <c r="O17" s="1" t="s">
        <v>269</v>
      </c>
      <c r="P17" s="1" t="s">
        <v>135</v>
      </c>
      <c r="Q17" s="1" t="s">
        <v>184</v>
      </c>
      <c r="R17" s="1" t="s">
        <v>148</v>
      </c>
      <c r="S17" s="6">
        <v>15512.61</v>
      </c>
      <c r="T17" s="6">
        <v>15512.61</v>
      </c>
      <c r="U17" s="1" t="s">
        <v>258</v>
      </c>
      <c r="V17" s="1"/>
      <c r="W17" s="1"/>
      <c r="X17" s="1" t="s">
        <v>258</v>
      </c>
      <c r="Y17" s="1" t="s">
        <v>87</v>
      </c>
      <c r="Z17" s="1"/>
      <c r="AA17" s="1" t="s">
        <v>28</v>
      </c>
      <c r="AB17" s="1"/>
      <c r="AC17" s="1"/>
      <c r="AD17" s="1"/>
      <c r="AE17" s="1"/>
      <c r="AF17" s="1"/>
      <c r="AG17" s="1" t="s">
        <v>264</v>
      </c>
      <c r="AH17" s="7">
        <v>45505.673245719656</v>
      </c>
      <c r="AI17" s="1" t="s">
        <v>130</v>
      </c>
      <c r="AJ17" s="6">
        <v>15512.61</v>
      </c>
      <c r="AK17" s="5">
        <v>45505</v>
      </c>
      <c r="AL17" s="5">
        <v>45566</v>
      </c>
      <c r="AM17" s="5">
        <v>45505</v>
      </c>
      <c r="AN17" s="5">
        <v>45505</v>
      </c>
      <c r="AO17" s="7">
        <v>45657</v>
      </c>
    </row>
    <row r="18" spans="1:41" x14ac:dyDescent="0.25">
      <c r="A18" s="4">
        <v>13</v>
      </c>
      <c r="B18" s="2" t="str">
        <f>HYPERLINK("https://my.zakupivli.pro/remote/dispatcher/state_purchase_view/51978563", "UA-2024-07-03-010604-a")</f>
        <v>UA-2024-07-03-010604-a</v>
      </c>
      <c r="C18" s="2" t="str">
        <f>HYPERLINK("https://my.zakupivli.pro/remote/dispatcher/state_purchase_lot_view/1328200", "UA-2024-07-03-010604-a-L1")</f>
        <v>UA-2024-07-03-010604-a-L1</v>
      </c>
      <c r="D18" s="1" t="s">
        <v>230</v>
      </c>
      <c r="E18" s="1" t="s">
        <v>59</v>
      </c>
      <c r="F18" s="1" t="s">
        <v>101</v>
      </c>
      <c r="G18" s="1" t="s">
        <v>147</v>
      </c>
      <c r="H18" s="1" t="s">
        <v>254</v>
      </c>
      <c r="I18" s="1" t="s">
        <v>178</v>
      </c>
      <c r="J18" s="1" t="s">
        <v>37</v>
      </c>
      <c r="K18" s="6">
        <v>183361</v>
      </c>
      <c r="L18" s="1">
        <v>1</v>
      </c>
      <c r="M18" s="6">
        <v>183361</v>
      </c>
      <c r="N18" s="1" t="s">
        <v>271</v>
      </c>
      <c r="O18" s="6">
        <v>916.81</v>
      </c>
      <c r="P18" s="1" t="s">
        <v>135</v>
      </c>
      <c r="Q18" s="1" t="s">
        <v>254</v>
      </c>
      <c r="R18" s="1" t="s">
        <v>71</v>
      </c>
      <c r="S18" s="6">
        <v>183165.74</v>
      </c>
      <c r="T18" s="6">
        <v>183165.74</v>
      </c>
      <c r="U18" s="1" t="s">
        <v>195</v>
      </c>
      <c r="V18" s="6">
        <v>195.26000000000931</v>
      </c>
      <c r="W18" s="6">
        <v>1.0648938432927903E-3</v>
      </c>
      <c r="X18" s="1" t="s">
        <v>195</v>
      </c>
      <c r="Y18" s="1" t="s">
        <v>95</v>
      </c>
      <c r="Z18" s="1" t="s">
        <v>137</v>
      </c>
      <c r="AA18" s="1" t="s">
        <v>30</v>
      </c>
      <c r="AB18" s="6">
        <v>195.26000000000931</v>
      </c>
      <c r="AC18" s="6">
        <v>1.0648938432927903E-3</v>
      </c>
      <c r="AD18" s="7">
        <v>45485.422558242884</v>
      </c>
      <c r="AE18" s="1"/>
      <c r="AF18" s="1"/>
      <c r="AG18" s="1" t="s">
        <v>273</v>
      </c>
      <c r="AH18" s="7">
        <v>45476.918804963418</v>
      </c>
      <c r="AI18" s="1"/>
      <c r="AJ18" s="6">
        <v>183165.74</v>
      </c>
      <c r="AK18" s="1"/>
      <c r="AL18" s="5">
        <v>45597</v>
      </c>
      <c r="AM18" s="1" t="s">
        <v>34</v>
      </c>
      <c r="AN18" s="1" t="s">
        <v>34</v>
      </c>
      <c r="AO18" s="1"/>
    </row>
    <row r="19" spans="1:41" x14ac:dyDescent="0.25">
      <c r="A19" s="4">
        <v>14</v>
      </c>
      <c r="B19" s="2" t="str">
        <f>HYPERLINK("https://my.zakupivli.pro/remote/dispatcher/state_purchase_view/51922859", "UA-2024-07-01-005531-a")</f>
        <v>UA-2024-07-01-005531-a</v>
      </c>
      <c r="C19" s="2" t="s">
        <v>182</v>
      </c>
      <c r="D19" s="1" t="s">
        <v>217</v>
      </c>
      <c r="E19" s="1" t="s">
        <v>59</v>
      </c>
      <c r="F19" s="1" t="s">
        <v>105</v>
      </c>
      <c r="G19" s="1" t="s">
        <v>161</v>
      </c>
      <c r="H19" s="1" t="s">
        <v>254</v>
      </c>
      <c r="I19" s="1" t="s">
        <v>178</v>
      </c>
      <c r="J19" s="1" t="s">
        <v>37</v>
      </c>
      <c r="K19" s="6">
        <v>1750</v>
      </c>
      <c r="L19" s="1">
        <v>7</v>
      </c>
      <c r="M19" s="6">
        <v>250</v>
      </c>
      <c r="N19" s="1" t="s">
        <v>271</v>
      </c>
      <c r="O19" s="1" t="s">
        <v>269</v>
      </c>
      <c r="P19" s="1" t="s">
        <v>135</v>
      </c>
      <c r="Q19" s="1" t="s">
        <v>184</v>
      </c>
      <c r="R19" s="1" t="s">
        <v>148</v>
      </c>
      <c r="S19" s="6">
        <v>1750</v>
      </c>
      <c r="T19" s="6">
        <v>250</v>
      </c>
      <c r="U19" s="1" t="s">
        <v>143</v>
      </c>
      <c r="V19" s="1"/>
      <c r="W19" s="1"/>
      <c r="X19" s="1" t="s">
        <v>143</v>
      </c>
      <c r="Y19" s="1" t="s">
        <v>74</v>
      </c>
      <c r="Z19" s="1"/>
      <c r="AA19" s="1" t="s">
        <v>3</v>
      </c>
      <c r="AB19" s="1"/>
      <c r="AC19" s="1"/>
      <c r="AD19" s="1"/>
      <c r="AE19" s="1"/>
      <c r="AF19" s="1"/>
      <c r="AG19" s="1" t="s">
        <v>264</v>
      </c>
      <c r="AH19" s="7">
        <v>45474.608275759812</v>
      </c>
      <c r="AI19" s="1" t="s">
        <v>111</v>
      </c>
      <c r="AJ19" s="6">
        <v>1750</v>
      </c>
      <c r="AK19" s="5">
        <v>45474</v>
      </c>
      <c r="AL19" s="5">
        <v>45657</v>
      </c>
      <c r="AM19" s="5">
        <v>45474</v>
      </c>
      <c r="AN19" s="5">
        <v>45474</v>
      </c>
      <c r="AO19" s="7">
        <v>45657</v>
      </c>
    </row>
    <row r="20" spans="1:41" x14ac:dyDescent="0.25">
      <c r="A20" s="4">
        <v>15</v>
      </c>
      <c r="B20" s="2" t="str">
        <f>HYPERLINK("https://my.zakupivli.pro/remote/dispatcher/state_purchase_view/51922370", "UA-2024-07-01-005316-a")</f>
        <v>UA-2024-07-01-005316-a</v>
      </c>
      <c r="C20" s="2" t="s">
        <v>182</v>
      </c>
      <c r="D20" s="1" t="s">
        <v>213</v>
      </c>
      <c r="E20" s="1" t="s">
        <v>59</v>
      </c>
      <c r="F20" s="1" t="s">
        <v>124</v>
      </c>
      <c r="G20" s="1" t="s">
        <v>161</v>
      </c>
      <c r="H20" s="1" t="s">
        <v>254</v>
      </c>
      <c r="I20" s="1" t="s">
        <v>178</v>
      </c>
      <c r="J20" s="1" t="s">
        <v>37</v>
      </c>
      <c r="K20" s="6">
        <v>1570.94</v>
      </c>
      <c r="L20" s="1">
        <v>1</v>
      </c>
      <c r="M20" s="6">
        <v>1570.94</v>
      </c>
      <c r="N20" s="1" t="s">
        <v>271</v>
      </c>
      <c r="O20" s="1" t="s">
        <v>269</v>
      </c>
      <c r="P20" s="1" t="s">
        <v>135</v>
      </c>
      <c r="Q20" s="1" t="s">
        <v>254</v>
      </c>
      <c r="R20" s="1" t="s">
        <v>148</v>
      </c>
      <c r="S20" s="6">
        <v>1570.94</v>
      </c>
      <c r="T20" s="6">
        <v>1570.94</v>
      </c>
      <c r="U20" s="1" t="s">
        <v>167</v>
      </c>
      <c r="V20" s="1"/>
      <c r="W20" s="1"/>
      <c r="X20" s="1" t="s">
        <v>167</v>
      </c>
      <c r="Y20" s="1" t="s">
        <v>81</v>
      </c>
      <c r="Z20" s="1"/>
      <c r="AA20" s="1" t="s">
        <v>27</v>
      </c>
      <c r="AB20" s="1"/>
      <c r="AC20" s="1"/>
      <c r="AD20" s="1"/>
      <c r="AE20" s="1"/>
      <c r="AF20" s="1"/>
      <c r="AG20" s="1" t="s">
        <v>264</v>
      </c>
      <c r="AH20" s="7">
        <v>45474.600435575994</v>
      </c>
      <c r="AI20" s="1" t="s">
        <v>121</v>
      </c>
      <c r="AJ20" s="6">
        <v>1570.94</v>
      </c>
      <c r="AK20" s="5">
        <v>45338</v>
      </c>
      <c r="AL20" s="5">
        <v>45657</v>
      </c>
      <c r="AM20" s="5">
        <v>45474</v>
      </c>
      <c r="AN20" s="5">
        <v>45474</v>
      </c>
      <c r="AO20" s="7">
        <v>45657</v>
      </c>
    </row>
    <row r="21" spans="1:41" x14ac:dyDescent="0.25">
      <c r="A21" s="4">
        <v>16</v>
      </c>
      <c r="B21" s="2" t="str">
        <f>HYPERLINK("https://my.zakupivli.pro/remote/dispatcher/state_purchase_view/51669847", "UA-2024-06-17-008138-a")</f>
        <v>UA-2024-06-17-008138-a</v>
      </c>
      <c r="C21" s="2" t="str">
        <f>HYPERLINK("https://my.zakupivli.pro/remote/dispatcher/state_purchase_lot_view/1313229", "UA-2024-06-17-008138-a-L1")</f>
        <v>UA-2024-06-17-008138-a-L1</v>
      </c>
      <c r="D21" s="1" t="s">
        <v>227</v>
      </c>
      <c r="E21" s="1" t="s">
        <v>59</v>
      </c>
      <c r="F21" s="1" t="s">
        <v>100</v>
      </c>
      <c r="G21" s="1" t="s">
        <v>147</v>
      </c>
      <c r="H21" s="1" t="s">
        <v>254</v>
      </c>
      <c r="I21" s="1" t="s">
        <v>178</v>
      </c>
      <c r="J21" s="1" t="s">
        <v>37</v>
      </c>
      <c r="K21" s="6">
        <v>1079000</v>
      </c>
      <c r="L21" s="1">
        <v>1</v>
      </c>
      <c r="M21" s="6">
        <v>1079000</v>
      </c>
      <c r="N21" s="1" t="s">
        <v>271</v>
      </c>
      <c r="O21" s="6">
        <v>5395</v>
      </c>
      <c r="P21" s="1" t="s">
        <v>135</v>
      </c>
      <c r="Q21" s="1" t="s">
        <v>254</v>
      </c>
      <c r="R21" s="1" t="s">
        <v>51</v>
      </c>
      <c r="S21" s="6">
        <v>1078813.76</v>
      </c>
      <c r="T21" s="6">
        <v>1078813.76</v>
      </c>
      <c r="U21" s="1" t="s">
        <v>195</v>
      </c>
      <c r="V21" s="6">
        <v>186.23999999999069</v>
      </c>
      <c r="W21" s="6">
        <v>1.726042632066642E-4</v>
      </c>
      <c r="X21" s="1" t="s">
        <v>195</v>
      </c>
      <c r="Y21" s="1" t="s">
        <v>95</v>
      </c>
      <c r="Z21" s="1" t="s">
        <v>137</v>
      </c>
      <c r="AA21" s="1" t="s">
        <v>30</v>
      </c>
      <c r="AB21" s="6">
        <v>186.23999999999069</v>
      </c>
      <c r="AC21" s="6">
        <v>1.726042632066642E-4</v>
      </c>
      <c r="AD21" s="7">
        <v>45474.578333707846</v>
      </c>
      <c r="AE21" s="1" t="s">
        <v>60</v>
      </c>
      <c r="AF21" s="1" t="s">
        <v>61</v>
      </c>
      <c r="AG21" s="1" t="s">
        <v>263</v>
      </c>
      <c r="AH21" s="7">
        <v>45484.558043904501</v>
      </c>
      <c r="AI21" s="1" t="s">
        <v>125</v>
      </c>
      <c r="AJ21" s="6">
        <v>1078813.76</v>
      </c>
      <c r="AK21" s="1"/>
      <c r="AL21" s="5">
        <v>45566</v>
      </c>
      <c r="AM21" s="5">
        <v>45484</v>
      </c>
      <c r="AN21" s="5">
        <v>45484</v>
      </c>
      <c r="AO21" s="7">
        <v>45657</v>
      </c>
    </row>
    <row r="22" spans="1:41" x14ac:dyDescent="0.25">
      <c r="A22" s="4">
        <v>17</v>
      </c>
      <c r="B22" s="2" t="str">
        <f>HYPERLINK("https://my.zakupivli.pro/remote/dispatcher/state_purchase_view/51470097", "UA-2024-06-06-008375-a")</f>
        <v>UA-2024-06-06-008375-a</v>
      </c>
      <c r="C22" s="2" t="s">
        <v>182</v>
      </c>
      <c r="D22" s="1" t="s">
        <v>233</v>
      </c>
      <c r="E22" s="1" t="s">
        <v>59</v>
      </c>
      <c r="F22" s="1" t="s">
        <v>73</v>
      </c>
      <c r="G22" s="1" t="s">
        <v>161</v>
      </c>
      <c r="H22" s="1" t="s">
        <v>254</v>
      </c>
      <c r="I22" s="1" t="s">
        <v>178</v>
      </c>
      <c r="J22" s="1" t="s">
        <v>37</v>
      </c>
      <c r="K22" s="6">
        <v>2662.2</v>
      </c>
      <c r="L22" s="1">
        <v>15</v>
      </c>
      <c r="M22" s="6">
        <v>177.48</v>
      </c>
      <c r="N22" s="1" t="s">
        <v>270</v>
      </c>
      <c r="O22" s="1" t="s">
        <v>269</v>
      </c>
      <c r="P22" s="1" t="s">
        <v>135</v>
      </c>
      <c r="Q22" s="1" t="s">
        <v>254</v>
      </c>
      <c r="R22" s="1" t="s">
        <v>148</v>
      </c>
      <c r="S22" s="6">
        <v>2662.2</v>
      </c>
      <c r="T22" s="6">
        <v>177.48</v>
      </c>
      <c r="U22" s="1" t="s">
        <v>253</v>
      </c>
      <c r="V22" s="1"/>
      <c r="W22" s="1"/>
      <c r="X22" s="1" t="s">
        <v>253</v>
      </c>
      <c r="Y22" s="1" t="s">
        <v>55</v>
      </c>
      <c r="Z22" s="1"/>
      <c r="AA22" s="1" t="s">
        <v>9</v>
      </c>
      <c r="AB22" s="1"/>
      <c r="AC22" s="1"/>
      <c r="AD22" s="1"/>
      <c r="AE22" s="1"/>
      <c r="AF22" s="1"/>
      <c r="AG22" s="1" t="s">
        <v>264</v>
      </c>
      <c r="AH22" s="7">
        <v>45449.61687196303</v>
      </c>
      <c r="AI22" s="1" t="s">
        <v>118</v>
      </c>
      <c r="AJ22" s="6">
        <v>2662.2</v>
      </c>
      <c r="AK22" s="5">
        <v>45447</v>
      </c>
      <c r="AL22" s="5">
        <v>45657</v>
      </c>
      <c r="AM22" s="5">
        <v>45447</v>
      </c>
      <c r="AN22" s="5">
        <v>45447</v>
      </c>
      <c r="AO22" s="7">
        <v>45657</v>
      </c>
    </row>
    <row r="23" spans="1:41" x14ac:dyDescent="0.25">
      <c r="A23" s="4">
        <v>18</v>
      </c>
      <c r="B23" s="2" t="str">
        <f>HYPERLINK("https://my.zakupivli.pro/remote/dispatcher/state_purchase_view/51417981", "UA-2024-06-04-010636-a")</f>
        <v>UA-2024-06-04-010636-a</v>
      </c>
      <c r="C23" s="2" t="s">
        <v>182</v>
      </c>
      <c r="D23" s="1" t="s">
        <v>212</v>
      </c>
      <c r="E23" s="1" t="s">
        <v>59</v>
      </c>
      <c r="F23" s="1" t="s">
        <v>128</v>
      </c>
      <c r="G23" s="1" t="s">
        <v>161</v>
      </c>
      <c r="H23" s="1" t="s">
        <v>254</v>
      </c>
      <c r="I23" s="1" t="s">
        <v>178</v>
      </c>
      <c r="J23" s="1" t="s">
        <v>37</v>
      </c>
      <c r="K23" s="6">
        <v>648</v>
      </c>
      <c r="L23" s="1">
        <v>1</v>
      </c>
      <c r="M23" s="6">
        <v>648</v>
      </c>
      <c r="N23" s="1" t="s">
        <v>271</v>
      </c>
      <c r="O23" s="1" t="s">
        <v>269</v>
      </c>
      <c r="P23" s="1" t="s">
        <v>135</v>
      </c>
      <c r="Q23" s="1" t="s">
        <v>184</v>
      </c>
      <c r="R23" s="1" t="s">
        <v>148</v>
      </c>
      <c r="S23" s="6">
        <v>648</v>
      </c>
      <c r="T23" s="6">
        <v>648</v>
      </c>
      <c r="U23" s="1" t="s">
        <v>174</v>
      </c>
      <c r="V23" s="1"/>
      <c r="W23" s="1"/>
      <c r="X23" s="1" t="s">
        <v>174</v>
      </c>
      <c r="Y23" s="1" t="s">
        <v>78</v>
      </c>
      <c r="Z23" s="1"/>
      <c r="AA23" s="1" t="s">
        <v>25</v>
      </c>
      <c r="AB23" s="1"/>
      <c r="AC23" s="1"/>
      <c r="AD23" s="1"/>
      <c r="AE23" s="1"/>
      <c r="AF23" s="1"/>
      <c r="AG23" s="1" t="s">
        <v>264</v>
      </c>
      <c r="AH23" s="7">
        <v>45447.702010995657</v>
      </c>
      <c r="AI23" s="1" t="s">
        <v>109</v>
      </c>
      <c r="AJ23" s="6">
        <v>648</v>
      </c>
      <c r="AK23" s="5">
        <v>45446</v>
      </c>
      <c r="AL23" s="5">
        <v>45534</v>
      </c>
      <c r="AM23" s="5">
        <v>45446</v>
      </c>
      <c r="AN23" s="5">
        <v>45446</v>
      </c>
      <c r="AO23" s="7">
        <v>45657</v>
      </c>
    </row>
    <row r="24" spans="1:41" x14ac:dyDescent="0.25">
      <c r="A24" s="4">
        <v>19</v>
      </c>
      <c r="B24" s="2" t="str">
        <f>HYPERLINK("https://my.zakupivli.pro/remote/dispatcher/state_purchase_view/51332984", "UA-2024-05-30-004948-a")</f>
        <v>UA-2024-05-30-004948-a</v>
      </c>
      <c r="C24" s="2" t="s">
        <v>182</v>
      </c>
      <c r="D24" s="1" t="s">
        <v>144</v>
      </c>
      <c r="E24" s="1" t="s">
        <v>59</v>
      </c>
      <c r="F24" s="1" t="s">
        <v>64</v>
      </c>
      <c r="G24" s="1" t="s">
        <v>161</v>
      </c>
      <c r="H24" s="1" t="s">
        <v>254</v>
      </c>
      <c r="I24" s="1" t="s">
        <v>178</v>
      </c>
      <c r="J24" s="1" t="s">
        <v>37</v>
      </c>
      <c r="K24" s="6">
        <v>1672.72</v>
      </c>
      <c r="L24" s="1">
        <v>28</v>
      </c>
      <c r="M24" s="6">
        <v>59.74</v>
      </c>
      <c r="N24" s="1" t="s">
        <v>274</v>
      </c>
      <c r="O24" s="1" t="s">
        <v>269</v>
      </c>
      <c r="P24" s="1" t="s">
        <v>135</v>
      </c>
      <c r="Q24" s="1" t="s">
        <v>184</v>
      </c>
      <c r="R24" s="1" t="s">
        <v>148</v>
      </c>
      <c r="S24" s="6">
        <v>1672.72</v>
      </c>
      <c r="T24" s="6">
        <v>59.74</v>
      </c>
      <c r="U24" s="1" t="s">
        <v>245</v>
      </c>
      <c r="V24" s="1"/>
      <c r="W24" s="1"/>
      <c r="X24" s="1" t="s">
        <v>245</v>
      </c>
      <c r="Y24" s="1" t="s">
        <v>56</v>
      </c>
      <c r="Z24" s="1"/>
      <c r="AA24" s="1" t="s">
        <v>33</v>
      </c>
      <c r="AB24" s="1"/>
      <c r="AC24" s="1"/>
      <c r="AD24" s="1"/>
      <c r="AE24" s="1"/>
      <c r="AF24" s="1"/>
      <c r="AG24" s="1" t="s">
        <v>264</v>
      </c>
      <c r="AH24" s="7">
        <v>45442.532461922572</v>
      </c>
      <c r="AI24" s="1" t="s">
        <v>91</v>
      </c>
      <c r="AJ24" s="6">
        <v>1672.72</v>
      </c>
      <c r="AK24" s="5">
        <v>45440</v>
      </c>
      <c r="AL24" s="5">
        <v>45657</v>
      </c>
      <c r="AM24" s="5">
        <v>45440</v>
      </c>
      <c r="AN24" s="5">
        <v>45440</v>
      </c>
      <c r="AO24" s="7">
        <v>45657</v>
      </c>
    </row>
    <row r="25" spans="1:41" x14ac:dyDescent="0.25">
      <c r="A25" s="4">
        <v>20</v>
      </c>
      <c r="B25" s="2" t="str">
        <f>HYPERLINK("https://my.zakupivli.pro/remote/dispatcher/state_purchase_view/50816486", "UA-2024-05-03-004588-a")</f>
        <v>UA-2024-05-03-004588-a</v>
      </c>
      <c r="C25" s="2" t="s">
        <v>182</v>
      </c>
      <c r="D25" s="1" t="s">
        <v>207</v>
      </c>
      <c r="E25" s="1" t="s">
        <v>59</v>
      </c>
      <c r="F25" s="1" t="s">
        <v>116</v>
      </c>
      <c r="G25" s="1" t="s">
        <v>161</v>
      </c>
      <c r="H25" s="1" t="s">
        <v>254</v>
      </c>
      <c r="I25" s="1" t="s">
        <v>178</v>
      </c>
      <c r="J25" s="1" t="s">
        <v>37</v>
      </c>
      <c r="K25" s="6">
        <v>1890</v>
      </c>
      <c r="L25" s="1">
        <v>1</v>
      </c>
      <c r="M25" s="6">
        <v>1890</v>
      </c>
      <c r="N25" s="1" t="s">
        <v>271</v>
      </c>
      <c r="O25" s="1" t="s">
        <v>269</v>
      </c>
      <c r="P25" s="1" t="s">
        <v>135</v>
      </c>
      <c r="Q25" s="1" t="s">
        <v>184</v>
      </c>
      <c r="R25" s="1" t="s">
        <v>148</v>
      </c>
      <c r="S25" s="6">
        <v>1890</v>
      </c>
      <c r="T25" s="6">
        <v>1890</v>
      </c>
      <c r="U25" s="1" t="s">
        <v>145</v>
      </c>
      <c r="V25" s="1"/>
      <c r="W25" s="1"/>
      <c r="X25" s="1" t="s">
        <v>145</v>
      </c>
      <c r="Y25" s="1" t="s">
        <v>85</v>
      </c>
      <c r="Z25" s="1"/>
      <c r="AA25" s="1" t="s">
        <v>12</v>
      </c>
      <c r="AB25" s="1"/>
      <c r="AC25" s="1"/>
      <c r="AD25" s="1"/>
      <c r="AE25" s="1"/>
      <c r="AF25" s="1"/>
      <c r="AG25" s="1" t="s">
        <v>264</v>
      </c>
      <c r="AH25" s="7">
        <v>45415.505378044494</v>
      </c>
      <c r="AI25" s="1" t="s">
        <v>134</v>
      </c>
      <c r="AJ25" s="6">
        <v>1890</v>
      </c>
      <c r="AK25" s="5">
        <v>45413</v>
      </c>
      <c r="AL25" s="5">
        <v>45657</v>
      </c>
      <c r="AM25" s="5">
        <v>45413</v>
      </c>
      <c r="AN25" s="5">
        <v>45413</v>
      </c>
      <c r="AO25" s="7">
        <v>45657</v>
      </c>
    </row>
    <row r="26" spans="1:41" x14ac:dyDescent="0.25">
      <c r="A26" s="4">
        <v>21</v>
      </c>
      <c r="B26" s="2" t="str">
        <f>HYPERLINK("https://my.zakupivli.pro/remote/dispatcher/state_purchase_view/50728592", "UA-2024-04-29-011264-a")</f>
        <v>UA-2024-04-29-011264-a</v>
      </c>
      <c r="C26" s="2" t="s">
        <v>182</v>
      </c>
      <c r="D26" s="1" t="s">
        <v>208</v>
      </c>
      <c r="E26" s="1" t="s">
        <v>59</v>
      </c>
      <c r="F26" s="1" t="s">
        <v>127</v>
      </c>
      <c r="G26" s="1" t="s">
        <v>161</v>
      </c>
      <c r="H26" s="1" t="s">
        <v>254</v>
      </c>
      <c r="I26" s="1" t="s">
        <v>178</v>
      </c>
      <c r="J26" s="1" t="s">
        <v>37</v>
      </c>
      <c r="K26" s="6">
        <v>373</v>
      </c>
      <c r="L26" s="1">
        <v>1</v>
      </c>
      <c r="M26" s="6">
        <v>373</v>
      </c>
      <c r="N26" s="1" t="s">
        <v>271</v>
      </c>
      <c r="O26" s="1" t="s">
        <v>269</v>
      </c>
      <c r="P26" s="1" t="s">
        <v>135</v>
      </c>
      <c r="Q26" s="1" t="s">
        <v>184</v>
      </c>
      <c r="R26" s="1" t="s">
        <v>148</v>
      </c>
      <c r="S26" s="6">
        <v>373</v>
      </c>
      <c r="T26" s="6">
        <v>373</v>
      </c>
      <c r="U26" s="1" t="s">
        <v>168</v>
      </c>
      <c r="V26" s="1"/>
      <c r="W26" s="1"/>
      <c r="X26" s="1" t="s">
        <v>168</v>
      </c>
      <c r="Y26" s="1" t="s">
        <v>96</v>
      </c>
      <c r="Z26" s="1"/>
      <c r="AA26" s="1" t="s">
        <v>8</v>
      </c>
      <c r="AB26" s="1"/>
      <c r="AC26" s="1"/>
      <c r="AD26" s="1"/>
      <c r="AE26" s="1"/>
      <c r="AF26" s="1"/>
      <c r="AG26" s="1" t="s">
        <v>264</v>
      </c>
      <c r="AH26" s="7">
        <v>45411.842250122696</v>
      </c>
      <c r="AI26" s="1" t="s">
        <v>126</v>
      </c>
      <c r="AJ26" s="6">
        <v>373</v>
      </c>
      <c r="AK26" s="5">
        <v>45407</v>
      </c>
      <c r="AL26" s="5">
        <v>45657</v>
      </c>
      <c r="AM26" s="5">
        <v>45407</v>
      </c>
      <c r="AN26" s="5">
        <v>45407</v>
      </c>
      <c r="AO26" s="7">
        <v>45657</v>
      </c>
    </row>
    <row r="27" spans="1:41" x14ac:dyDescent="0.25">
      <c r="A27" s="4">
        <v>22</v>
      </c>
      <c r="B27" s="2" t="str">
        <f>HYPERLINK("https://my.zakupivli.pro/remote/dispatcher/state_purchase_view/50728580", "UA-2024-04-29-011259-a")</f>
        <v>UA-2024-04-29-011259-a</v>
      </c>
      <c r="C27" s="2" t="s">
        <v>182</v>
      </c>
      <c r="D27" s="1" t="s">
        <v>209</v>
      </c>
      <c r="E27" s="1" t="s">
        <v>59</v>
      </c>
      <c r="F27" s="1" t="s">
        <v>128</v>
      </c>
      <c r="G27" s="1" t="s">
        <v>161</v>
      </c>
      <c r="H27" s="1" t="s">
        <v>254</v>
      </c>
      <c r="I27" s="1" t="s">
        <v>178</v>
      </c>
      <c r="J27" s="1" t="s">
        <v>37</v>
      </c>
      <c r="K27" s="6">
        <v>198.66</v>
      </c>
      <c r="L27" s="1">
        <v>1</v>
      </c>
      <c r="M27" s="6">
        <v>198.66</v>
      </c>
      <c r="N27" s="1" t="s">
        <v>271</v>
      </c>
      <c r="O27" s="1" t="s">
        <v>269</v>
      </c>
      <c r="P27" s="1" t="s">
        <v>135</v>
      </c>
      <c r="Q27" s="1" t="s">
        <v>184</v>
      </c>
      <c r="R27" s="1" t="s">
        <v>148</v>
      </c>
      <c r="S27" s="6">
        <v>198.66</v>
      </c>
      <c r="T27" s="6">
        <v>198.66</v>
      </c>
      <c r="U27" s="1" t="s">
        <v>198</v>
      </c>
      <c r="V27" s="1"/>
      <c r="W27" s="1"/>
      <c r="X27" s="1" t="s">
        <v>198</v>
      </c>
      <c r="Y27" s="1" t="s">
        <v>75</v>
      </c>
      <c r="Z27" s="1"/>
      <c r="AA27" s="1" t="s">
        <v>6</v>
      </c>
      <c r="AB27" s="1"/>
      <c r="AC27" s="1"/>
      <c r="AD27" s="1"/>
      <c r="AE27" s="1"/>
      <c r="AF27" s="1"/>
      <c r="AG27" s="1" t="s">
        <v>264</v>
      </c>
      <c r="AH27" s="7">
        <v>45411.841757488924</v>
      </c>
      <c r="AI27" s="1" t="s">
        <v>180</v>
      </c>
      <c r="AJ27" s="6">
        <v>198.66</v>
      </c>
      <c r="AK27" s="5">
        <v>45407</v>
      </c>
      <c r="AL27" s="5">
        <v>45657</v>
      </c>
      <c r="AM27" s="5">
        <v>45407</v>
      </c>
      <c r="AN27" s="5">
        <v>45407</v>
      </c>
      <c r="AO27" s="7">
        <v>45657</v>
      </c>
    </row>
    <row r="28" spans="1:41" x14ac:dyDescent="0.25">
      <c r="A28" s="4">
        <v>23</v>
      </c>
      <c r="B28" s="2" t="str">
        <f>HYPERLINK("https://my.zakupivli.pro/remote/dispatcher/state_purchase_view/50728570", "UA-2024-04-29-011253-a")</f>
        <v>UA-2024-04-29-011253-a</v>
      </c>
      <c r="C28" s="2" t="s">
        <v>182</v>
      </c>
      <c r="D28" s="1" t="s">
        <v>211</v>
      </c>
      <c r="E28" s="1" t="s">
        <v>59</v>
      </c>
      <c r="F28" s="1" t="s">
        <v>127</v>
      </c>
      <c r="G28" s="1" t="s">
        <v>161</v>
      </c>
      <c r="H28" s="1" t="s">
        <v>254</v>
      </c>
      <c r="I28" s="1" t="s">
        <v>178</v>
      </c>
      <c r="J28" s="1" t="s">
        <v>37</v>
      </c>
      <c r="K28" s="6">
        <v>259.58999999999997</v>
      </c>
      <c r="L28" s="1">
        <v>1</v>
      </c>
      <c r="M28" s="6">
        <v>259.58999999999997</v>
      </c>
      <c r="N28" s="1" t="s">
        <v>271</v>
      </c>
      <c r="O28" s="1" t="s">
        <v>269</v>
      </c>
      <c r="P28" s="1" t="s">
        <v>135</v>
      </c>
      <c r="Q28" s="1" t="s">
        <v>254</v>
      </c>
      <c r="R28" s="1" t="s">
        <v>148</v>
      </c>
      <c r="S28" s="6">
        <v>259.58999999999997</v>
      </c>
      <c r="T28" s="6">
        <v>259.58999999999997</v>
      </c>
      <c r="U28" s="1" t="s">
        <v>150</v>
      </c>
      <c r="V28" s="1"/>
      <c r="W28" s="1"/>
      <c r="X28" s="1" t="s">
        <v>150</v>
      </c>
      <c r="Y28" s="1" t="s">
        <v>67</v>
      </c>
      <c r="Z28" s="1"/>
      <c r="AA28" s="1" t="s">
        <v>18</v>
      </c>
      <c r="AB28" s="1"/>
      <c r="AC28" s="1"/>
      <c r="AD28" s="1"/>
      <c r="AE28" s="1"/>
      <c r="AF28" s="1"/>
      <c r="AG28" s="1" t="s">
        <v>264</v>
      </c>
      <c r="AH28" s="7">
        <v>45411.841452556931</v>
      </c>
      <c r="AI28" s="1" t="s">
        <v>82</v>
      </c>
      <c r="AJ28" s="6">
        <v>259.58999999999997</v>
      </c>
      <c r="AK28" s="5">
        <v>45408</v>
      </c>
      <c r="AL28" s="5">
        <v>45657</v>
      </c>
      <c r="AM28" s="5">
        <v>45408</v>
      </c>
      <c r="AN28" s="5">
        <v>45408</v>
      </c>
      <c r="AO28" s="7">
        <v>45657</v>
      </c>
    </row>
    <row r="29" spans="1:41" x14ac:dyDescent="0.25">
      <c r="A29" s="4">
        <v>24</v>
      </c>
      <c r="B29" s="2" t="str">
        <f>HYPERLINK("https://my.zakupivli.pro/remote/dispatcher/state_purchase_view/50728558", "UA-2024-04-29-011243-a")</f>
        <v>UA-2024-04-29-011243-a</v>
      </c>
      <c r="C29" s="2" t="s">
        <v>182</v>
      </c>
      <c r="D29" s="1" t="s">
        <v>210</v>
      </c>
      <c r="E29" s="1" t="s">
        <v>59</v>
      </c>
      <c r="F29" s="1" t="s">
        <v>127</v>
      </c>
      <c r="G29" s="1" t="s">
        <v>161</v>
      </c>
      <c r="H29" s="1" t="s">
        <v>254</v>
      </c>
      <c r="I29" s="1" t="s">
        <v>178</v>
      </c>
      <c r="J29" s="1" t="s">
        <v>37</v>
      </c>
      <c r="K29" s="6">
        <v>359.7</v>
      </c>
      <c r="L29" s="1">
        <v>1</v>
      </c>
      <c r="M29" s="6">
        <v>359.7</v>
      </c>
      <c r="N29" s="1" t="s">
        <v>271</v>
      </c>
      <c r="O29" s="1" t="s">
        <v>269</v>
      </c>
      <c r="P29" s="1" t="s">
        <v>135</v>
      </c>
      <c r="Q29" s="1" t="s">
        <v>254</v>
      </c>
      <c r="R29" s="1" t="s">
        <v>148</v>
      </c>
      <c r="S29" s="6">
        <v>359.7</v>
      </c>
      <c r="T29" s="6">
        <v>359.7</v>
      </c>
      <c r="U29" s="1" t="s">
        <v>150</v>
      </c>
      <c r="V29" s="1"/>
      <c r="W29" s="1"/>
      <c r="X29" s="1" t="s">
        <v>150</v>
      </c>
      <c r="Y29" s="1" t="s">
        <v>67</v>
      </c>
      <c r="Z29" s="1"/>
      <c r="AA29" s="1" t="s">
        <v>18</v>
      </c>
      <c r="AB29" s="1"/>
      <c r="AC29" s="1"/>
      <c r="AD29" s="1"/>
      <c r="AE29" s="1"/>
      <c r="AF29" s="1"/>
      <c r="AG29" s="1" t="s">
        <v>264</v>
      </c>
      <c r="AH29" s="7">
        <v>45411.841116151401</v>
      </c>
      <c r="AI29" s="1" t="s">
        <v>103</v>
      </c>
      <c r="AJ29" s="6">
        <v>359.7</v>
      </c>
      <c r="AK29" s="5">
        <v>45408</v>
      </c>
      <c r="AL29" s="5">
        <v>45657</v>
      </c>
      <c r="AM29" s="5">
        <v>45408</v>
      </c>
      <c r="AN29" s="5">
        <v>45408</v>
      </c>
      <c r="AO29" s="7">
        <v>45657</v>
      </c>
    </row>
    <row r="30" spans="1:41" x14ac:dyDescent="0.25">
      <c r="A30" s="4">
        <v>25</v>
      </c>
      <c r="B30" s="2" t="str">
        <f>HYPERLINK("https://my.zakupivli.pro/remote/dispatcher/state_purchase_view/49737133", "UA-2024-03-12-008498-a")</f>
        <v>UA-2024-03-12-008498-a</v>
      </c>
      <c r="C30" s="2" t="s">
        <v>182</v>
      </c>
      <c r="D30" s="1" t="s">
        <v>157</v>
      </c>
      <c r="E30" s="1" t="s">
        <v>59</v>
      </c>
      <c r="F30" s="1" t="s">
        <v>112</v>
      </c>
      <c r="G30" s="1" t="s">
        <v>161</v>
      </c>
      <c r="H30" s="1" t="s">
        <v>254</v>
      </c>
      <c r="I30" s="1" t="s">
        <v>178</v>
      </c>
      <c r="J30" s="1" t="s">
        <v>37</v>
      </c>
      <c r="K30" s="6">
        <v>3374.4</v>
      </c>
      <c r="L30" s="1">
        <v>12</v>
      </c>
      <c r="M30" s="6">
        <v>281.2</v>
      </c>
      <c r="N30" s="1" t="s">
        <v>271</v>
      </c>
      <c r="O30" s="1" t="s">
        <v>269</v>
      </c>
      <c r="P30" s="1" t="s">
        <v>135</v>
      </c>
      <c r="Q30" s="1" t="s">
        <v>184</v>
      </c>
      <c r="R30" s="1" t="s">
        <v>148</v>
      </c>
      <c r="S30" s="6">
        <v>3374.4</v>
      </c>
      <c r="T30" s="6">
        <v>281.2</v>
      </c>
      <c r="U30" s="1" t="s">
        <v>186</v>
      </c>
      <c r="V30" s="1"/>
      <c r="W30" s="1"/>
      <c r="X30" s="1" t="s">
        <v>186</v>
      </c>
      <c r="Y30" s="1" t="s">
        <v>83</v>
      </c>
      <c r="Z30" s="1"/>
      <c r="AA30" s="1" t="s">
        <v>19</v>
      </c>
      <c r="AB30" s="1"/>
      <c r="AC30" s="1"/>
      <c r="AD30" s="1"/>
      <c r="AE30" s="1"/>
      <c r="AF30" s="1"/>
      <c r="AG30" s="1" t="s">
        <v>264</v>
      </c>
      <c r="AH30" s="7">
        <v>45363.606819887813</v>
      </c>
      <c r="AI30" s="1" t="s">
        <v>66</v>
      </c>
      <c r="AJ30" s="6">
        <v>3374.4</v>
      </c>
      <c r="AK30" s="5">
        <v>45292</v>
      </c>
      <c r="AL30" s="5">
        <v>45657</v>
      </c>
      <c r="AM30" s="5">
        <v>45362</v>
      </c>
      <c r="AN30" s="5">
        <v>45362</v>
      </c>
      <c r="AO30" s="7">
        <v>45657</v>
      </c>
    </row>
    <row r="31" spans="1:41" x14ac:dyDescent="0.25">
      <c r="A31" s="4">
        <v>26</v>
      </c>
      <c r="B31" s="2" t="str">
        <f>HYPERLINK("https://my.zakupivli.pro/remote/dispatcher/state_purchase_view/49736323", "UA-2024-03-12-008117-a")</f>
        <v>UA-2024-03-12-008117-a</v>
      </c>
      <c r="C31" s="2" t="s">
        <v>182</v>
      </c>
      <c r="D31" s="1" t="s">
        <v>218</v>
      </c>
      <c r="E31" s="1" t="s">
        <v>59</v>
      </c>
      <c r="F31" s="1" t="s">
        <v>105</v>
      </c>
      <c r="G31" s="1" t="s">
        <v>161</v>
      </c>
      <c r="H31" s="1" t="s">
        <v>254</v>
      </c>
      <c r="I31" s="1" t="s">
        <v>178</v>
      </c>
      <c r="J31" s="1" t="s">
        <v>37</v>
      </c>
      <c r="K31" s="6">
        <v>1500</v>
      </c>
      <c r="L31" s="1">
        <v>6</v>
      </c>
      <c r="M31" s="6">
        <v>250</v>
      </c>
      <c r="N31" s="1" t="s">
        <v>271</v>
      </c>
      <c r="O31" s="1" t="s">
        <v>269</v>
      </c>
      <c r="P31" s="1" t="s">
        <v>135</v>
      </c>
      <c r="Q31" s="1" t="s">
        <v>184</v>
      </c>
      <c r="R31" s="1" t="s">
        <v>148</v>
      </c>
      <c r="S31" s="6">
        <v>1500</v>
      </c>
      <c r="T31" s="6">
        <v>250</v>
      </c>
      <c r="U31" s="1" t="s">
        <v>143</v>
      </c>
      <c r="V31" s="1"/>
      <c r="W31" s="1"/>
      <c r="X31" s="1" t="s">
        <v>143</v>
      </c>
      <c r="Y31" s="1" t="s">
        <v>74</v>
      </c>
      <c r="Z31" s="1"/>
      <c r="AA31" s="1" t="s">
        <v>3</v>
      </c>
      <c r="AB31" s="1"/>
      <c r="AC31" s="1"/>
      <c r="AD31" s="1"/>
      <c r="AE31" s="1"/>
      <c r="AF31" s="1"/>
      <c r="AG31" s="1" t="s">
        <v>264</v>
      </c>
      <c r="AH31" s="7">
        <v>45363.600159860209</v>
      </c>
      <c r="AI31" s="1" t="s">
        <v>92</v>
      </c>
      <c r="AJ31" s="6">
        <v>1500</v>
      </c>
      <c r="AK31" s="5">
        <v>45363</v>
      </c>
      <c r="AL31" s="5">
        <v>45657</v>
      </c>
      <c r="AM31" s="5">
        <v>45363</v>
      </c>
      <c r="AN31" s="5">
        <v>45363</v>
      </c>
      <c r="AO31" s="7">
        <v>45657</v>
      </c>
    </row>
    <row r="32" spans="1:41" x14ac:dyDescent="0.25">
      <c r="A32" s="4">
        <v>27</v>
      </c>
      <c r="B32" s="2" t="str">
        <f>HYPERLINK("https://my.zakupivli.pro/remote/dispatcher/state_purchase_view/49735352", "UA-2024-03-12-007658-a")</f>
        <v>UA-2024-03-12-007658-a</v>
      </c>
      <c r="C32" s="2" t="s">
        <v>182</v>
      </c>
      <c r="D32" s="1" t="s">
        <v>156</v>
      </c>
      <c r="E32" s="1" t="s">
        <v>59</v>
      </c>
      <c r="F32" s="1" t="s">
        <v>112</v>
      </c>
      <c r="G32" s="1" t="s">
        <v>161</v>
      </c>
      <c r="H32" s="1" t="s">
        <v>254</v>
      </c>
      <c r="I32" s="1" t="s">
        <v>178</v>
      </c>
      <c r="J32" s="1" t="s">
        <v>37</v>
      </c>
      <c r="K32" s="6">
        <v>8330.4</v>
      </c>
      <c r="L32" s="1">
        <v>12</v>
      </c>
      <c r="M32" s="6">
        <v>694.2</v>
      </c>
      <c r="N32" s="1" t="s">
        <v>271</v>
      </c>
      <c r="O32" s="1" t="s">
        <v>269</v>
      </c>
      <c r="P32" s="1" t="s">
        <v>135</v>
      </c>
      <c r="Q32" s="1" t="s">
        <v>184</v>
      </c>
      <c r="R32" s="1" t="s">
        <v>148</v>
      </c>
      <c r="S32" s="6">
        <v>8330.4</v>
      </c>
      <c r="T32" s="6">
        <v>694.19999999999993</v>
      </c>
      <c r="U32" s="1" t="s">
        <v>185</v>
      </c>
      <c r="V32" s="1"/>
      <c r="W32" s="1"/>
      <c r="X32" s="1" t="s">
        <v>185</v>
      </c>
      <c r="Y32" s="1" t="s">
        <v>93</v>
      </c>
      <c r="Z32" s="1"/>
      <c r="AA32" s="1" t="s">
        <v>32</v>
      </c>
      <c r="AB32" s="1"/>
      <c r="AC32" s="1"/>
      <c r="AD32" s="1"/>
      <c r="AE32" s="1"/>
      <c r="AF32" s="1"/>
      <c r="AG32" s="1" t="s">
        <v>264</v>
      </c>
      <c r="AH32" s="7">
        <v>45363.5853025666</v>
      </c>
      <c r="AI32" s="1" t="s">
        <v>104</v>
      </c>
      <c r="AJ32" s="6">
        <v>8330.4</v>
      </c>
      <c r="AK32" s="5">
        <v>45292</v>
      </c>
      <c r="AL32" s="5">
        <v>45657</v>
      </c>
      <c r="AM32" s="5">
        <v>45363</v>
      </c>
      <c r="AN32" s="5">
        <v>45363</v>
      </c>
      <c r="AO32" s="7">
        <v>45657</v>
      </c>
    </row>
    <row r="33" spans="1:41" x14ac:dyDescent="0.25">
      <c r="A33" s="4">
        <v>28</v>
      </c>
      <c r="B33" s="2" t="str">
        <f>HYPERLINK("https://my.zakupivli.pro/remote/dispatcher/state_purchase_view/49273702", "UA-2024-02-19-011803-a")</f>
        <v>UA-2024-02-19-011803-a</v>
      </c>
      <c r="C33" s="2" t="s">
        <v>182</v>
      </c>
      <c r="D33" s="1" t="s">
        <v>158</v>
      </c>
      <c r="E33" s="1" t="s">
        <v>59</v>
      </c>
      <c r="F33" s="1" t="s">
        <v>112</v>
      </c>
      <c r="G33" s="1" t="s">
        <v>161</v>
      </c>
      <c r="H33" s="1" t="s">
        <v>254</v>
      </c>
      <c r="I33" s="1" t="s">
        <v>178</v>
      </c>
      <c r="J33" s="1" t="s">
        <v>37</v>
      </c>
      <c r="K33" s="6">
        <v>2545.1999999999998</v>
      </c>
      <c r="L33" s="1">
        <v>12</v>
      </c>
      <c r="M33" s="6">
        <v>212.1</v>
      </c>
      <c r="N33" s="1" t="s">
        <v>271</v>
      </c>
      <c r="O33" s="1" t="s">
        <v>269</v>
      </c>
      <c r="P33" s="1" t="s">
        <v>135</v>
      </c>
      <c r="Q33" s="1" t="s">
        <v>184</v>
      </c>
      <c r="R33" s="1" t="s">
        <v>148</v>
      </c>
      <c r="S33" s="6">
        <v>2545.1999999999998</v>
      </c>
      <c r="T33" s="6">
        <v>212.1</v>
      </c>
      <c r="U33" s="1" t="s">
        <v>187</v>
      </c>
      <c r="V33" s="1"/>
      <c r="W33" s="1"/>
      <c r="X33" s="1" t="s">
        <v>187</v>
      </c>
      <c r="Y33" s="1" t="s">
        <v>94</v>
      </c>
      <c r="Z33" s="1"/>
      <c r="AA33" s="1" t="s">
        <v>26</v>
      </c>
      <c r="AB33" s="1"/>
      <c r="AC33" s="1"/>
      <c r="AD33" s="1"/>
      <c r="AE33" s="1"/>
      <c r="AF33" s="1"/>
      <c r="AG33" s="1" t="s">
        <v>264</v>
      </c>
      <c r="AH33" s="7">
        <v>45341.681639329596</v>
      </c>
      <c r="AI33" s="1" t="s">
        <v>72</v>
      </c>
      <c r="AJ33" s="6">
        <v>2545.1999999999998</v>
      </c>
      <c r="AK33" s="5">
        <v>45292</v>
      </c>
      <c r="AL33" s="5">
        <v>45657</v>
      </c>
      <c r="AM33" s="5">
        <v>45337</v>
      </c>
      <c r="AN33" s="5">
        <v>45337</v>
      </c>
      <c r="AO33" s="7">
        <v>45657</v>
      </c>
    </row>
    <row r="34" spans="1:41" x14ac:dyDescent="0.25">
      <c r="A34" s="4">
        <v>29</v>
      </c>
      <c r="B34" s="2" t="str">
        <f>HYPERLINK("https://my.zakupivli.pro/remote/dispatcher/state_purchase_view/49272151", "UA-2024-02-19-011090-a")</f>
        <v>UA-2024-02-19-011090-a</v>
      </c>
      <c r="C34" s="2" t="s">
        <v>182</v>
      </c>
      <c r="D34" s="1" t="s">
        <v>206</v>
      </c>
      <c r="E34" s="1" t="s">
        <v>59</v>
      </c>
      <c r="F34" s="1" t="s">
        <v>102</v>
      </c>
      <c r="G34" s="1" t="s">
        <v>161</v>
      </c>
      <c r="H34" s="1" t="s">
        <v>254</v>
      </c>
      <c r="I34" s="1" t="s">
        <v>178</v>
      </c>
      <c r="J34" s="1" t="s">
        <v>37</v>
      </c>
      <c r="K34" s="6">
        <v>17800</v>
      </c>
      <c r="L34" s="1">
        <v>1</v>
      </c>
      <c r="M34" s="6">
        <v>17800</v>
      </c>
      <c r="N34" s="1" t="s">
        <v>271</v>
      </c>
      <c r="O34" s="1" t="s">
        <v>269</v>
      </c>
      <c r="P34" s="1" t="s">
        <v>135</v>
      </c>
      <c r="Q34" s="1" t="s">
        <v>184</v>
      </c>
      <c r="R34" s="1" t="s">
        <v>148</v>
      </c>
      <c r="S34" s="6">
        <v>17800</v>
      </c>
      <c r="T34" s="6">
        <v>17800</v>
      </c>
      <c r="U34" s="1" t="s">
        <v>179</v>
      </c>
      <c r="V34" s="1"/>
      <c r="W34" s="1"/>
      <c r="X34" s="1" t="s">
        <v>179</v>
      </c>
      <c r="Y34" s="1" t="s">
        <v>69</v>
      </c>
      <c r="Z34" s="1"/>
      <c r="AA34" s="1" t="s">
        <v>13</v>
      </c>
      <c r="AB34" s="1"/>
      <c r="AC34" s="1"/>
      <c r="AD34" s="1"/>
      <c r="AE34" s="1"/>
      <c r="AF34" s="1"/>
      <c r="AG34" s="1" t="s">
        <v>264</v>
      </c>
      <c r="AH34" s="7">
        <v>45341.679659142625</v>
      </c>
      <c r="AI34" s="1" t="s">
        <v>175</v>
      </c>
      <c r="AJ34" s="6">
        <v>17800</v>
      </c>
      <c r="AK34" s="5">
        <v>45341</v>
      </c>
      <c r="AL34" s="5">
        <v>45657</v>
      </c>
      <c r="AM34" s="5">
        <v>45341</v>
      </c>
      <c r="AN34" s="5">
        <v>45341</v>
      </c>
      <c r="AO34" s="7">
        <v>45657</v>
      </c>
    </row>
    <row r="35" spans="1:41" x14ac:dyDescent="0.25">
      <c r="A35" s="4">
        <v>30</v>
      </c>
      <c r="B35" s="2" t="str">
        <f>HYPERLINK("https://my.zakupivli.pro/remote/dispatcher/state_purchase_view/49183557", "UA-2024-02-14-011146-a")</f>
        <v>UA-2024-02-14-011146-a</v>
      </c>
      <c r="C35" s="2" t="s">
        <v>182</v>
      </c>
      <c r="D35" s="1" t="s">
        <v>202</v>
      </c>
      <c r="E35" s="1" t="s">
        <v>59</v>
      </c>
      <c r="F35" s="1" t="s">
        <v>131</v>
      </c>
      <c r="G35" s="1" t="s">
        <v>161</v>
      </c>
      <c r="H35" s="1" t="s">
        <v>254</v>
      </c>
      <c r="I35" s="1" t="s">
        <v>178</v>
      </c>
      <c r="J35" s="1" t="s">
        <v>37</v>
      </c>
      <c r="K35" s="6">
        <v>1281.24</v>
      </c>
      <c r="L35" s="1">
        <v>39</v>
      </c>
      <c r="M35" s="6">
        <v>32.85</v>
      </c>
      <c r="N35" s="1" t="s">
        <v>268</v>
      </c>
      <c r="O35" s="1" t="s">
        <v>269</v>
      </c>
      <c r="P35" s="1" t="s">
        <v>135</v>
      </c>
      <c r="Q35" s="1" t="s">
        <v>254</v>
      </c>
      <c r="R35" s="1" t="s">
        <v>148</v>
      </c>
      <c r="S35" s="6">
        <v>1281.24</v>
      </c>
      <c r="T35" s="6">
        <v>32.85230769230769</v>
      </c>
      <c r="U35" s="1" t="s">
        <v>164</v>
      </c>
      <c r="V35" s="1"/>
      <c r="W35" s="1"/>
      <c r="X35" s="1" t="s">
        <v>164</v>
      </c>
      <c r="Y35" s="1" t="s">
        <v>38</v>
      </c>
      <c r="Z35" s="1"/>
      <c r="AA35" s="1" t="s">
        <v>4</v>
      </c>
      <c r="AB35" s="1"/>
      <c r="AC35" s="1"/>
      <c r="AD35" s="1"/>
      <c r="AE35" s="1"/>
      <c r="AF35" s="1"/>
      <c r="AG35" s="1" t="s">
        <v>264</v>
      </c>
      <c r="AH35" s="7">
        <v>45336.689075122711</v>
      </c>
      <c r="AI35" s="1" t="s">
        <v>47</v>
      </c>
      <c r="AJ35" s="6">
        <v>1281.24</v>
      </c>
      <c r="AK35" s="5">
        <v>45292</v>
      </c>
      <c r="AL35" s="5">
        <v>45657</v>
      </c>
      <c r="AM35" s="5">
        <v>45335</v>
      </c>
      <c r="AN35" s="5">
        <v>45335</v>
      </c>
      <c r="AO35" s="7">
        <v>45657</v>
      </c>
    </row>
    <row r="36" spans="1:41" x14ac:dyDescent="0.25">
      <c r="A36" s="4">
        <v>31</v>
      </c>
      <c r="B36" s="2" t="str">
        <f>HYPERLINK("https://my.zakupivli.pro/remote/dispatcher/state_purchase_view/49183309", "UA-2024-02-14-011065-a")</f>
        <v>UA-2024-02-14-011065-a</v>
      </c>
      <c r="C36" s="2" t="s">
        <v>182</v>
      </c>
      <c r="D36" s="1" t="s">
        <v>203</v>
      </c>
      <c r="E36" s="1" t="s">
        <v>59</v>
      </c>
      <c r="F36" s="1" t="s">
        <v>110</v>
      </c>
      <c r="G36" s="1" t="s">
        <v>161</v>
      </c>
      <c r="H36" s="1" t="s">
        <v>254</v>
      </c>
      <c r="I36" s="1" t="s">
        <v>178</v>
      </c>
      <c r="J36" s="1" t="s">
        <v>37</v>
      </c>
      <c r="K36" s="6">
        <v>1537.96</v>
      </c>
      <c r="L36" s="1">
        <v>39</v>
      </c>
      <c r="M36" s="6">
        <v>39.43</v>
      </c>
      <c r="N36" s="1" t="s">
        <v>268</v>
      </c>
      <c r="O36" s="1" t="s">
        <v>269</v>
      </c>
      <c r="P36" s="1" t="s">
        <v>135</v>
      </c>
      <c r="Q36" s="1" t="s">
        <v>254</v>
      </c>
      <c r="R36" s="1" t="s">
        <v>148</v>
      </c>
      <c r="S36" s="6">
        <v>1537.96</v>
      </c>
      <c r="T36" s="6">
        <v>39.434871794871796</v>
      </c>
      <c r="U36" s="1" t="s">
        <v>164</v>
      </c>
      <c r="V36" s="1"/>
      <c r="W36" s="1"/>
      <c r="X36" s="1" t="s">
        <v>164</v>
      </c>
      <c r="Y36" s="1" t="s">
        <v>38</v>
      </c>
      <c r="Z36" s="1"/>
      <c r="AA36" s="1" t="s">
        <v>4</v>
      </c>
      <c r="AB36" s="1"/>
      <c r="AC36" s="1"/>
      <c r="AD36" s="1"/>
      <c r="AE36" s="1"/>
      <c r="AF36" s="1"/>
      <c r="AG36" s="1" t="s">
        <v>264</v>
      </c>
      <c r="AH36" s="7">
        <v>45336.693892109703</v>
      </c>
      <c r="AI36" s="1" t="s">
        <v>46</v>
      </c>
      <c r="AJ36" s="6">
        <v>1537.96</v>
      </c>
      <c r="AK36" s="5">
        <v>45292</v>
      </c>
      <c r="AL36" s="5">
        <v>45657</v>
      </c>
      <c r="AM36" s="5">
        <v>45335</v>
      </c>
      <c r="AN36" s="5">
        <v>45335</v>
      </c>
      <c r="AO36" s="7">
        <v>45657</v>
      </c>
    </row>
    <row r="37" spans="1:41" x14ac:dyDescent="0.25">
      <c r="A37" s="4">
        <v>32</v>
      </c>
      <c r="B37" s="2" t="str">
        <f>HYPERLINK("https://my.zakupivli.pro/remote/dispatcher/state_purchase_view/49182480", "UA-2024-02-14-010905-a")</f>
        <v>UA-2024-02-14-010905-a</v>
      </c>
      <c r="C37" s="2" t="s">
        <v>182</v>
      </c>
      <c r="D37" s="1" t="s">
        <v>204</v>
      </c>
      <c r="E37" s="1" t="s">
        <v>59</v>
      </c>
      <c r="F37" s="1" t="s">
        <v>110</v>
      </c>
      <c r="G37" s="1" t="s">
        <v>161</v>
      </c>
      <c r="H37" s="1" t="s">
        <v>254</v>
      </c>
      <c r="I37" s="1" t="s">
        <v>178</v>
      </c>
      <c r="J37" s="1" t="s">
        <v>37</v>
      </c>
      <c r="K37" s="6">
        <v>544.79999999999995</v>
      </c>
      <c r="L37" s="1">
        <v>20</v>
      </c>
      <c r="M37" s="6">
        <v>27.24</v>
      </c>
      <c r="N37" s="1" t="s">
        <v>268</v>
      </c>
      <c r="O37" s="1" t="s">
        <v>269</v>
      </c>
      <c r="P37" s="1" t="s">
        <v>135</v>
      </c>
      <c r="Q37" s="1" t="s">
        <v>254</v>
      </c>
      <c r="R37" s="1" t="s">
        <v>148</v>
      </c>
      <c r="S37" s="6">
        <v>544.79999999999995</v>
      </c>
      <c r="T37" s="6">
        <v>27.24</v>
      </c>
      <c r="U37" s="1" t="s">
        <v>164</v>
      </c>
      <c r="V37" s="1"/>
      <c r="W37" s="1"/>
      <c r="X37" s="1" t="s">
        <v>164</v>
      </c>
      <c r="Y37" s="1" t="s">
        <v>38</v>
      </c>
      <c r="Z37" s="1"/>
      <c r="AA37" s="1" t="s">
        <v>4</v>
      </c>
      <c r="AB37" s="1"/>
      <c r="AC37" s="1"/>
      <c r="AD37" s="1"/>
      <c r="AE37" s="1"/>
      <c r="AF37" s="1"/>
      <c r="AG37" s="1" t="s">
        <v>264</v>
      </c>
      <c r="AH37" s="7">
        <v>45336.695532537604</v>
      </c>
      <c r="AI37" s="1" t="s">
        <v>49</v>
      </c>
      <c r="AJ37" s="6">
        <v>544.79999999999995</v>
      </c>
      <c r="AK37" s="5">
        <v>45292</v>
      </c>
      <c r="AL37" s="5">
        <v>45657</v>
      </c>
      <c r="AM37" s="5">
        <v>45335</v>
      </c>
      <c r="AN37" s="5">
        <v>45335</v>
      </c>
      <c r="AO37" s="7">
        <v>45657</v>
      </c>
    </row>
    <row r="38" spans="1:41" x14ac:dyDescent="0.25">
      <c r="A38" s="4">
        <v>33</v>
      </c>
      <c r="B38" s="2" t="str">
        <f>HYPERLINK("https://my.zakupivli.pro/remote/dispatcher/state_purchase_view/49009025", "UA-2024-02-07-009562-a")</f>
        <v>UA-2024-02-07-009562-a</v>
      </c>
      <c r="C38" s="2" t="s">
        <v>182</v>
      </c>
      <c r="D38" s="1" t="s">
        <v>223</v>
      </c>
      <c r="E38" s="1" t="s">
        <v>59</v>
      </c>
      <c r="F38" s="1" t="s">
        <v>106</v>
      </c>
      <c r="G38" s="1" t="s">
        <v>161</v>
      </c>
      <c r="H38" s="1" t="s">
        <v>254</v>
      </c>
      <c r="I38" s="1" t="s">
        <v>178</v>
      </c>
      <c r="J38" s="1" t="s">
        <v>37</v>
      </c>
      <c r="K38" s="6">
        <v>1380</v>
      </c>
      <c r="L38" s="1">
        <v>2</v>
      </c>
      <c r="M38" s="6">
        <v>690</v>
      </c>
      <c r="N38" s="1" t="s">
        <v>275</v>
      </c>
      <c r="O38" s="1" t="s">
        <v>269</v>
      </c>
      <c r="P38" s="1" t="s">
        <v>135</v>
      </c>
      <c r="Q38" s="1" t="s">
        <v>254</v>
      </c>
      <c r="R38" s="1" t="s">
        <v>148</v>
      </c>
      <c r="S38" s="6">
        <v>1380</v>
      </c>
      <c r="T38" s="6">
        <v>690</v>
      </c>
      <c r="U38" s="1" t="s">
        <v>249</v>
      </c>
      <c r="V38" s="1"/>
      <c r="W38" s="1"/>
      <c r="X38" s="1" t="s">
        <v>249</v>
      </c>
      <c r="Y38" s="1" t="s">
        <v>90</v>
      </c>
      <c r="Z38" s="1"/>
      <c r="AA38" s="1" t="s">
        <v>22</v>
      </c>
      <c r="AB38" s="1"/>
      <c r="AC38" s="1"/>
      <c r="AD38" s="1"/>
      <c r="AE38" s="1"/>
      <c r="AF38" s="1"/>
      <c r="AG38" s="1" t="s">
        <v>264</v>
      </c>
      <c r="AH38" s="7">
        <v>45329.611905984028</v>
      </c>
      <c r="AI38" s="1" t="s">
        <v>57</v>
      </c>
      <c r="AJ38" s="6">
        <v>1380</v>
      </c>
      <c r="AK38" s="5">
        <v>45329</v>
      </c>
      <c r="AL38" s="5">
        <v>45657</v>
      </c>
      <c r="AM38" s="5">
        <v>45329</v>
      </c>
      <c r="AN38" s="5">
        <v>45329</v>
      </c>
      <c r="AO38" s="7">
        <v>45657</v>
      </c>
    </row>
    <row r="39" spans="1:41" x14ac:dyDescent="0.25">
      <c r="A39" s="4">
        <v>34</v>
      </c>
      <c r="B39" s="2" t="str">
        <f>HYPERLINK("https://my.zakupivli.pro/remote/dispatcher/state_purchase_view/48970225", "UA-2024-02-06-008393-a")</f>
        <v>UA-2024-02-06-008393-a</v>
      </c>
      <c r="C39" s="2" t="s">
        <v>182</v>
      </c>
      <c r="D39" s="1" t="s">
        <v>214</v>
      </c>
      <c r="E39" s="1" t="s">
        <v>59</v>
      </c>
      <c r="F39" s="1" t="s">
        <v>132</v>
      </c>
      <c r="G39" s="1" t="s">
        <v>161</v>
      </c>
      <c r="H39" s="1" t="s">
        <v>254</v>
      </c>
      <c r="I39" s="1" t="s">
        <v>178</v>
      </c>
      <c r="J39" s="1" t="s">
        <v>37</v>
      </c>
      <c r="K39" s="6">
        <v>1311.59</v>
      </c>
      <c r="L39" s="1">
        <v>7.68</v>
      </c>
      <c r="M39" s="6">
        <v>170.78</v>
      </c>
      <c r="N39" s="1" t="s">
        <v>268</v>
      </c>
      <c r="O39" s="1" t="s">
        <v>269</v>
      </c>
      <c r="P39" s="1" t="s">
        <v>135</v>
      </c>
      <c r="Q39" s="1" t="s">
        <v>254</v>
      </c>
      <c r="R39" s="1" t="s">
        <v>148</v>
      </c>
      <c r="S39" s="6">
        <v>1311.59</v>
      </c>
      <c r="T39" s="6">
        <v>187.36999999999998</v>
      </c>
      <c r="U39" s="1" t="s">
        <v>248</v>
      </c>
      <c r="V39" s="1"/>
      <c r="W39" s="1"/>
      <c r="X39" s="1" t="s">
        <v>248</v>
      </c>
      <c r="Y39" s="1" t="s">
        <v>97</v>
      </c>
      <c r="Z39" s="1"/>
      <c r="AA39" s="1" t="s">
        <v>24</v>
      </c>
      <c r="AB39" s="1"/>
      <c r="AC39" s="1"/>
      <c r="AD39" s="1"/>
      <c r="AE39" s="1"/>
      <c r="AF39" s="1"/>
      <c r="AG39" s="1" t="s">
        <v>264</v>
      </c>
      <c r="AH39" s="7">
        <v>45328.586074822211</v>
      </c>
      <c r="AI39" s="1" t="s">
        <v>176</v>
      </c>
      <c r="AJ39" s="6">
        <v>1311.59</v>
      </c>
      <c r="AK39" s="5">
        <v>45292</v>
      </c>
      <c r="AL39" s="5">
        <v>45473</v>
      </c>
      <c r="AM39" s="5">
        <v>45327</v>
      </c>
      <c r="AN39" s="5">
        <v>45327</v>
      </c>
      <c r="AO39" s="7">
        <v>45473</v>
      </c>
    </row>
    <row r="40" spans="1:41" x14ac:dyDescent="0.25">
      <c r="A40" s="4">
        <v>35</v>
      </c>
      <c r="B40" s="2" t="str">
        <f>HYPERLINK("https://my.zakupivli.pro/remote/dispatcher/state_purchase_view/48547069", "UA-2024-01-22-005775-a")</f>
        <v>UA-2024-01-22-005775-a</v>
      </c>
      <c r="C40" s="2" t="s">
        <v>182</v>
      </c>
      <c r="D40" s="1" t="s">
        <v>222</v>
      </c>
      <c r="E40" s="1" t="s">
        <v>59</v>
      </c>
      <c r="F40" s="1" t="s">
        <v>122</v>
      </c>
      <c r="G40" s="1" t="s">
        <v>161</v>
      </c>
      <c r="H40" s="1" t="s">
        <v>254</v>
      </c>
      <c r="I40" s="1" t="s">
        <v>178</v>
      </c>
      <c r="J40" s="1" t="s">
        <v>37</v>
      </c>
      <c r="K40" s="6">
        <v>87600</v>
      </c>
      <c r="L40" s="1">
        <v>12</v>
      </c>
      <c r="M40" s="6">
        <v>7300</v>
      </c>
      <c r="N40" s="1" t="s">
        <v>271</v>
      </c>
      <c r="O40" s="1" t="s">
        <v>269</v>
      </c>
      <c r="P40" s="1" t="s">
        <v>135</v>
      </c>
      <c r="Q40" s="1" t="s">
        <v>184</v>
      </c>
      <c r="R40" s="1" t="s">
        <v>148</v>
      </c>
      <c r="S40" s="6">
        <v>87600</v>
      </c>
      <c r="T40" s="6">
        <v>7300</v>
      </c>
      <c r="U40" s="1" t="s">
        <v>250</v>
      </c>
      <c r="V40" s="1"/>
      <c r="W40" s="1"/>
      <c r="X40" s="1" t="s">
        <v>250</v>
      </c>
      <c r="Y40" s="1" t="s">
        <v>98</v>
      </c>
      <c r="Z40" s="1"/>
      <c r="AA40" s="1" t="s">
        <v>31</v>
      </c>
      <c r="AB40" s="1"/>
      <c r="AC40" s="1"/>
      <c r="AD40" s="1"/>
      <c r="AE40" s="1"/>
      <c r="AF40" s="1"/>
      <c r="AG40" s="1" t="s">
        <v>264</v>
      </c>
      <c r="AH40" s="7">
        <v>45313.500377728567</v>
      </c>
      <c r="AI40" s="1" t="s">
        <v>188</v>
      </c>
      <c r="AJ40" s="6">
        <v>87600</v>
      </c>
      <c r="AK40" s="5">
        <v>45292</v>
      </c>
      <c r="AL40" s="5">
        <v>45657</v>
      </c>
      <c r="AM40" s="5">
        <v>45313</v>
      </c>
      <c r="AN40" s="5">
        <v>45313</v>
      </c>
      <c r="AO40" s="7">
        <v>45657</v>
      </c>
    </row>
    <row r="41" spans="1:41" x14ac:dyDescent="0.25">
      <c r="A41" s="4">
        <v>36</v>
      </c>
      <c r="B41" s="2" t="str">
        <f>HYPERLINK("https://my.zakupivli.pro/remote/dispatcher/state_purchase_view/48545583", "UA-2024-01-22-005066-a")</f>
        <v>UA-2024-01-22-005066-a</v>
      </c>
      <c r="C41" s="2" t="s">
        <v>182</v>
      </c>
      <c r="D41" s="1" t="s">
        <v>201</v>
      </c>
      <c r="E41" s="1" t="s">
        <v>59</v>
      </c>
      <c r="F41" s="1" t="s">
        <v>39</v>
      </c>
      <c r="G41" s="1" t="s">
        <v>161</v>
      </c>
      <c r="H41" s="1" t="s">
        <v>254</v>
      </c>
      <c r="I41" s="1" t="s">
        <v>178</v>
      </c>
      <c r="J41" s="1" t="s">
        <v>37</v>
      </c>
      <c r="K41" s="6">
        <v>133592</v>
      </c>
      <c r="L41" s="1">
        <v>55.117669999999997</v>
      </c>
      <c r="M41" s="6">
        <v>2423.7600000000002</v>
      </c>
      <c r="N41" s="1" t="s">
        <v>261</v>
      </c>
      <c r="O41" s="1" t="s">
        <v>269</v>
      </c>
      <c r="P41" s="1" t="s">
        <v>135</v>
      </c>
      <c r="Q41" s="1" t="s">
        <v>254</v>
      </c>
      <c r="R41" s="1" t="s">
        <v>148</v>
      </c>
      <c r="S41" s="6">
        <v>133592</v>
      </c>
      <c r="T41" s="6">
        <v>2428.9454545454546</v>
      </c>
      <c r="U41" s="1" t="s">
        <v>166</v>
      </c>
      <c r="V41" s="1"/>
      <c r="W41" s="1"/>
      <c r="X41" s="1" t="s">
        <v>166</v>
      </c>
      <c r="Y41" s="1" t="s">
        <v>79</v>
      </c>
      <c r="Z41" s="1"/>
      <c r="AA41" s="1" t="s">
        <v>20</v>
      </c>
      <c r="AB41" s="1"/>
      <c r="AC41" s="1"/>
      <c r="AD41" s="1"/>
      <c r="AE41" s="1"/>
      <c r="AF41" s="1"/>
      <c r="AG41" s="1" t="s">
        <v>264</v>
      </c>
      <c r="AH41" s="7">
        <v>45313.495549164574</v>
      </c>
      <c r="AI41" s="1" t="s">
        <v>36</v>
      </c>
      <c r="AJ41" s="6">
        <v>133592</v>
      </c>
      <c r="AK41" s="5">
        <v>45292</v>
      </c>
      <c r="AL41" s="5">
        <v>45657</v>
      </c>
      <c r="AM41" s="5">
        <v>45310</v>
      </c>
      <c r="AN41" s="5">
        <v>45310</v>
      </c>
      <c r="AO41" s="7">
        <v>45657</v>
      </c>
    </row>
    <row r="42" spans="1:41" x14ac:dyDescent="0.25">
      <c r="A42" s="4">
        <v>37</v>
      </c>
      <c r="B42" s="2" t="str">
        <f>HYPERLINK("https://my.zakupivli.pro/remote/dispatcher/state_purchase_view/48328313", "UA-2024-01-13-000296-a")</f>
        <v>UA-2024-01-13-000296-a</v>
      </c>
      <c r="C42" s="2" t="s">
        <v>182</v>
      </c>
      <c r="D42" s="1" t="s">
        <v>1</v>
      </c>
      <c r="E42" s="1" t="s">
        <v>59</v>
      </c>
      <c r="F42" s="1" t="s">
        <v>119</v>
      </c>
      <c r="G42" s="1" t="s">
        <v>161</v>
      </c>
      <c r="H42" s="1" t="s">
        <v>254</v>
      </c>
      <c r="I42" s="1" t="s">
        <v>178</v>
      </c>
      <c r="J42" s="1" t="s">
        <v>37</v>
      </c>
      <c r="K42" s="6">
        <v>99600</v>
      </c>
      <c r="L42" s="1">
        <v>12</v>
      </c>
      <c r="M42" s="6">
        <v>8300</v>
      </c>
      <c r="N42" s="1" t="s">
        <v>266</v>
      </c>
      <c r="O42" s="1" t="s">
        <v>269</v>
      </c>
      <c r="P42" s="1" t="s">
        <v>135</v>
      </c>
      <c r="Q42" s="1" t="s">
        <v>184</v>
      </c>
      <c r="R42" s="1" t="s">
        <v>148</v>
      </c>
      <c r="S42" s="6">
        <v>99600</v>
      </c>
      <c r="T42" s="6">
        <v>8300</v>
      </c>
      <c r="U42" s="1" t="s">
        <v>246</v>
      </c>
      <c r="V42" s="1"/>
      <c r="W42" s="1"/>
      <c r="X42" s="1" t="s">
        <v>246</v>
      </c>
      <c r="Y42" s="1" t="s">
        <v>99</v>
      </c>
      <c r="Z42" s="1"/>
      <c r="AA42" s="1" t="s">
        <v>16</v>
      </c>
      <c r="AB42" s="1"/>
      <c r="AC42" s="1"/>
      <c r="AD42" s="1"/>
      <c r="AE42" s="1"/>
      <c r="AF42" s="1"/>
      <c r="AG42" s="1" t="s">
        <v>264</v>
      </c>
      <c r="AH42" s="7">
        <v>45306.894513408413</v>
      </c>
      <c r="AI42" s="1" t="s">
        <v>194</v>
      </c>
      <c r="AJ42" s="6">
        <v>99600</v>
      </c>
      <c r="AK42" s="5">
        <v>45292</v>
      </c>
      <c r="AL42" s="5">
        <v>45657</v>
      </c>
      <c r="AM42" s="5">
        <v>45303</v>
      </c>
      <c r="AN42" s="5">
        <v>45303</v>
      </c>
      <c r="AO42" s="7">
        <v>45657</v>
      </c>
    </row>
    <row r="43" spans="1:41" x14ac:dyDescent="0.25">
      <c r="A43" s="4">
        <v>38</v>
      </c>
      <c r="B43" s="2" t="str">
        <f>HYPERLINK("https://my.zakupivli.pro/remote/dispatcher/state_purchase_view/48328294", "UA-2024-01-13-000287-a")</f>
        <v>UA-2024-01-13-000287-a</v>
      </c>
      <c r="C43" s="2" t="s">
        <v>182</v>
      </c>
      <c r="D43" s="1" t="s">
        <v>205</v>
      </c>
      <c r="E43" s="1" t="s">
        <v>59</v>
      </c>
      <c r="F43" s="1" t="s">
        <v>115</v>
      </c>
      <c r="G43" s="1" t="s">
        <v>161</v>
      </c>
      <c r="H43" s="1" t="s">
        <v>254</v>
      </c>
      <c r="I43" s="1" t="s">
        <v>178</v>
      </c>
      <c r="J43" s="1" t="s">
        <v>37</v>
      </c>
      <c r="K43" s="6">
        <v>6600</v>
      </c>
      <c r="L43" s="1">
        <v>12</v>
      </c>
      <c r="M43" s="6">
        <v>550</v>
      </c>
      <c r="N43" s="1" t="s">
        <v>271</v>
      </c>
      <c r="O43" s="1" t="s">
        <v>269</v>
      </c>
      <c r="P43" s="1" t="s">
        <v>135</v>
      </c>
      <c r="Q43" s="1" t="s">
        <v>184</v>
      </c>
      <c r="R43" s="1" t="s">
        <v>148</v>
      </c>
      <c r="S43" s="6">
        <v>6600</v>
      </c>
      <c r="T43" s="6">
        <v>550</v>
      </c>
      <c r="U43" s="1" t="s">
        <v>252</v>
      </c>
      <c r="V43" s="1"/>
      <c r="W43" s="1"/>
      <c r="X43" s="1" t="s">
        <v>252</v>
      </c>
      <c r="Y43" s="1" t="s">
        <v>89</v>
      </c>
      <c r="Z43" s="1"/>
      <c r="AA43" s="1" t="s">
        <v>2</v>
      </c>
      <c r="AB43" s="1"/>
      <c r="AC43" s="1"/>
      <c r="AD43" s="1"/>
      <c r="AE43" s="1"/>
      <c r="AF43" s="1"/>
      <c r="AG43" s="1" t="s">
        <v>264</v>
      </c>
      <c r="AH43" s="7">
        <v>45304.612406622407</v>
      </c>
      <c r="AI43" s="1" t="s">
        <v>68</v>
      </c>
      <c r="AJ43" s="6">
        <v>6600</v>
      </c>
      <c r="AK43" s="5">
        <v>45292</v>
      </c>
      <c r="AL43" s="5">
        <v>45657</v>
      </c>
      <c r="AM43" s="5">
        <v>45303</v>
      </c>
      <c r="AN43" s="5">
        <v>45292</v>
      </c>
      <c r="AO43" s="7">
        <v>45657</v>
      </c>
    </row>
    <row r="44" spans="1:41" x14ac:dyDescent="0.25">
      <c r="A44" s="4">
        <v>39</v>
      </c>
      <c r="B44" s="2" t="str">
        <f>HYPERLINK("https://my.zakupivli.pro/remote/dispatcher/state_purchase_view/48328271", "UA-2024-01-13-000281-a")</f>
        <v>UA-2024-01-13-000281-a</v>
      </c>
      <c r="C44" s="2" t="s">
        <v>182</v>
      </c>
      <c r="D44" s="1" t="s">
        <v>226</v>
      </c>
      <c r="E44" s="1" t="s">
        <v>59</v>
      </c>
      <c r="F44" s="1" t="s">
        <v>117</v>
      </c>
      <c r="G44" s="1" t="s">
        <v>161</v>
      </c>
      <c r="H44" s="1" t="s">
        <v>254</v>
      </c>
      <c r="I44" s="1" t="s">
        <v>178</v>
      </c>
      <c r="J44" s="1" t="s">
        <v>37</v>
      </c>
      <c r="K44" s="6">
        <v>2400</v>
      </c>
      <c r="L44" s="1">
        <v>12</v>
      </c>
      <c r="M44" s="6">
        <v>200</v>
      </c>
      <c r="N44" s="1" t="s">
        <v>271</v>
      </c>
      <c r="O44" s="1" t="s">
        <v>269</v>
      </c>
      <c r="P44" s="1" t="s">
        <v>135</v>
      </c>
      <c r="Q44" s="1" t="s">
        <v>184</v>
      </c>
      <c r="R44" s="1" t="s">
        <v>148</v>
      </c>
      <c r="S44" s="6">
        <v>2400</v>
      </c>
      <c r="T44" s="6">
        <v>200</v>
      </c>
      <c r="U44" s="1" t="s">
        <v>189</v>
      </c>
      <c r="V44" s="1"/>
      <c r="W44" s="1"/>
      <c r="X44" s="1" t="s">
        <v>189</v>
      </c>
      <c r="Y44" s="1" t="s">
        <v>77</v>
      </c>
      <c r="Z44" s="1"/>
      <c r="AA44" s="1" t="s">
        <v>10</v>
      </c>
      <c r="AB44" s="1"/>
      <c r="AC44" s="1"/>
      <c r="AD44" s="1"/>
      <c r="AE44" s="1"/>
      <c r="AF44" s="1"/>
      <c r="AG44" s="1" t="s">
        <v>264</v>
      </c>
      <c r="AH44" s="7">
        <v>45304.600181212823</v>
      </c>
      <c r="AI44" s="1" t="s">
        <v>40</v>
      </c>
      <c r="AJ44" s="6">
        <v>2400</v>
      </c>
      <c r="AK44" s="5">
        <v>45292</v>
      </c>
      <c r="AL44" s="5">
        <v>45657</v>
      </c>
      <c r="AM44" s="5">
        <v>45303</v>
      </c>
      <c r="AN44" s="5">
        <v>45303</v>
      </c>
      <c r="AO44" s="7">
        <v>45657</v>
      </c>
    </row>
    <row r="45" spans="1:41" x14ac:dyDescent="0.25">
      <c r="A45" s="4">
        <v>40</v>
      </c>
      <c r="B45" s="2" t="str">
        <f>HYPERLINK("https://my.zakupivli.pro/remote/dispatcher/state_purchase_view/48328259", "UA-2024-01-13-000277-a")</f>
        <v>UA-2024-01-13-000277-a</v>
      </c>
      <c r="C45" s="2" t="s">
        <v>182</v>
      </c>
      <c r="D45" s="1" t="s">
        <v>225</v>
      </c>
      <c r="E45" s="1" t="s">
        <v>59</v>
      </c>
      <c r="F45" s="1" t="s">
        <v>117</v>
      </c>
      <c r="G45" s="1" t="s">
        <v>161</v>
      </c>
      <c r="H45" s="1" t="s">
        <v>254</v>
      </c>
      <c r="I45" s="1" t="s">
        <v>178</v>
      </c>
      <c r="J45" s="1" t="s">
        <v>37</v>
      </c>
      <c r="K45" s="6">
        <v>14400</v>
      </c>
      <c r="L45" s="1">
        <v>12</v>
      </c>
      <c r="M45" s="6">
        <v>1200</v>
      </c>
      <c r="N45" s="1" t="s">
        <v>271</v>
      </c>
      <c r="O45" s="1" t="s">
        <v>269</v>
      </c>
      <c r="P45" s="1" t="s">
        <v>135</v>
      </c>
      <c r="Q45" s="1" t="s">
        <v>254</v>
      </c>
      <c r="R45" s="1" t="s">
        <v>148</v>
      </c>
      <c r="S45" s="6">
        <v>14400</v>
      </c>
      <c r="T45" s="6">
        <v>1200</v>
      </c>
      <c r="U45" s="1" t="s">
        <v>251</v>
      </c>
      <c r="V45" s="1"/>
      <c r="W45" s="1"/>
      <c r="X45" s="1" t="s">
        <v>251</v>
      </c>
      <c r="Y45" s="1" t="s">
        <v>88</v>
      </c>
      <c r="Z45" s="1"/>
      <c r="AA45" s="1" t="s">
        <v>7</v>
      </c>
      <c r="AB45" s="1"/>
      <c r="AC45" s="1"/>
      <c r="AD45" s="1"/>
      <c r="AE45" s="1"/>
      <c r="AF45" s="1"/>
      <c r="AG45" s="1" t="s">
        <v>264</v>
      </c>
      <c r="AH45" s="7">
        <v>45304.595247067176</v>
      </c>
      <c r="AI45" s="1" t="s">
        <v>120</v>
      </c>
      <c r="AJ45" s="6">
        <v>14400</v>
      </c>
      <c r="AK45" s="5">
        <v>45292</v>
      </c>
      <c r="AL45" s="5">
        <v>45657</v>
      </c>
      <c r="AM45" s="5">
        <v>45303</v>
      </c>
      <c r="AN45" s="5">
        <v>45303</v>
      </c>
      <c r="AO45" s="7">
        <v>45657</v>
      </c>
    </row>
    <row r="46" spans="1:41" x14ac:dyDescent="0.25">
      <c r="A46" s="4">
        <v>41</v>
      </c>
      <c r="B46" s="2" t="str">
        <f>HYPERLINK("https://my.zakupivli.pro/remote/dispatcher/state_purchase_view/48141466", "UA-2024-01-01-002004-a")</f>
        <v>UA-2024-01-01-002004-a</v>
      </c>
      <c r="C46" s="2" t="s">
        <v>182</v>
      </c>
      <c r="D46" s="1" t="s">
        <v>262</v>
      </c>
      <c r="E46" s="1" t="s">
        <v>58</v>
      </c>
      <c r="F46" s="1" t="s">
        <v>133</v>
      </c>
      <c r="G46" s="1" t="s">
        <v>161</v>
      </c>
      <c r="H46" s="1" t="s">
        <v>254</v>
      </c>
      <c r="I46" s="1" t="s">
        <v>178</v>
      </c>
      <c r="J46" s="1" t="s">
        <v>37</v>
      </c>
      <c r="K46" s="6">
        <v>3374.4</v>
      </c>
      <c r="L46" s="1">
        <v>4</v>
      </c>
      <c r="M46" s="6">
        <v>843.6</v>
      </c>
      <c r="N46" s="1" t="s">
        <v>271</v>
      </c>
      <c r="O46" s="1" t="s">
        <v>269</v>
      </c>
      <c r="P46" s="1" t="s">
        <v>135</v>
      </c>
      <c r="Q46" s="1" t="s">
        <v>184</v>
      </c>
      <c r="R46" s="1" t="s">
        <v>148</v>
      </c>
      <c r="S46" s="6">
        <v>3374.4</v>
      </c>
      <c r="T46" s="6">
        <v>843.6</v>
      </c>
      <c r="U46" s="1" t="s">
        <v>186</v>
      </c>
      <c r="V46" s="1"/>
      <c r="W46" s="1"/>
      <c r="X46" s="1" t="s">
        <v>186</v>
      </c>
      <c r="Y46" s="1" t="s">
        <v>83</v>
      </c>
      <c r="Z46" s="1"/>
      <c r="AA46" s="1" t="s">
        <v>29</v>
      </c>
      <c r="AB46" s="1"/>
      <c r="AC46" s="1"/>
      <c r="AD46" s="1"/>
      <c r="AE46" s="1"/>
      <c r="AF46" s="1"/>
      <c r="AG46" s="1" t="s">
        <v>264</v>
      </c>
      <c r="AH46" s="7">
        <v>45292.850953022302</v>
      </c>
      <c r="AI46" s="1" t="s">
        <v>66</v>
      </c>
      <c r="AJ46" s="6">
        <v>3374.4</v>
      </c>
      <c r="AK46" s="5">
        <v>44927</v>
      </c>
      <c r="AL46" s="5">
        <v>45291</v>
      </c>
      <c r="AM46" s="5">
        <v>45026</v>
      </c>
      <c r="AN46" s="5">
        <v>45026</v>
      </c>
      <c r="AO46" s="7">
        <v>45291</v>
      </c>
    </row>
    <row r="47" spans="1:41" x14ac:dyDescent="0.25">
      <c r="A47" s="4">
        <v>42</v>
      </c>
      <c r="B47" s="2" t="str">
        <f>HYPERLINK("https://my.zakupivli.pro/remote/dispatcher/state_purchase_view/48140607", "UA-2024-01-01-001943-a")</f>
        <v>UA-2024-01-01-001943-a</v>
      </c>
      <c r="C47" s="2" t="s">
        <v>182</v>
      </c>
      <c r="D47" s="1" t="s">
        <v>200</v>
      </c>
      <c r="E47" s="1" t="s">
        <v>58</v>
      </c>
      <c r="F47" s="1" t="s">
        <v>123</v>
      </c>
      <c r="G47" s="1" t="s">
        <v>161</v>
      </c>
      <c r="H47" s="1" t="s">
        <v>254</v>
      </c>
      <c r="I47" s="1" t="s">
        <v>178</v>
      </c>
      <c r="J47" s="1" t="s">
        <v>37</v>
      </c>
      <c r="K47" s="6">
        <v>6614.4</v>
      </c>
      <c r="L47" s="1">
        <v>260</v>
      </c>
      <c r="M47" s="6">
        <v>25.44</v>
      </c>
      <c r="N47" s="1" t="s">
        <v>275</v>
      </c>
      <c r="O47" s="1" t="s">
        <v>269</v>
      </c>
      <c r="P47" s="1" t="s">
        <v>135</v>
      </c>
      <c r="Q47" s="1" t="s">
        <v>184</v>
      </c>
      <c r="R47" s="1" t="s">
        <v>148</v>
      </c>
      <c r="S47" s="6">
        <v>6614.4</v>
      </c>
      <c r="T47" s="6">
        <v>25.439999999999998</v>
      </c>
      <c r="U47" s="1" t="s">
        <v>247</v>
      </c>
      <c r="V47" s="1"/>
      <c r="W47" s="1"/>
      <c r="X47" s="1" t="s">
        <v>247</v>
      </c>
      <c r="Y47" s="1" t="s">
        <v>54</v>
      </c>
      <c r="Z47" s="1"/>
      <c r="AA47" s="1" t="s">
        <v>5</v>
      </c>
      <c r="AB47" s="1"/>
      <c r="AC47" s="1"/>
      <c r="AD47" s="1"/>
      <c r="AE47" s="1"/>
      <c r="AF47" s="1"/>
      <c r="AG47" s="1" t="s">
        <v>264</v>
      </c>
      <c r="AH47" s="7">
        <v>45292.788401002115</v>
      </c>
      <c r="AI47" s="1" t="s">
        <v>149</v>
      </c>
      <c r="AJ47" s="6">
        <v>6614.4</v>
      </c>
      <c r="AK47" s="5">
        <v>45292</v>
      </c>
      <c r="AL47" s="5">
        <v>45657</v>
      </c>
      <c r="AM47" s="5">
        <v>45279</v>
      </c>
      <c r="AN47" s="5">
        <v>45279</v>
      </c>
      <c r="AO47" s="7">
        <v>45657</v>
      </c>
    </row>
  </sheetData>
  <autoFilter ref="A5:AO47" xr:uid="{00000000-0009-0000-0000-000000000000}"/>
  <hyperlinks>
    <hyperlink ref="A2" r:id="rId1" display="mailto:report-feedback@zakupivli.pro" xr:uid="{00000000-0004-0000-0000-000000000000}"/>
    <hyperlink ref="B6" r:id="rId2" display="https://my.zakupivli.pro/remote/dispatcher/state_purchase_view/54941342" xr:uid="{00000000-0004-0000-0000-000001000000}"/>
    <hyperlink ref="B7" r:id="rId3" display="https://my.zakupivli.pro/remote/dispatcher/state_purchase_view/54827150" xr:uid="{00000000-0004-0000-0000-000002000000}"/>
    <hyperlink ref="C7" r:id="rId4" display="https://my.zakupivli.pro/remote/dispatcher/state_purchase_lot_view/1458615" xr:uid="{00000000-0004-0000-0000-000003000000}"/>
    <hyperlink ref="B8" r:id="rId5" display="https://my.zakupivli.pro/remote/dispatcher/state_purchase_view/54535269" xr:uid="{00000000-0004-0000-0000-000004000000}"/>
    <hyperlink ref="C8" r:id="rId6" display="https://my.zakupivli.pro/remote/dispatcher/state_purchase_lot_view/1446016" xr:uid="{00000000-0004-0000-0000-000005000000}"/>
    <hyperlink ref="B9" r:id="rId7" display="https://my.zakupivli.pro/remote/dispatcher/state_purchase_view/54480883" xr:uid="{00000000-0004-0000-0000-000006000000}"/>
    <hyperlink ref="B10" r:id="rId8" display="https://my.zakupivli.pro/remote/dispatcher/state_purchase_view/53951350" xr:uid="{00000000-0004-0000-0000-000007000000}"/>
    <hyperlink ref="B11" r:id="rId9" display="https://my.zakupivli.pro/remote/dispatcher/state_purchase_view/53946780" xr:uid="{00000000-0004-0000-0000-000008000000}"/>
    <hyperlink ref="B12" r:id="rId10" display="https://my.zakupivli.pro/remote/dispatcher/state_purchase_view/53636141" xr:uid="{00000000-0004-0000-0000-000009000000}"/>
    <hyperlink ref="B13" r:id="rId11" display="https://my.zakupivli.pro/remote/dispatcher/state_purchase_view/53385378" xr:uid="{00000000-0004-0000-0000-00000A000000}"/>
    <hyperlink ref="B14" r:id="rId12" display="https://my.zakupivli.pro/remote/dispatcher/state_purchase_view/53134877" xr:uid="{00000000-0004-0000-0000-00000B000000}"/>
    <hyperlink ref="B15" r:id="rId13" display="https://my.zakupivli.pro/remote/dispatcher/state_purchase_view/52605735" xr:uid="{00000000-0004-0000-0000-00000C000000}"/>
    <hyperlink ref="B16" r:id="rId14" display="https://my.zakupivli.pro/remote/dispatcher/state_purchase_view/52472454" xr:uid="{00000000-0004-0000-0000-00000D000000}"/>
    <hyperlink ref="C16" r:id="rId15" display="https://my.zakupivli.pro/remote/dispatcher/state_purchase_lot_view/1352045" xr:uid="{00000000-0004-0000-0000-00000E000000}"/>
    <hyperlink ref="B17" r:id="rId16" display="https://my.zakupivli.pro/remote/dispatcher/state_purchase_view/52469414" xr:uid="{00000000-0004-0000-0000-00000F000000}"/>
    <hyperlink ref="B18" r:id="rId17" display="https://my.zakupivli.pro/remote/dispatcher/state_purchase_view/51978563" xr:uid="{00000000-0004-0000-0000-000010000000}"/>
    <hyperlink ref="C18" r:id="rId18" display="https://my.zakupivli.pro/remote/dispatcher/state_purchase_lot_view/1328200" xr:uid="{00000000-0004-0000-0000-000011000000}"/>
    <hyperlink ref="B19" r:id="rId19" display="https://my.zakupivli.pro/remote/dispatcher/state_purchase_view/51922859" xr:uid="{00000000-0004-0000-0000-000012000000}"/>
    <hyperlink ref="B20" r:id="rId20" display="https://my.zakupivli.pro/remote/dispatcher/state_purchase_view/51922370" xr:uid="{00000000-0004-0000-0000-000013000000}"/>
    <hyperlink ref="B21" r:id="rId21" display="https://my.zakupivli.pro/remote/dispatcher/state_purchase_view/51669847" xr:uid="{00000000-0004-0000-0000-000014000000}"/>
    <hyperlink ref="C21" r:id="rId22" display="https://my.zakupivli.pro/remote/dispatcher/state_purchase_lot_view/1313229" xr:uid="{00000000-0004-0000-0000-000015000000}"/>
    <hyperlink ref="B22" r:id="rId23" display="https://my.zakupivli.pro/remote/dispatcher/state_purchase_view/51470097" xr:uid="{00000000-0004-0000-0000-000016000000}"/>
    <hyperlink ref="B23" r:id="rId24" display="https://my.zakupivli.pro/remote/dispatcher/state_purchase_view/51417981" xr:uid="{00000000-0004-0000-0000-000017000000}"/>
    <hyperlink ref="B24" r:id="rId25" display="https://my.zakupivli.pro/remote/dispatcher/state_purchase_view/51332984" xr:uid="{00000000-0004-0000-0000-000018000000}"/>
    <hyperlink ref="B25" r:id="rId26" display="https://my.zakupivli.pro/remote/dispatcher/state_purchase_view/50816486" xr:uid="{00000000-0004-0000-0000-000019000000}"/>
    <hyperlink ref="B26" r:id="rId27" display="https://my.zakupivli.pro/remote/dispatcher/state_purchase_view/50728592" xr:uid="{00000000-0004-0000-0000-00001A000000}"/>
    <hyperlink ref="B27" r:id="rId28" display="https://my.zakupivli.pro/remote/dispatcher/state_purchase_view/50728580" xr:uid="{00000000-0004-0000-0000-00001B000000}"/>
    <hyperlink ref="B28" r:id="rId29" display="https://my.zakupivli.pro/remote/dispatcher/state_purchase_view/50728570" xr:uid="{00000000-0004-0000-0000-00001C000000}"/>
    <hyperlink ref="B29" r:id="rId30" display="https://my.zakupivli.pro/remote/dispatcher/state_purchase_view/50728558" xr:uid="{00000000-0004-0000-0000-00001D000000}"/>
    <hyperlink ref="B30" r:id="rId31" display="https://my.zakupivli.pro/remote/dispatcher/state_purchase_view/49737133" xr:uid="{00000000-0004-0000-0000-00001E000000}"/>
    <hyperlink ref="B31" r:id="rId32" display="https://my.zakupivli.pro/remote/dispatcher/state_purchase_view/49736323" xr:uid="{00000000-0004-0000-0000-00001F000000}"/>
    <hyperlink ref="B32" r:id="rId33" display="https://my.zakupivli.pro/remote/dispatcher/state_purchase_view/49735352" xr:uid="{00000000-0004-0000-0000-000020000000}"/>
    <hyperlink ref="B33" r:id="rId34" display="https://my.zakupivli.pro/remote/dispatcher/state_purchase_view/49273702" xr:uid="{00000000-0004-0000-0000-000021000000}"/>
    <hyperlink ref="B34" r:id="rId35" display="https://my.zakupivli.pro/remote/dispatcher/state_purchase_view/49272151" xr:uid="{00000000-0004-0000-0000-000022000000}"/>
    <hyperlink ref="B35" r:id="rId36" display="https://my.zakupivli.pro/remote/dispatcher/state_purchase_view/49183557" xr:uid="{00000000-0004-0000-0000-000023000000}"/>
    <hyperlink ref="B36" r:id="rId37" display="https://my.zakupivli.pro/remote/dispatcher/state_purchase_view/49183309" xr:uid="{00000000-0004-0000-0000-000024000000}"/>
    <hyperlink ref="B37" r:id="rId38" display="https://my.zakupivli.pro/remote/dispatcher/state_purchase_view/49182480" xr:uid="{00000000-0004-0000-0000-000025000000}"/>
    <hyperlink ref="B38" r:id="rId39" display="https://my.zakupivli.pro/remote/dispatcher/state_purchase_view/49009025" xr:uid="{00000000-0004-0000-0000-000026000000}"/>
    <hyperlink ref="B39" r:id="rId40" display="https://my.zakupivli.pro/remote/dispatcher/state_purchase_view/48970225" xr:uid="{00000000-0004-0000-0000-000027000000}"/>
    <hyperlink ref="B40" r:id="rId41" display="https://my.zakupivli.pro/remote/dispatcher/state_purchase_view/48547069" xr:uid="{00000000-0004-0000-0000-000028000000}"/>
    <hyperlink ref="B41" r:id="rId42" display="https://my.zakupivli.pro/remote/dispatcher/state_purchase_view/48545583" xr:uid="{00000000-0004-0000-0000-000029000000}"/>
    <hyperlink ref="B42" r:id="rId43" display="https://my.zakupivli.pro/remote/dispatcher/state_purchase_view/48328313" xr:uid="{00000000-0004-0000-0000-00002A000000}"/>
    <hyperlink ref="B43" r:id="rId44" display="https://my.zakupivli.pro/remote/dispatcher/state_purchase_view/48328294" xr:uid="{00000000-0004-0000-0000-00002B000000}"/>
    <hyperlink ref="B44" r:id="rId45" display="https://my.zakupivli.pro/remote/dispatcher/state_purchase_view/48328271" xr:uid="{00000000-0004-0000-0000-00002C000000}"/>
    <hyperlink ref="B45" r:id="rId46" display="https://my.zakupivli.pro/remote/dispatcher/state_purchase_view/48328259" xr:uid="{00000000-0004-0000-0000-00002D000000}"/>
    <hyperlink ref="B46" r:id="rId47" display="https://my.zakupivli.pro/remote/dispatcher/state_purchase_view/48141466" xr:uid="{00000000-0004-0000-0000-00002E000000}"/>
    <hyperlink ref="B47" r:id="rId48" display="https://my.zakupivli.pro/remote/dispatcher/state_purchase_view/48140607" xr:uid="{00000000-0004-0000-0000-00002F000000}"/>
  </hyperlink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</dc:title>
  <dc:subject/>
  <dc:creator>Unknown</dc:creator>
  <cp:keywords/>
  <dc:description/>
  <cp:lastModifiedBy>ДДМШ №17</cp:lastModifiedBy>
  <dcterms:created xsi:type="dcterms:W3CDTF">2024-11-24T21:13:58Z</dcterms:created>
  <dcterms:modified xsi:type="dcterms:W3CDTF">2024-11-24T19:28:34Z</dcterms:modified>
  <cp:category/>
</cp:coreProperties>
</file>