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35"/>
  </bookViews>
  <sheets>
    <sheet name="Sheet" sheetId="1" r:id="rId1"/>
  </sheets>
  <definedNames>
    <definedName name="_xlnm._FilterDatabase" localSheetId="0" hidden="1">Sheet!$A$3:$M$26</definedName>
  </definedNames>
  <calcPr calcId="162913"/>
</workbook>
</file>

<file path=xl/calcChain.xml><?xml version="1.0" encoding="utf-8"?>
<calcChain xmlns="http://schemas.openxmlformats.org/spreadsheetml/2006/main">
  <c r="C26" i="1" l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</calcChain>
</file>

<file path=xl/sharedStrings.xml><?xml version="1.0" encoding="utf-8"?>
<sst xmlns="http://schemas.openxmlformats.org/spreadsheetml/2006/main" count="175" uniqueCount="119">
  <si>
    <t xml:space="preserve"> Обов’язкове страхування цивільно-правової відповідальності власників наземних транспортних засобів</t>
  </si>
  <si>
    <t xml:space="preserve"> Послуга з проведення обов`язкового технічного  контролю  транспортних засобів.</t>
  </si>
  <si>
    <t>0050535520</t>
  </si>
  <si>
    <t>0110</t>
  </si>
  <si>
    <t>0112</t>
  </si>
  <si>
    <t>0113</t>
  </si>
  <si>
    <t>0124</t>
  </si>
  <si>
    <t>0126</t>
  </si>
  <si>
    <t>0127</t>
  </si>
  <si>
    <t>0128</t>
  </si>
  <si>
    <t>0129</t>
  </si>
  <si>
    <t>0130</t>
  </si>
  <si>
    <t>0131</t>
  </si>
  <si>
    <t>03341641</t>
  </si>
  <si>
    <t>090158</t>
  </si>
  <si>
    <t>09310000-5 Електрична енергія</t>
  </si>
  <si>
    <t>09320000-8 Пара, гаряча вода та пов’язана продукція</t>
  </si>
  <si>
    <t>110000033750ЗП-2023</t>
  </si>
  <si>
    <t>17</t>
  </si>
  <si>
    <t>18</t>
  </si>
  <si>
    <t>20 ДП2/23</t>
  </si>
  <si>
    <t>20782312</t>
  </si>
  <si>
    <t>21</t>
  </si>
  <si>
    <t>21673832</t>
  </si>
  <si>
    <t>23359034</t>
  </si>
  <si>
    <t>2972304915</t>
  </si>
  <si>
    <t>30210000-4 Машини для обробки даних (апаратна частина)</t>
  </si>
  <si>
    <t>30231300-0 Дисплейні екрани;30232110-8 Лазерні принтери</t>
  </si>
  <si>
    <t>30436824</t>
  </si>
  <si>
    <t>3097274/БО_2024</t>
  </si>
  <si>
    <t>32420000-3 Мережеве обладнання</t>
  </si>
  <si>
    <t>32490244</t>
  </si>
  <si>
    <t>32688148</t>
  </si>
  <si>
    <t>35807622</t>
  </si>
  <si>
    <t>35809174</t>
  </si>
  <si>
    <t>36865753</t>
  </si>
  <si>
    <t>36904975</t>
  </si>
  <si>
    <t>38747378</t>
  </si>
  <si>
    <t>39130000-2 Офісні меблі</t>
  </si>
  <si>
    <t>39350866</t>
  </si>
  <si>
    <t>39413538</t>
  </si>
  <si>
    <t>43554074</t>
  </si>
  <si>
    <t>44464702</t>
  </si>
  <si>
    <t>44593973</t>
  </si>
  <si>
    <t>45087207</t>
  </si>
  <si>
    <t>45330000-9 Водопровідні та санітарно-технічні роботи</t>
  </si>
  <si>
    <t>50110000-9 Послуги з ремонту і технічного обслуговування мототранспортних засобів і супутнього обладнання</t>
  </si>
  <si>
    <t>50112200-5 Послуги з технічного обслуговування автомобілів;50116400-5 Послуги з ремонту і технічного обслуговування трансмісій транспортних засобів;50116000-1 Послуги з ремонту і технічного обслуговування окремих частин транспортних засобів;50116100-2 Послуги з ремонту електричних систем;50116200-3 Послуги з ремонту і технічного обслуговування гальмівних систем транспортних засобів та їх частин;50116300-4 Послуги з ремонту і технічного обслуговування коробок передач транспортних засобів;50112111-4 Послуги з рихтування;50112100-4 Послуги з ремонту автомобілів;50116500-6 Шиноремонтні послуги, у тому числі шиномонтажні послуги та послуги з балансування коліс</t>
  </si>
  <si>
    <t>50410000-2 Послуги з ремонту і технічного обслуговування вимірювальних, випробувальних і контрольних приладів</t>
  </si>
  <si>
    <t>50527643</t>
  </si>
  <si>
    <t>56 Е 1023-1420</t>
  </si>
  <si>
    <t>56Е 1023-1421</t>
  </si>
  <si>
    <t>585-УН</t>
  </si>
  <si>
    <t>64210000-1 Послуги телефонного зв’язку та передачі даних</t>
  </si>
  <si>
    <t>65210000-8 Розподіл газу</t>
  </si>
  <si>
    <t>65310000-9 Розподіл електричної енергії</t>
  </si>
  <si>
    <t>66510000-8 Страхові послуги</t>
  </si>
  <si>
    <t>71310000-4 Консультаційні послуги у галузях інженерії та будівництва</t>
  </si>
  <si>
    <t>71630000-3 Послуги з технічного огляду та випробовувань</t>
  </si>
  <si>
    <t>72310000-1 Послуги з обробки даних</t>
  </si>
  <si>
    <t>79110000-8 Послуги з юридичного консультування та юридичного представництва</t>
  </si>
  <si>
    <t>90510000-5 Утилізація/видалення сміття та поводження зі сміттям</t>
  </si>
  <si>
    <t>ID контракту</t>
  </si>
  <si>
    <t>report-feedback@zakupivli.pro</t>
  </si>
  <si>
    <t>ЄДРПОУ переможця</t>
  </si>
  <si>
    <t>Ідентифікатор закупівлі</t>
  </si>
  <si>
    <t>АКЦІОНЕРНЕ ТОВАРИСТВО "ДТЕК ДНІПРОВСЬКІ ЕЛЕКТРОМЕРЕЖІ"</t>
  </si>
  <si>
    <t>Відкриті торги з особливостями</t>
  </si>
  <si>
    <t>ДНІПРОВСЬКА ФІЛІЯ ТОВАРИСТВА З ОБМЕЖЕНОЮ ВІДПОВІДАЛЬНІСТЮ "ГАЗОРОЗПОДІЛЬНІ МЕРЕЖІ УКРАЇНИ"</t>
  </si>
  <si>
    <t>Дата закінчення договору:</t>
  </si>
  <si>
    <t>Дата підписання договору:</t>
  </si>
  <si>
    <t>Добровільне страхування цивільної відповідальності власників наземного великовантажного транспортного засобу та іншого технологічного транспортного засобу</t>
  </si>
  <si>
    <t>Діагностика технічного стану ТЗ ( ДК021:2015: 50112200-5 - Послуги з технічного обслуговування автомобілів); Ремонт гідравлічної системи, окремих частин, заміна запчастин (ДК021:2015: 50116400-5 - Послуги з ремонту і технічного обслуговування трансмісій транспортних засобів).; Ремонт паливної системи, окремих частин, заміна запчастин (ДК 021:2015:50116000-1 - Послуги з ремонту і технічного обслуговування окремих частин транспортних засобів).; Ремонт електрообладнання, окремих частин, заміна запчастин (ДК021:2015: 50116100-2 - Послуги з ремонту електричних систем).; Ремонт повітряної системи, окремих частин, заміна запчастин (ДК 021:2015:50116000-1 - Послуги з ремонту і технічного обслуговування окремих частин транспортних засобів); Ремонт гальмівної системи, окремих частин, заміна запчастин (ДК 021:2015: 50116200-3 - Послуги з ремонту і технічного обслуговування гальмівних систем транспортних засобів та їх частин).; Ремонт ходової частини, окремих частин, заміна запчастин, у т.ч. ремонт  трансмісії,  кермового управління (ДК 021:2015 50116000-1 - Послуги з ремонту і технічного обслуговування окремих частин транспортних засобів).; Капітальний ремонт вузлів та агрегатів ТЗ у т.ч. ремонт двигунів  ТЗ  (ДК 021:2015:50116300-4 - Послуги з ремонту і технічного обслуговування коробок передач транспортних засобів).; Проведення ТО-1 ТЗ (ДК 021:2015:50112200-5 - Послуги з технічного обслуговування автомобілів); Проведення ТО-2 ТЗ (ДК 021:2015:50112200-5 - Послуги з технічного обслуговування автомобілів); Надання   рихтувальних послуг (ДК 021:2015: 50112111-4 - Послуги з рихтування).; Надання  малярних послуг ( ДК 021:2015: 50112100-4 - Послуги з ремонту автомобілів); Надання  зварювальних послуг (ДК 021:2015: 50112100-4 - Послуги з ремонту автомобілів);  Надання шиноремонтних послуг, у тому числі шиномонтажні послуги та послуги з балансування коліс, заміна шин( ДК 021:2015: 50116500-6 - Шиноремонтні послуги, у тому числі шиномонтажні послуги та послуги з балансування коліс).; Інші послуги ( ДК021:2915:  50112100-4 - Послуги з ремонту автомобілів).</t>
  </si>
  <si>
    <t>ЕКСПОРТ ЕНЕРДЖІ ЮКРЕЙН</t>
  </si>
  <si>
    <t>Електрична енергія</t>
  </si>
  <si>
    <t>Закупівля без використання електронної системи</t>
  </si>
  <si>
    <t>КОМУНАЛЬНЕ ПІДПРИЄМСТВО "ТЕПЛОЕНЕРГО" ДНІПРОВСЬКОЇ МІСЬКОЇ РАДИ</t>
  </si>
  <si>
    <t>КОНСТАМОНІТ</t>
  </si>
  <si>
    <t>Код CPV</t>
  </si>
  <si>
    <t xml:space="preserve">Комплекс послуг з ремонту і технічного (сервісного) обслуговування автотранспортних засобів RENAULT LOGAN,  RENAULT EXPRESS та/або їх складових частин. </t>
  </si>
  <si>
    <t>Консультаційні послуги з незалежної оцінки транспортного засобу ВАЗ 21213 Легковий універсал-В.</t>
  </si>
  <si>
    <t>Крісло офісне Эшер, крісло Каліфорнія Ю Хром М-1 Мадрас Дк.Браун;</t>
  </si>
  <si>
    <t>Мережеві компоненти ( маршрутизатор ТР-Link ER8411 у комплекті із SFP та двома SFP+ модулями; шафа настінна 19"6U Ipcom 600*450, RAL 9005 ( CH-6U-060-045-ДС-9005).</t>
  </si>
  <si>
    <t>Монітор HP 32f (6XJ00AA) або еквівалент); Монітор Samsung S34C500G (LS34C500G) або еквівалент.; БФП Kyocera ECOSYS M4125idn або еквівалент; БФП Canon i-SENSYS MF463DW (5951C008) або еквівалент</t>
  </si>
  <si>
    <t>Надання електронно-інформаційних послуг доступу до комплекту Електронних видань " Професійний бухгалтер"+" Зарплата та кадрова справа".</t>
  </si>
  <si>
    <t>Надання послуг з адвокатської діяльності.</t>
  </si>
  <si>
    <t>Номер договору</t>
  </si>
  <si>
    <t>ПРИВАТНЕ АКЦІОНЕРНЕ ТОВАРИСТВО "КИЇВСТАР"</t>
  </si>
  <si>
    <t>Переможець (назва)</t>
  </si>
  <si>
    <t>Послуга з позачергової технічної перевірки правильності роботи розрахункової точки обліку електроенергії.</t>
  </si>
  <si>
    <t>Послуга з постачання теплової енергії.</t>
  </si>
  <si>
    <t>Послуга зі встановлення систем кондиціонування повітря в окремих приміщеннях.</t>
  </si>
  <si>
    <t>Послуги з обробки даних, видачі сертифікатів ( послуги КЕП)</t>
  </si>
  <si>
    <t>Послуги з організації утилізації відходів, що виникли/утворились внаслідок господарської діяльності Замовника шляхом збирання, перевезення , зберігання відходів для подальшої їх утилізації, знешкодження, знищення або захоронення.</t>
  </si>
  <si>
    <t>Послуги з ремонту і технічного обслуговування вимірювальних, випробувальних і контрольних приладів.</t>
  </si>
  <si>
    <t>Послуги телефонного мобільного зв`язку.</t>
  </si>
  <si>
    <t>Послуги із забезпечення перетікань реактивної електричної енергії до електроустановок Споживача.</t>
  </si>
  <si>
    <t>Предмет закупівлі</t>
  </si>
  <si>
    <t>Приватне Акціонерне Товариство Страхова Компанія "ПЗУ Україна"</t>
  </si>
  <si>
    <t>Розподіл  природного газу споживачам</t>
  </si>
  <si>
    <t>Розподіл природного газу споживачам</t>
  </si>
  <si>
    <t>Системний блок  "S-Pro" Intel 15-12400/8GB/M.2SSD 256GB/M.2 WiFi ax +Bluetooth 5/DP/HDMI/Mini ITX кріплення   VESA у комплекті.</t>
  </si>
  <si>
    <t>Статус договору</t>
  </si>
  <si>
    <t>Сума договору</t>
  </si>
  <si>
    <t>ТОВАРИСТВО З ОБМЕЖЕНОЮ ВІДПОВІДАЛЬНІСТЮ "ЄВРОПЕЙСЬКА ОЦІНОЧНА КОМПАНІЯ"</t>
  </si>
  <si>
    <t>ТОВАРИСТВО З ОБМЕЖЕНОЮ ВІДПОВІДАЛЬНІСТЮ "ВИДАВНИЧА ГРУПА "АС"</t>
  </si>
  <si>
    <t>ТОВАРИСТВО З ОБМЕЖЕНОЮ ВІДПОВІДАЛЬНІСТЮ "ЕКОВДМ"</t>
  </si>
  <si>
    <t>ТОВАРИСТВО З ОБМЕЖЕНОЮ ВІДПОВІДАЛЬНІСТЮ "ЕПІЦЕНТР К"</t>
  </si>
  <si>
    <t>ТОВАРИСТВО З ОБМЕЖЕНОЮ ВІДПОВІДАЛЬНІСТЮ "КАФІ-КОМП"</t>
  </si>
  <si>
    <t>ТОВАРИСТВО З ОБМЕЖЕНОЮ ВІДПОВІДАЛЬНІСТЮ "СІНГЛ-МОТОР"</t>
  </si>
  <si>
    <t>ТОВАРИСТВО З ОБМЕЖЕНОЮ ВІДПОВІДАЛЬНІСТЮ "УКР-ТЕСТ-СТАНДАРТ"</t>
  </si>
  <si>
    <t>ТОВАРИСТВО З ОБМЕЖЕНОЮ ВІДПОВІДАЛЬНІСТЮ "ЦЕНТР СЕРТИФІКАЦІЇ КЛЮЧІВ "УКРАЇНА"</t>
  </si>
  <si>
    <t>ТОВАРИСТВО З ОБМЕЖЕНОЮ ВІДПОВІДАЛЬНІСТЮ "ЮРИДИЧНА КОМПАНІЯ"ЮРИСТ-ДНІПРО"</t>
  </si>
  <si>
    <t>Тип процедури</t>
  </si>
  <si>
    <t>Товариство з обмеженою відповідальністю "ПРИНТ ЕКСПЕРТ"</t>
  </si>
  <si>
    <t xml:space="preserve">ФОП Тищенко Олександр Олександрович </t>
  </si>
  <si>
    <t>активний</t>
  </si>
  <si>
    <t>закритий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</si>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</sst>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47589741" TargetMode="External"/><Relationship Id="rId13" Type="http://schemas.openxmlformats.org/officeDocument/2006/relationships/hyperlink" Target="https://my.zakupivli.pro/remote/dispatcher/state_contracting_view/18671989" TargetMode="External"/><Relationship Id="rId18" Type="http://schemas.openxmlformats.org/officeDocument/2006/relationships/hyperlink" Target="https://my.zakupivli.pro/remote/dispatcher/state_purchase_view/48092427" TargetMode="External"/><Relationship Id="rId26" Type="http://schemas.openxmlformats.org/officeDocument/2006/relationships/hyperlink" Target="https://my.zakupivli.pro/remote/dispatcher/state_purchase_view/47155557" TargetMode="External"/><Relationship Id="rId39" Type="http://schemas.openxmlformats.org/officeDocument/2006/relationships/hyperlink" Target="https://my.zakupivli.pro/remote/dispatcher/state_contracting_view/18133275" TargetMode="External"/><Relationship Id="rId3" Type="http://schemas.openxmlformats.org/officeDocument/2006/relationships/hyperlink" Target="https://my.zakupivli.pro/remote/dispatcher/state_contracting_view/18792571" TargetMode="External"/><Relationship Id="rId21" Type="http://schemas.openxmlformats.org/officeDocument/2006/relationships/hyperlink" Target="https://my.zakupivli.pro/remote/dispatcher/state_contracting_view/18731303" TargetMode="External"/><Relationship Id="rId34" Type="http://schemas.openxmlformats.org/officeDocument/2006/relationships/hyperlink" Target="https://my.zakupivli.pro/remote/dispatcher/state_purchase_view/46631962" TargetMode="External"/><Relationship Id="rId42" Type="http://schemas.openxmlformats.org/officeDocument/2006/relationships/hyperlink" Target="https://my.zakupivli.pro/remote/dispatcher/state_purchase_view/47407092" TargetMode="External"/><Relationship Id="rId47" Type="http://schemas.openxmlformats.org/officeDocument/2006/relationships/hyperlink" Target="https://my.zakupivli.pro/remote/dispatcher/state_contracting_view/18060989" TargetMode="External"/><Relationship Id="rId7" Type="http://schemas.openxmlformats.org/officeDocument/2006/relationships/hyperlink" Target="https://my.zakupivli.pro/remote/dispatcher/state_contracting_view/18683849" TargetMode="External"/><Relationship Id="rId12" Type="http://schemas.openxmlformats.org/officeDocument/2006/relationships/hyperlink" Target="https://my.zakupivli.pro/remote/dispatcher/state_purchase_view/47171081" TargetMode="External"/><Relationship Id="rId17" Type="http://schemas.openxmlformats.org/officeDocument/2006/relationships/hyperlink" Target="https://my.zakupivli.pro/remote/dispatcher/state_contracting_view/18729717" TargetMode="External"/><Relationship Id="rId25" Type="http://schemas.openxmlformats.org/officeDocument/2006/relationships/hyperlink" Target="https://my.zakupivli.pro/remote/dispatcher/state_contracting_view/18465077" TargetMode="External"/><Relationship Id="rId33" Type="http://schemas.openxmlformats.org/officeDocument/2006/relationships/hyperlink" Target="https://my.zakupivli.pro/remote/dispatcher/state_contracting_view/18492197" TargetMode="External"/><Relationship Id="rId38" Type="http://schemas.openxmlformats.org/officeDocument/2006/relationships/hyperlink" Target="https://my.zakupivli.pro/remote/dispatcher/state_purchase_view/46550370" TargetMode="External"/><Relationship Id="rId46" Type="http://schemas.openxmlformats.org/officeDocument/2006/relationships/hyperlink" Target="https://my.zakupivli.pro/remote/dispatcher/state_purchase_view/46381129" TargetMode="External"/><Relationship Id="rId2" Type="http://schemas.openxmlformats.org/officeDocument/2006/relationships/hyperlink" Target="https://my.zakupivli.pro/remote/dispatcher/state_purchase_view/48090496" TargetMode="External"/><Relationship Id="rId16" Type="http://schemas.openxmlformats.org/officeDocument/2006/relationships/hyperlink" Target="https://my.zakupivli.pro/remote/dispatcher/state_purchase_view/46930863" TargetMode="External"/><Relationship Id="rId20" Type="http://schemas.openxmlformats.org/officeDocument/2006/relationships/hyperlink" Target="https://my.zakupivli.pro/remote/dispatcher/state_purchase_view/47052876" TargetMode="External"/><Relationship Id="rId29" Type="http://schemas.openxmlformats.org/officeDocument/2006/relationships/hyperlink" Target="https://my.zakupivli.pro/remote/dispatcher/state_contracting_view/18100762" TargetMode="External"/><Relationship Id="rId41" Type="http://schemas.openxmlformats.org/officeDocument/2006/relationships/hyperlink" Target="https://my.zakupivli.pro/remote/dispatcher/state_contracting_view/18603157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47855106" TargetMode="External"/><Relationship Id="rId11" Type="http://schemas.openxmlformats.org/officeDocument/2006/relationships/hyperlink" Target="https://my.zakupivli.pro/remote/dispatcher/state_contracting_view/18730723" TargetMode="External"/><Relationship Id="rId24" Type="http://schemas.openxmlformats.org/officeDocument/2006/relationships/hyperlink" Target="https://my.zakupivli.pro/remote/dispatcher/state_purchase_view/47343598" TargetMode="External"/><Relationship Id="rId32" Type="http://schemas.openxmlformats.org/officeDocument/2006/relationships/hyperlink" Target="https://my.zakupivli.pro/remote/dispatcher/state_purchase_view/47408184" TargetMode="External"/><Relationship Id="rId37" Type="http://schemas.openxmlformats.org/officeDocument/2006/relationships/hyperlink" Target="https://my.zakupivli.pro/remote/dispatcher/state_contracting_view/18061061" TargetMode="External"/><Relationship Id="rId40" Type="http://schemas.openxmlformats.org/officeDocument/2006/relationships/hyperlink" Target="https://my.zakupivli.pro/remote/dispatcher/state_purchase_view/47669963" TargetMode="External"/><Relationship Id="rId45" Type="http://schemas.openxmlformats.org/officeDocument/2006/relationships/hyperlink" Target="https://my.zakupivli.pro/remote/dispatcher/state_contracting_view/18036446" TargetMode="External"/><Relationship Id="rId5" Type="http://schemas.openxmlformats.org/officeDocument/2006/relationships/hyperlink" Target="https://my.zakupivli.pro/remote/dispatcher/state_contracting_view/18368208" TargetMode="External"/><Relationship Id="rId15" Type="http://schemas.openxmlformats.org/officeDocument/2006/relationships/hyperlink" Target="https://my.zakupivli.pro/remote/dispatcher/state_contracting_view/18784826" TargetMode="External"/><Relationship Id="rId23" Type="http://schemas.openxmlformats.org/officeDocument/2006/relationships/hyperlink" Target="https://my.zakupivli.pro/remote/dispatcher/state_contracting_view/18192016" TargetMode="External"/><Relationship Id="rId28" Type="http://schemas.openxmlformats.org/officeDocument/2006/relationships/hyperlink" Target="https://my.zakupivli.pro/remote/dispatcher/state_purchase_view/46473944" TargetMode="External"/><Relationship Id="rId36" Type="http://schemas.openxmlformats.org/officeDocument/2006/relationships/hyperlink" Target="https://my.zakupivli.pro/remote/dispatcher/state_purchase_view/46381484" TargetMode="External"/><Relationship Id="rId10" Type="http://schemas.openxmlformats.org/officeDocument/2006/relationships/hyperlink" Target="https://my.zakupivli.pro/remote/dispatcher/state_purchase_view/47052876" TargetMode="External"/><Relationship Id="rId19" Type="http://schemas.openxmlformats.org/officeDocument/2006/relationships/hyperlink" Target="https://my.zakupivli.pro/remote/dispatcher/state_contracting_view/18793740" TargetMode="External"/><Relationship Id="rId31" Type="http://schemas.openxmlformats.org/officeDocument/2006/relationships/hyperlink" Target="https://my.zakupivli.pro/remote/dispatcher/state_contracting_view/18239639" TargetMode="External"/><Relationship Id="rId44" Type="http://schemas.openxmlformats.org/officeDocument/2006/relationships/hyperlink" Target="https://my.zakupivli.pro/remote/dispatcher/state_purchase_view/46323079" TargetMode="External"/><Relationship Id="rId4" Type="http://schemas.openxmlformats.org/officeDocument/2006/relationships/hyperlink" Target="https://my.zakupivli.pro/remote/dispatcher/state_purchase_view/47105521" TargetMode="External"/><Relationship Id="rId9" Type="http://schemas.openxmlformats.org/officeDocument/2006/relationships/hyperlink" Target="https://my.zakupivli.pro/remote/dispatcher/state_contracting_view/18791148" TargetMode="External"/><Relationship Id="rId14" Type="http://schemas.openxmlformats.org/officeDocument/2006/relationships/hyperlink" Target="https://my.zakupivli.pro/remote/dispatcher/state_purchase_view/48073727" TargetMode="External"/><Relationship Id="rId22" Type="http://schemas.openxmlformats.org/officeDocument/2006/relationships/hyperlink" Target="https://my.zakupivli.pro/remote/dispatcher/state_purchase_view/46689528" TargetMode="External"/><Relationship Id="rId27" Type="http://schemas.openxmlformats.org/officeDocument/2006/relationships/hyperlink" Target="https://my.zakupivli.pro/remote/dispatcher/state_contracting_view/18387535" TargetMode="External"/><Relationship Id="rId30" Type="http://schemas.openxmlformats.org/officeDocument/2006/relationships/hyperlink" Target="https://my.zakupivli.pro/remote/dispatcher/state_purchase_view/46801387" TargetMode="External"/><Relationship Id="rId35" Type="http://schemas.openxmlformats.org/officeDocument/2006/relationships/hyperlink" Target="https://my.zakupivli.pro/remote/dispatcher/state_contracting_view/18373353" TargetMode="External"/><Relationship Id="rId43" Type="http://schemas.openxmlformats.org/officeDocument/2006/relationships/hyperlink" Target="https://my.zakupivli.pro/remote/dispatcher/state_contracting_view/184917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pane ySplit="3" topLeftCell="A4" activePane="bottomLeft" state="frozen"/>
      <selection pane="bottomLeft" activeCell="A27" sqref="A27:XFD27"/>
    </sheetView>
  </sheetViews>
  <sheetFormatPr defaultColWidth="11.42578125" defaultRowHeight="15" x14ac:dyDescent="0.25"/>
  <cols>
    <col min="1" max="1" width="5"/>
    <col min="2" max="3" width="25"/>
    <col min="4" max="5" width="35"/>
    <col min="6" max="7" width="30"/>
    <col min="8" max="10" width="15"/>
    <col min="11" max="13" width="10"/>
  </cols>
  <sheetData>
    <row r="1" spans="1:13" x14ac:dyDescent="0.25">
      <c r="A1" s="2" t="s">
        <v>63</v>
      </c>
    </row>
    <row r="3" spans="1:13" ht="39.75" thickBot="1" x14ac:dyDescent="0.3">
      <c r="A3" s="3" t="s">
        <v>118</v>
      </c>
      <c r="B3" s="3" t="s">
        <v>65</v>
      </c>
      <c r="C3" s="3" t="s">
        <v>62</v>
      </c>
      <c r="D3" s="3" t="s">
        <v>97</v>
      </c>
      <c r="E3" s="3" t="s">
        <v>78</v>
      </c>
      <c r="F3" s="3" t="s">
        <v>113</v>
      </c>
      <c r="G3" s="3" t="s">
        <v>88</v>
      </c>
      <c r="H3" s="3" t="s">
        <v>64</v>
      </c>
      <c r="I3" s="3" t="s">
        <v>86</v>
      </c>
      <c r="J3" s="3" t="s">
        <v>103</v>
      </c>
      <c r="K3" s="3" t="s">
        <v>70</v>
      </c>
      <c r="L3" s="3" t="s">
        <v>69</v>
      </c>
      <c r="M3" s="3" t="s">
        <v>102</v>
      </c>
    </row>
    <row r="4" spans="1:13" x14ac:dyDescent="0.25">
      <c r="A4" s="4">
        <v>1</v>
      </c>
      <c r="B4" s="2" t="str">
        <f>HYPERLINK("https://my.zakupivli.pro/remote/dispatcher/state_purchase_view/48090496", "UA-2023-12-28-001619-a")</f>
        <v>UA-2023-12-28-001619-a</v>
      </c>
      <c r="C4" s="2" t="str">
        <f>HYPERLINK("https://my.zakupivli.pro/remote/dispatcher/state_contracting_view/18792571", "UA-2023-12-28-001619-a-a1")</f>
        <v>UA-2023-12-28-001619-a-a1</v>
      </c>
      <c r="D4" s="1" t="s">
        <v>79</v>
      </c>
      <c r="E4" s="1" t="s">
        <v>46</v>
      </c>
      <c r="F4" s="1" t="s">
        <v>75</v>
      </c>
      <c r="G4" s="1" t="s">
        <v>109</v>
      </c>
      <c r="H4" s="1" t="s">
        <v>33</v>
      </c>
      <c r="I4" s="1" t="s">
        <v>7</v>
      </c>
      <c r="J4" s="5">
        <v>79339.7</v>
      </c>
      <c r="K4" s="6">
        <v>45286</v>
      </c>
      <c r="L4" s="6">
        <v>45657</v>
      </c>
      <c r="M4" s="1" t="s">
        <v>116</v>
      </c>
    </row>
    <row r="5" spans="1:13" x14ac:dyDescent="0.25">
      <c r="A5" s="4">
        <v>2</v>
      </c>
      <c r="B5" s="2" t="str">
        <f>HYPERLINK("https://my.zakupivli.pro/remote/dispatcher/state_purchase_view/47105521", "UA-2023-11-29-014438-a")</f>
        <v>UA-2023-11-29-014438-a</v>
      </c>
      <c r="C5" s="2" t="str">
        <f>HYPERLINK("https://my.zakupivli.pro/remote/dispatcher/state_contracting_view/18368208", "UA-2023-11-29-014438-a-a1")</f>
        <v>UA-2023-11-29-014438-a-a1</v>
      </c>
      <c r="D5" s="1" t="s">
        <v>84</v>
      </c>
      <c r="E5" s="1" t="s">
        <v>53</v>
      </c>
      <c r="F5" s="1" t="s">
        <v>75</v>
      </c>
      <c r="G5" s="1" t="s">
        <v>105</v>
      </c>
      <c r="H5" s="1" t="s">
        <v>37</v>
      </c>
      <c r="I5" s="1" t="s">
        <v>5</v>
      </c>
      <c r="J5" s="5">
        <v>5184</v>
      </c>
      <c r="K5" s="6">
        <v>45259</v>
      </c>
      <c r="L5" s="6">
        <v>45657</v>
      </c>
      <c r="M5" s="1" t="s">
        <v>116</v>
      </c>
    </row>
    <row r="6" spans="1:13" x14ac:dyDescent="0.25">
      <c r="A6" s="4">
        <v>3</v>
      </c>
      <c r="B6" s="2" t="str">
        <f>HYPERLINK("https://my.zakupivli.pro/remote/dispatcher/state_purchase_view/47855106", "UA-2023-12-20-014489-a")</f>
        <v>UA-2023-12-20-014489-a</v>
      </c>
      <c r="C6" s="2" t="str">
        <f>HYPERLINK("https://my.zakupivli.pro/remote/dispatcher/state_contracting_view/18683849", "UA-2023-12-20-014489-a-c1")</f>
        <v>UA-2023-12-20-014489-a-c1</v>
      </c>
      <c r="D6" s="1" t="s">
        <v>90</v>
      </c>
      <c r="E6" s="1" t="s">
        <v>16</v>
      </c>
      <c r="F6" s="1" t="s">
        <v>75</v>
      </c>
      <c r="G6" s="1" t="s">
        <v>76</v>
      </c>
      <c r="H6" s="1" t="s">
        <v>32</v>
      </c>
      <c r="I6" s="1" t="s">
        <v>14</v>
      </c>
      <c r="J6" s="5">
        <v>99939.95</v>
      </c>
      <c r="K6" s="6">
        <v>45279</v>
      </c>
      <c r="L6" s="6">
        <v>45657</v>
      </c>
      <c r="M6" s="1" t="s">
        <v>116</v>
      </c>
    </row>
    <row r="7" spans="1:13" x14ac:dyDescent="0.25">
      <c r="A7" s="4">
        <v>4</v>
      </c>
      <c r="B7" s="2" t="str">
        <f>HYPERLINK("https://my.zakupivli.pro/remote/dispatcher/state_purchase_view/47589741", "UA-2023-12-13-015841-a")</f>
        <v>UA-2023-12-13-015841-a</v>
      </c>
      <c r="C7" s="2" t="str">
        <f>HYPERLINK("https://my.zakupivli.pro/remote/dispatcher/state_contracting_view/18791148", "UA-2023-12-13-015841-a-a1")</f>
        <v>UA-2023-12-13-015841-a-a1</v>
      </c>
      <c r="D7" s="1" t="s">
        <v>72</v>
      </c>
      <c r="E7" s="1" t="s">
        <v>47</v>
      </c>
      <c r="F7" s="1" t="s">
        <v>67</v>
      </c>
      <c r="G7" s="1" t="s">
        <v>77</v>
      </c>
      <c r="H7" s="1" t="s">
        <v>42</v>
      </c>
      <c r="I7" s="1" t="s">
        <v>11</v>
      </c>
      <c r="J7" s="5">
        <v>1890000</v>
      </c>
      <c r="K7" s="6">
        <v>45288</v>
      </c>
      <c r="L7" s="6">
        <v>45657</v>
      </c>
      <c r="M7" s="1" t="s">
        <v>116</v>
      </c>
    </row>
    <row r="8" spans="1:13" x14ac:dyDescent="0.25">
      <c r="A8" s="4">
        <v>5</v>
      </c>
      <c r="B8" s="2" t="str">
        <f>HYPERLINK("https://my.zakupivli.pro/remote/dispatcher/state_purchase_view/47052876", "UA-2023-11-28-008278-a")</f>
        <v>UA-2023-11-28-008278-a</v>
      </c>
      <c r="C8" s="2" t="str">
        <f>HYPERLINK("https://my.zakupivli.pro/remote/dispatcher/state_contracting_view/18730723", "UA-2023-11-28-008278-a-c1")</f>
        <v>UA-2023-11-28-008278-a-c1</v>
      </c>
      <c r="D8" s="1" t="s">
        <v>0</v>
      </c>
      <c r="E8" s="1" t="s">
        <v>56</v>
      </c>
      <c r="F8" s="1" t="s">
        <v>67</v>
      </c>
      <c r="G8" s="1" t="s">
        <v>98</v>
      </c>
      <c r="H8" s="1" t="s">
        <v>21</v>
      </c>
      <c r="I8" s="1" t="s">
        <v>9</v>
      </c>
      <c r="J8" s="5">
        <v>294162</v>
      </c>
      <c r="K8" s="6">
        <v>45282</v>
      </c>
      <c r="L8" s="6">
        <v>45657</v>
      </c>
      <c r="M8" s="1" t="s">
        <v>116</v>
      </c>
    </row>
    <row r="9" spans="1:13" x14ac:dyDescent="0.25">
      <c r="A9" s="4">
        <v>6</v>
      </c>
      <c r="B9" s="2" t="str">
        <f>HYPERLINK("https://my.zakupivli.pro/remote/dispatcher/state_purchase_view/47171081", "UA-2023-12-01-008071-a")</f>
        <v>UA-2023-12-01-008071-a</v>
      </c>
      <c r="C9" s="2" t="str">
        <f>HYPERLINK("https://my.zakupivli.pro/remote/dispatcher/state_contracting_view/18671989", "UA-2023-12-01-008071-a-a1")</f>
        <v>UA-2023-12-01-008071-a-a1</v>
      </c>
      <c r="D9" s="1" t="s">
        <v>1</v>
      </c>
      <c r="E9" s="1" t="s">
        <v>58</v>
      </c>
      <c r="F9" s="1" t="s">
        <v>67</v>
      </c>
      <c r="G9" s="1" t="s">
        <v>110</v>
      </c>
      <c r="H9" s="1" t="s">
        <v>34</v>
      </c>
      <c r="I9" s="1" t="s">
        <v>6</v>
      </c>
      <c r="J9" s="5">
        <v>145995</v>
      </c>
      <c r="K9" s="6">
        <v>45280</v>
      </c>
      <c r="L9" s="6">
        <v>45657</v>
      </c>
      <c r="M9" s="1" t="s">
        <v>116</v>
      </c>
    </row>
    <row r="10" spans="1:13" x14ac:dyDescent="0.25">
      <c r="A10" s="4">
        <v>7</v>
      </c>
      <c r="B10" s="2" t="str">
        <f>HYPERLINK("https://my.zakupivli.pro/remote/dispatcher/state_purchase_view/48073727", "UA-2023-12-27-007897-a")</f>
        <v>UA-2023-12-27-007897-a</v>
      </c>
      <c r="C10" s="2" t="str">
        <f>HYPERLINK("https://my.zakupivli.pro/remote/dispatcher/state_contracting_view/18784826", "UA-2023-12-27-007897-a-c1")</f>
        <v>UA-2023-12-27-007897-a-c1</v>
      </c>
      <c r="D10" s="1" t="s">
        <v>95</v>
      </c>
      <c r="E10" s="1" t="s">
        <v>53</v>
      </c>
      <c r="F10" s="1" t="s">
        <v>75</v>
      </c>
      <c r="G10" s="1" t="s">
        <v>87</v>
      </c>
      <c r="H10" s="1" t="s">
        <v>23</v>
      </c>
      <c r="I10" s="1" t="s">
        <v>29</v>
      </c>
      <c r="J10" s="5">
        <v>49990</v>
      </c>
      <c r="K10" s="6">
        <v>45286</v>
      </c>
      <c r="L10" s="6">
        <v>45657</v>
      </c>
      <c r="M10" s="1" t="s">
        <v>116</v>
      </c>
    </row>
    <row r="11" spans="1:13" x14ac:dyDescent="0.25">
      <c r="A11" s="4">
        <v>8</v>
      </c>
      <c r="B11" s="2" t="str">
        <f>HYPERLINK("https://my.zakupivli.pro/remote/dispatcher/state_purchase_view/46930863", "UA-2023-11-23-010030-a")</f>
        <v>UA-2023-11-23-010030-a</v>
      </c>
      <c r="C11" s="2" t="str">
        <f>HYPERLINK("https://my.zakupivli.pro/remote/dispatcher/state_contracting_view/18729717", "UA-2023-11-23-010030-a-b1")</f>
        <v>UA-2023-11-23-010030-a-b1</v>
      </c>
      <c r="D11" s="1" t="s">
        <v>74</v>
      </c>
      <c r="E11" s="1" t="s">
        <v>15</v>
      </c>
      <c r="F11" s="1" t="s">
        <v>67</v>
      </c>
      <c r="G11" s="1" t="s">
        <v>73</v>
      </c>
      <c r="H11" s="1" t="s">
        <v>43</v>
      </c>
      <c r="I11" s="1" t="s">
        <v>8</v>
      </c>
      <c r="J11" s="5">
        <v>7498949.5800000001</v>
      </c>
      <c r="K11" s="6">
        <v>45281</v>
      </c>
      <c r="L11" s="6">
        <v>45657</v>
      </c>
      <c r="M11" s="1" t="s">
        <v>116</v>
      </c>
    </row>
    <row r="12" spans="1:13" x14ac:dyDescent="0.25">
      <c r="A12" s="4">
        <v>9</v>
      </c>
      <c r="B12" s="2" t="str">
        <f>HYPERLINK("https://my.zakupivli.pro/remote/dispatcher/state_purchase_view/48092427", "UA-2023-12-28-002563-a")</f>
        <v>UA-2023-12-28-002563-a</v>
      </c>
      <c r="C12" s="2" t="str">
        <f>HYPERLINK("https://my.zakupivli.pro/remote/dispatcher/state_contracting_view/18793740", "UA-2023-12-28-002563-a-b1")</f>
        <v>UA-2023-12-28-002563-a-b1</v>
      </c>
      <c r="D12" s="1" t="s">
        <v>85</v>
      </c>
      <c r="E12" s="1" t="s">
        <v>60</v>
      </c>
      <c r="F12" s="1" t="s">
        <v>75</v>
      </c>
      <c r="G12" s="1" t="s">
        <v>112</v>
      </c>
      <c r="H12" s="1" t="s">
        <v>40</v>
      </c>
      <c r="I12" s="1" t="s">
        <v>12</v>
      </c>
      <c r="J12" s="5">
        <v>240000</v>
      </c>
      <c r="K12" s="6">
        <v>45288</v>
      </c>
      <c r="L12" s="6">
        <v>45657</v>
      </c>
      <c r="M12" s="1" t="s">
        <v>116</v>
      </c>
    </row>
    <row r="13" spans="1:13" x14ac:dyDescent="0.25">
      <c r="A13" s="4">
        <v>10</v>
      </c>
      <c r="B13" s="2" t="str">
        <f>HYPERLINK("https://my.zakupivli.pro/remote/dispatcher/state_purchase_view/47052876", "UA-2023-11-28-008278-a")</f>
        <v>UA-2023-11-28-008278-a</v>
      </c>
      <c r="C13" s="2" t="str">
        <f>HYPERLINK("https://my.zakupivli.pro/remote/dispatcher/state_contracting_view/18731303", "UA-2023-11-28-008278-a-a2")</f>
        <v>UA-2023-11-28-008278-a-a2</v>
      </c>
      <c r="D13" s="1" t="s">
        <v>71</v>
      </c>
      <c r="E13" s="1" t="s">
        <v>56</v>
      </c>
      <c r="F13" s="1" t="s">
        <v>67</v>
      </c>
      <c r="G13" s="1" t="s">
        <v>98</v>
      </c>
      <c r="H13" s="1" t="s">
        <v>21</v>
      </c>
      <c r="I13" s="1" t="s">
        <v>10</v>
      </c>
      <c r="J13" s="5">
        <v>29970</v>
      </c>
      <c r="K13" s="6">
        <v>45282</v>
      </c>
      <c r="L13" s="6">
        <v>45657</v>
      </c>
      <c r="M13" s="1" t="s">
        <v>116</v>
      </c>
    </row>
    <row r="14" spans="1:13" x14ac:dyDescent="0.25">
      <c r="A14" s="4">
        <v>11</v>
      </c>
      <c r="B14" s="2" t="str">
        <f>HYPERLINK("https://my.zakupivli.pro/remote/dispatcher/state_purchase_view/46689528", "UA-2023-11-15-012399-a")</f>
        <v>UA-2023-11-15-012399-a</v>
      </c>
      <c r="C14" s="2" t="str">
        <f>HYPERLINK("https://my.zakupivli.pro/remote/dispatcher/state_contracting_view/18192016", "UA-2023-11-15-012399-a-c1")</f>
        <v>UA-2023-11-15-012399-a-c1</v>
      </c>
      <c r="D14" s="1" t="s">
        <v>81</v>
      </c>
      <c r="E14" s="1" t="s">
        <v>38</v>
      </c>
      <c r="F14" s="1" t="s">
        <v>75</v>
      </c>
      <c r="G14" s="1" t="s">
        <v>107</v>
      </c>
      <c r="H14" s="1" t="s">
        <v>31</v>
      </c>
      <c r="I14" s="1" t="s">
        <v>20</v>
      </c>
      <c r="J14" s="5">
        <v>22615.99</v>
      </c>
      <c r="K14" s="6">
        <v>45245</v>
      </c>
      <c r="L14" s="6">
        <v>45291</v>
      </c>
      <c r="M14" s="1" t="s">
        <v>117</v>
      </c>
    </row>
    <row r="15" spans="1:13" x14ac:dyDescent="0.25">
      <c r="A15" s="4">
        <v>12</v>
      </c>
      <c r="B15" s="2" t="str">
        <f>HYPERLINK("https://my.zakupivli.pro/remote/dispatcher/state_purchase_view/47343598", "UA-2023-12-07-000714-a")</f>
        <v>UA-2023-12-07-000714-a</v>
      </c>
      <c r="C15" s="2" t="str">
        <f>HYPERLINK("https://my.zakupivli.pro/remote/dispatcher/state_contracting_view/18465077", "UA-2023-12-07-000714-a-b1")</f>
        <v>UA-2023-12-07-000714-a-b1</v>
      </c>
      <c r="D15" s="1" t="s">
        <v>96</v>
      </c>
      <c r="E15" s="1" t="s">
        <v>55</v>
      </c>
      <c r="F15" s="1" t="s">
        <v>75</v>
      </c>
      <c r="G15" s="1" t="s">
        <v>66</v>
      </c>
      <c r="H15" s="1" t="s">
        <v>24</v>
      </c>
      <c r="I15" s="1" t="s">
        <v>17</v>
      </c>
      <c r="J15" s="5">
        <v>25000</v>
      </c>
      <c r="K15" s="6">
        <v>45266</v>
      </c>
      <c r="L15" s="6">
        <v>45291</v>
      </c>
      <c r="M15" s="1" t="s">
        <v>117</v>
      </c>
    </row>
    <row r="16" spans="1:13" x14ac:dyDescent="0.25">
      <c r="A16" s="4">
        <v>13</v>
      </c>
      <c r="B16" s="2" t="str">
        <f>HYPERLINK("https://my.zakupivli.pro/remote/dispatcher/state_purchase_view/47155557", "UA-2023-12-01-000660-a")</f>
        <v>UA-2023-12-01-000660-a</v>
      </c>
      <c r="C16" s="2" t="str">
        <f>HYPERLINK("https://my.zakupivli.pro/remote/dispatcher/state_contracting_view/18387535", "UA-2023-12-01-000660-a-a1")</f>
        <v>UA-2023-12-01-000660-a-a1</v>
      </c>
      <c r="D16" s="1" t="s">
        <v>94</v>
      </c>
      <c r="E16" s="1" t="s">
        <v>48</v>
      </c>
      <c r="F16" s="1" t="s">
        <v>75</v>
      </c>
      <c r="G16" s="1" t="s">
        <v>66</v>
      </c>
      <c r="H16" s="1" t="s">
        <v>24</v>
      </c>
      <c r="I16" s="1" t="s">
        <v>2</v>
      </c>
      <c r="J16" s="5">
        <v>994.75</v>
      </c>
      <c r="K16" s="6">
        <v>45259</v>
      </c>
      <c r="L16" s="6">
        <v>45291</v>
      </c>
      <c r="M16" s="1" t="s">
        <v>117</v>
      </c>
    </row>
    <row r="17" spans="1:13" x14ac:dyDescent="0.25">
      <c r="A17" s="4">
        <v>14</v>
      </c>
      <c r="B17" s="2" t="str">
        <f>HYPERLINK("https://my.zakupivli.pro/remote/dispatcher/state_purchase_view/46473944", "UA-2023-11-08-000421-a")</f>
        <v>UA-2023-11-08-000421-a</v>
      </c>
      <c r="C17" s="2" t="str">
        <f>HYPERLINK("https://my.zakupivli.pro/remote/dispatcher/state_contracting_view/18100762", "UA-2023-11-08-000421-a-a1")</f>
        <v>UA-2023-11-08-000421-a-a1</v>
      </c>
      <c r="D17" s="1" t="s">
        <v>93</v>
      </c>
      <c r="E17" s="1" t="s">
        <v>61</v>
      </c>
      <c r="F17" s="1" t="s">
        <v>75</v>
      </c>
      <c r="G17" s="1" t="s">
        <v>106</v>
      </c>
      <c r="H17" s="1" t="s">
        <v>36</v>
      </c>
      <c r="I17" s="1" t="s">
        <v>52</v>
      </c>
      <c r="J17" s="5">
        <v>14004.3</v>
      </c>
      <c r="K17" s="6">
        <v>45237</v>
      </c>
      <c r="L17" s="6">
        <v>45291</v>
      </c>
      <c r="M17" s="1" t="s">
        <v>117</v>
      </c>
    </row>
    <row r="18" spans="1:13" x14ac:dyDescent="0.25">
      <c r="A18" s="4">
        <v>15</v>
      </c>
      <c r="B18" s="2" t="str">
        <f>HYPERLINK("https://my.zakupivli.pro/remote/dispatcher/state_purchase_view/46801387", "UA-2023-11-20-008224-a")</f>
        <v>UA-2023-11-20-008224-a</v>
      </c>
      <c r="C18" s="2" t="str">
        <f>HYPERLINK("https://my.zakupivli.pro/remote/dispatcher/state_contracting_view/18239639", "UA-2023-11-20-008224-a-c1")</f>
        <v>UA-2023-11-20-008224-a-c1</v>
      </c>
      <c r="D18" s="1" t="s">
        <v>91</v>
      </c>
      <c r="E18" s="1" t="s">
        <v>45</v>
      </c>
      <c r="F18" s="1" t="s">
        <v>75</v>
      </c>
      <c r="G18" s="1" t="s">
        <v>115</v>
      </c>
      <c r="H18" s="1" t="s">
        <v>25</v>
      </c>
      <c r="I18" s="1" t="s">
        <v>4</v>
      </c>
      <c r="J18" s="5">
        <v>25000</v>
      </c>
      <c r="K18" s="6">
        <v>45250</v>
      </c>
      <c r="L18" s="6">
        <v>45291</v>
      </c>
      <c r="M18" s="1" t="s">
        <v>117</v>
      </c>
    </row>
    <row r="19" spans="1:13" x14ac:dyDescent="0.25">
      <c r="A19" s="4">
        <v>16</v>
      </c>
      <c r="B19" s="2" t="str">
        <f>HYPERLINK("https://my.zakupivli.pro/remote/dispatcher/state_purchase_view/47408184", "UA-2023-12-08-007333-a")</f>
        <v>UA-2023-12-08-007333-a</v>
      </c>
      <c r="C19" s="2" t="str">
        <f>HYPERLINK("https://my.zakupivli.pro/remote/dispatcher/state_contracting_view/18492197", "UA-2023-12-08-007333-a-c1")</f>
        <v>UA-2023-12-08-007333-a-c1</v>
      </c>
      <c r="D19" s="1" t="s">
        <v>100</v>
      </c>
      <c r="E19" s="1" t="s">
        <v>54</v>
      </c>
      <c r="F19" s="1" t="s">
        <v>75</v>
      </c>
      <c r="G19" s="1" t="s">
        <v>68</v>
      </c>
      <c r="H19" s="1" t="s">
        <v>44</v>
      </c>
      <c r="I19" s="1" t="s">
        <v>51</v>
      </c>
      <c r="J19" s="5">
        <v>1968.78</v>
      </c>
      <c r="K19" s="6">
        <v>45265</v>
      </c>
      <c r="L19" s="6">
        <v>45291</v>
      </c>
      <c r="M19" s="1" t="s">
        <v>117</v>
      </c>
    </row>
    <row r="20" spans="1:13" x14ac:dyDescent="0.25">
      <c r="A20" s="4">
        <v>17</v>
      </c>
      <c r="B20" s="2" t="str">
        <f>HYPERLINK("https://my.zakupivli.pro/remote/dispatcher/state_purchase_view/46631962", "UA-2023-11-14-004489-a")</f>
        <v>UA-2023-11-14-004489-a</v>
      </c>
      <c r="C20" s="2" t="str">
        <f>HYPERLINK("https://my.zakupivli.pro/remote/dispatcher/state_contracting_view/18373353", "UA-2023-11-14-004489-a-a1")</f>
        <v>UA-2023-11-14-004489-a-a1</v>
      </c>
      <c r="D20" s="1" t="s">
        <v>83</v>
      </c>
      <c r="E20" s="1" t="s">
        <v>27</v>
      </c>
      <c r="F20" s="1" t="s">
        <v>67</v>
      </c>
      <c r="G20" s="1" t="s">
        <v>114</v>
      </c>
      <c r="H20" s="1" t="s">
        <v>28</v>
      </c>
      <c r="I20" s="1" t="s">
        <v>22</v>
      </c>
      <c r="J20" s="5">
        <v>169500</v>
      </c>
      <c r="K20" s="6">
        <v>45260</v>
      </c>
      <c r="L20" s="6">
        <v>45291</v>
      </c>
      <c r="M20" s="1" t="s">
        <v>117</v>
      </c>
    </row>
    <row r="21" spans="1:13" x14ac:dyDescent="0.25">
      <c r="A21" s="4">
        <v>18</v>
      </c>
      <c r="B21" s="2" t="str">
        <f>HYPERLINK("https://my.zakupivli.pro/remote/dispatcher/state_purchase_view/46381484", "UA-2023-11-03-007448-a")</f>
        <v>UA-2023-11-03-007448-a</v>
      </c>
      <c r="C21" s="2" t="str">
        <f>HYPERLINK("https://my.zakupivli.pro/remote/dispatcher/state_contracting_view/18061061", "UA-2023-11-03-007448-a-a1")</f>
        <v>UA-2023-11-03-007448-a-a1</v>
      </c>
      <c r="D21" s="1" t="s">
        <v>101</v>
      </c>
      <c r="E21" s="1" t="s">
        <v>26</v>
      </c>
      <c r="F21" s="1" t="s">
        <v>75</v>
      </c>
      <c r="G21" s="1" t="s">
        <v>108</v>
      </c>
      <c r="H21" s="1" t="s">
        <v>41</v>
      </c>
      <c r="I21" s="1" t="s">
        <v>19</v>
      </c>
      <c r="J21" s="5">
        <v>55500.01</v>
      </c>
      <c r="K21" s="6">
        <v>45232</v>
      </c>
      <c r="L21" s="6">
        <v>45291</v>
      </c>
      <c r="M21" s="1" t="s">
        <v>117</v>
      </c>
    </row>
    <row r="22" spans="1:13" x14ac:dyDescent="0.25">
      <c r="A22" s="4">
        <v>19</v>
      </c>
      <c r="B22" s="2" t="str">
        <f>HYPERLINK("https://my.zakupivli.pro/remote/dispatcher/state_purchase_view/46550370", "UA-2023-11-10-001420-a")</f>
        <v>UA-2023-11-10-001420-a</v>
      </c>
      <c r="C22" s="2" t="str">
        <f>HYPERLINK("https://my.zakupivli.pro/remote/dispatcher/state_contracting_view/18133275", "UA-2023-11-10-001420-a-a1")</f>
        <v>UA-2023-11-10-001420-a-a1</v>
      </c>
      <c r="D22" s="1" t="s">
        <v>80</v>
      </c>
      <c r="E22" s="1" t="s">
        <v>57</v>
      </c>
      <c r="F22" s="1" t="s">
        <v>75</v>
      </c>
      <c r="G22" s="1" t="s">
        <v>104</v>
      </c>
      <c r="H22" s="1" t="s">
        <v>39</v>
      </c>
      <c r="I22" s="1" t="s">
        <v>3</v>
      </c>
      <c r="J22" s="5">
        <v>2000</v>
      </c>
      <c r="K22" s="6">
        <v>45239</v>
      </c>
      <c r="L22" s="6">
        <v>45291</v>
      </c>
      <c r="M22" s="1" t="s">
        <v>117</v>
      </c>
    </row>
    <row r="23" spans="1:13" x14ac:dyDescent="0.25">
      <c r="A23" s="4">
        <v>20</v>
      </c>
      <c r="B23" s="2" t="str">
        <f>HYPERLINK("https://my.zakupivli.pro/remote/dispatcher/state_purchase_view/47669963", "UA-2023-12-15-005504-a")</f>
        <v>UA-2023-12-15-005504-a</v>
      </c>
      <c r="C23" s="2" t="str">
        <f>HYPERLINK("https://my.zakupivli.pro/remote/dispatcher/state_contracting_view/18603157", "UA-2023-12-15-005504-a-a1")</f>
        <v>UA-2023-12-15-005504-a-a1</v>
      </c>
      <c r="D23" s="1" t="s">
        <v>89</v>
      </c>
      <c r="E23" s="1" t="s">
        <v>48</v>
      </c>
      <c r="F23" s="1" t="s">
        <v>75</v>
      </c>
      <c r="G23" s="1" t="s">
        <v>66</v>
      </c>
      <c r="H23" s="1" t="s">
        <v>24</v>
      </c>
      <c r="I23" s="1" t="s">
        <v>49</v>
      </c>
      <c r="J23" s="5">
        <v>1951.06</v>
      </c>
      <c r="K23" s="6">
        <v>45273</v>
      </c>
      <c r="L23" s="6">
        <v>45291</v>
      </c>
      <c r="M23" s="1" t="s">
        <v>117</v>
      </c>
    </row>
    <row r="24" spans="1:13" x14ac:dyDescent="0.25">
      <c r="A24" s="4">
        <v>21</v>
      </c>
      <c r="B24" s="2" t="str">
        <f>HYPERLINK("https://my.zakupivli.pro/remote/dispatcher/state_purchase_view/47407092", "UA-2023-12-08-006885-a")</f>
        <v>UA-2023-12-08-006885-a</v>
      </c>
      <c r="C24" s="2" t="str">
        <f>HYPERLINK("https://my.zakupivli.pro/remote/dispatcher/state_contracting_view/18491763", "UA-2023-12-08-006885-a-c1")</f>
        <v>UA-2023-12-08-006885-a-c1</v>
      </c>
      <c r="D24" s="1" t="s">
        <v>99</v>
      </c>
      <c r="E24" s="1" t="s">
        <v>54</v>
      </c>
      <c r="F24" s="1" t="s">
        <v>75</v>
      </c>
      <c r="G24" s="1" t="s">
        <v>68</v>
      </c>
      <c r="H24" s="1" t="s">
        <v>44</v>
      </c>
      <c r="I24" s="1" t="s">
        <v>50</v>
      </c>
      <c r="J24" s="5">
        <v>1935.88</v>
      </c>
      <c r="K24" s="6">
        <v>45265</v>
      </c>
      <c r="L24" s="6">
        <v>45291</v>
      </c>
      <c r="M24" s="1" t="s">
        <v>117</v>
      </c>
    </row>
    <row r="25" spans="1:13" x14ac:dyDescent="0.25">
      <c r="A25" s="4">
        <v>22</v>
      </c>
      <c r="B25" s="2" t="str">
        <f>HYPERLINK("https://my.zakupivli.pro/remote/dispatcher/state_purchase_view/46323079", "UA-2023-11-01-010856-a")</f>
        <v>UA-2023-11-01-010856-a</v>
      </c>
      <c r="C25" s="2" t="str">
        <f>HYPERLINK("https://my.zakupivli.pro/remote/dispatcher/state_contracting_view/18036446", "UA-2023-11-01-010856-a-b1")</f>
        <v>UA-2023-11-01-010856-a-b1</v>
      </c>
      <c r="D25" s="1" t="s">
        <v>92</v>
      </c>
      <c r="E25" s="1" t="s">
        <v>59</v>
      </c>
      <c r="F25" s="1" t="s">
        <v>75</v>
      </c>
      <c r="G25" s="1" t="s">
        <v>111</v>
      </c>
      <c r="H25" s="1" t="s">
        <v>35</v>
      </c>
      <c r="I25" s="1" t="s">
        <v>13</v>
      </c>
      <c r="J25" s="5">
        <v>198</v>
      </c>
      <c r="K25" s="6">
        <v>45231</v>
      </c>
      <c r="L25" s="6">
        <v>45291</v>
      </c>
      <c r="M25" s="1" t="s">
        <v>117</v>
      </c>
    </row>
    <row r="26" spans="1:13" x14ac:dyDescent="0.25">
      <c r="A26" s="4">
        <v>23</v>
      </c>
      <c r="B26" s="2" t="str">
        <f>HYPERLINK("https://my.zakupivli.pro/remote/dispatcher/state_purchase_view/46381129", "UA-2023-11-03-007321-a")</f>
        <v>UA-2023-11-03-007321-a</v>
      </c>
      <c r="C26" s="2" t="str">
        <f>HYPERLINK("https://my.zakupivli.pro/remote/dispatcher/state_contracting_view/18060989", "UA-2023-11-03-007321-a-a1")</f>
        <v>UA-2023-11-03-007321-a-a1</v>
      </c>
      <c r="D26" s="1" t="s">
        <v>82</v>
      </c>
      <c r="E26" s="1" t="s">
        <v>30</v>
      </c>
      <c r="F26" s="1" t="s">
        <v>75</v>
      </c>
      <c r="G26" s="1" t="s">
        <v>108</v>
      </c>
      <c r="H26" s="1" t="s">
        <v>41</v>
      </c>
      <c r="I26" s="1" t="s">
        <v>18</v>
      </c>
      <c r="J26" s="5">
        <v>29200</v>
      </c>
      <c r="K26" s="6">
        <v>45232</v>
      </c>
      <c r="L26" s="6">
        <v>45291</v>
      </c>
      <c r="M26" s="1" t="s">
        <v>117</v>
      </c>
    </row>
  </sheetData>
  <autoFilter ref="A3:M26"/>
  <hyperlinks>
    <hyperlink ref="A1" r:id="rId1" display="mailto:report-feedback@zakupivli.pro"/>
    <hyperlink ref="B4" r:id="rId2" display="https://my.zakupivli.pro/remote/dispatcher/state_purchase_view/48090496"/>
    <hyperlink ref="C4" r:id="rId3" display="https://my.zakupivli.pro/remote/dispatcher/state_contracting_view/18792571"/>
    <hyperlink ref="B5" r:id="rId4" display="https://my.zakupivli.pro/remote/dispatcher/state_purchase_view/47105521"/>
    <hyperlink ref="C5" r:id="rId5" display="https://my.zakupivli.pro/remote/dispatcher/state_contracting_view/18368208"/>
    <hyperlink ref="B6" r:id="rId6" display="https://my.zakupivli.pro/remote/dispatcher/state_purchase_view/47855106"/>
    <hyperlink ref="C6" r:id="rId7" display="https://my.zakupivli.pro/remote/dispatcher/state_contracting_view/18683849"/>
    <hyperlink ref="B7" r:id="rId8" display="https://my.zakupivli.pro/remote/dispatcher/state_purchase_view/47589741"/>
    <hyperlink ref="C7" r:id="rId9" display="https://my.zakupivli.pro/remote/dispatcher/state_contracting_view/18791148"/>
    <hyperlink ref="B8" r:id="rId10" display="https://my.zakupivli.pro/remote/dispatcher/state_purchase_view/47052876"/>
    <hyperlink ref="C8" r:id="rId11" display="https://my.zakupivli.pro/remote/dispatcher/state_contracting_view/18730723"/>
    <hyperlink ref="B9" r:id="rId12" display="https://my.zakupivli.pro/remote/dispatcher/state_purchase_view/47171081"/>
    <hyperlink ref="C9" r:id="rId13" display="https://my.zakupivli.pro/remote/dispatcher/state_contracting_view/18671989"/>
    <hyperlink ref="B10" r:id="rId14" display="https://my.zakupivli.pro/remote/dispatcher/state_purchase_view/48073727"/>
    <hyperlink ref="C10" r:id="rId15" display="https://my.zakupivli.pro/remote/dispatcher/state_contracting_view/18784826"/>
    <hyperlink ref="B11" r:id="rId16" display="https://my.zakupivli.pro/remote/dispatcher/state_purchase_view/46930863"/>
    <hyperlink ref="C11" r:id="rId17" display="https://my.zakupivli.pro/remote/dispatcher/state_contracting_view/18729717"/>
    <hyperlink ref="B12" r:id="rId18" display="https://my.zakupivli.pro/remote/dispatcher/state_purchase_view/48092427"/>
    <hyperlink ref="C12" r:id="rId19" display="https://my.zakupivli.pro/remote/dispatcher/state_contracting_view/18793740"/>
    <hyperlink ref="B13" r:id="rId20" display="https://my.zakupivli.pro/remote/dispatcher/state_purchase_view/47052876"/>
    <hyperlink ref="C13" r:id="rId21" display="https://my.zakupivli.pro/remote/dispatcher/state_contracting_view/18731303"/>
    <hyperlink ref="B14" r:id="rId22" display="https://my.zakupivli.pro/remote/dispatcher/state_purchase_view/46689528"/>
    <hyperlink ref="C14" r:id="rId23" display="https://my.zakupivli.pro/remote/dispatcher/state_contracting_view/18192016"/>
    <hyperlink ref="B15" r:id="rId24" display="https://my.zakupivli.pro/remote/dispatcher/state_purchase_view/47343598"/>
    <hyperlink ref="C15" r:id="rId25" display="https://my.zakupivli.pro/remote/dispatcher/state_contracting_view/18465077"/>
    <hyperlink ref="B16" r:id="rId26" display="https://my.zakupivli.pro/remote/dispatcher/state_purchase_view/47155557"/>
    <hyperlink ref="C16" r:id="rId27" display="https://my.zakupivli.pro/remote/dispatcher/state_contracting_view/18387535"/>
    <hyperlink ref="B17" r:id="rId28" display="https://my.zakupivli.pro/remote/dispatcher/state_purchase_view/46473944"/>
    <hyperlink ref="C17" r:id="rId29" display="https://my.zakupivli.pro/remote/dispatcher/state_contracting_view/18100762"/>
    <hyperlink ref="B18" r:id="rId30" display="https://my.zakupivli.pro/remote/dispatcher/state_purchase_view/46801387"/>
    <hyperlink ref="C18" r:id="rId31" display="https://my.zakupivli.pro/remote/dispatcher/state_contracting_view/18239639"/>
    <hyperlink ref="B19" r:id="rId32" display="https://my.zakupivli.pro/remote/dispatcher/state_purchase_view/47408184"/>
    <hyperlink ref="C19" r:id="rId33" display="https://my.zakupivli.pro/remote/dispatcher/state_contracting_view/18492197"/>
    <hyperlink ref="B20" r:id="rId34" display="https://my.zakupivli.pro/remote/dispatcher/state_purchase_view/46631962"/>
    <hyperlink ref="C20" r:id="rId35" display="https://my.zakupivli.pro/remote/dispatcher/state_contracting_view/18373353"/>
    <hyperlink ref="B21" r:id="rId36" display="https://my.zakupivli.pro/remote/dispatcher/state_purchase_view/46381484"/>
    <hyperlink ref="C21" r:id="rId37" display="https://my.zakupivli.pro/remote/dispatcher/state_contracting_view/18061061"/>
    <hyperlink ref="B22" r:id="rId38" display="https://my.zakupivli.pro/remote/dispatcher/state_purchase_view/46550370"/>
    <hyperlink ref="C22" r:id="rId39" display="https://my.zakupivli.pro/remote/dispatcher/state_contracting_view/18133275"/>
    <hyperlink ref="B23" r:id="rId40" display="https://my.zakupivli.pro/remote/dispatcher/state_purchase_view/47669963"/>
    <hyperlink ref="C23" r:id="rId41" display="https://my.zakupivli.pro/remote/dispatcher/state_contracting_view/18603157"/>
    <hyperlink ref="B24" r:id="rId42" display="https://my.zakupivli.pro/remote/dispatcher/state_purchase_view/47407092"/>
    <hyperlink ref="C24" r:id="rId43" display="https://my.zakupivli.pro/remote/dispatcher/state_contracting_view/18491763"/>
    <hyperlink ref="B25" r:id="rId44" display="https://my.zakupivli.pro/remote/dispatcher/state_purchase_view/46323079"/>
    <hyperlink ref="C25" r:id="rId45" display="https://my.zakupivli.pro/remote/dispatcher/state_contracting_view/18036446"/>
    <hyperlink ref="B26" r:id="rId46" display="https://my.zakupivli.pro/remote/dispatcher/state_purchase_view/46381129"/>
    <hyperlink ref="C26" r:id="rId47" display="https://my.zakupivli.pro/remote/dispatcher/state_contracting_view/18060989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2024-05-21T11:07:21Z</dcterms:created>
  <dcterms:modified xsi:type="dcterms:W3CDTF">2024-05-21T08:11:24Z</dcterms:modified>
  <cp:category/>
</cp:coreProperties>
</file>