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980" windowHeight="17260"/>
  </bookViews>
  <sheets>
    <sheet name="Sheet" sheetId="1" r:id="rId1"/>
  </sheets>
  <definedNames>
    <definedName name="_xlnm._FilterDatabase" localSheetId="0" hidden="1">Sheet!$A$4:$M$30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<sst xmlns="http://schemas.openxmlformats.org/spreadsheetml/2006/main" count="191" uniqueCount="109">
  <si>
    <t>Якщо ви маєте пропозицію чи побажання щодо покращення цього звіту, напишіть нам, будь ласка:</t>
  </si>
  <si>
    <t>report-feedback@zakupivli.pro</t>
  </si>
  <si>
    <t>№</t>
  </si>
  <si>
    <t>Ідентифікатор закупівлі</t>
  </si>
  <si>
    <t>ID контракту</t>
  </si>
  <si>
    <t>Предмет закупівлі</t>
  </si>
  <si>
    <t>Код CPV</t>
  </si>
  <si>
    <t>Тип процедури</t>
  </si>
  <si>
    <t>Переможець (назва)</t>
  </si>
  <si>
    <t>ЄДРПОУ переможця</t>
  </si>
  <si>
    <t>Номер договору</t>
  </si>
  <si>
    <t>Сума договору</t>
  </si>
  <si>
    <t>Дата підписання договору:</t>
  </si>
  <si>
    <t>Дата закінчення договору:</t>
  </si>
  <si>
    <t>Статус договору</t>
  </si>
  <si>
    <t>Послуга з пломбування вузла обліку або його частини трифазного (0.38 КВ прямого включення )електролічильника за ініціативою Замовника.</t>
  </si>
  <si>
    <t>50410000-2 Послуги з ремонту і технічного обслуговування вимірювальних, випробувальних і контрольних приладів</t>
  </si>
  <si>
    <t>Закупівля без використання електронної системи</t>
  </si>
  <si>
    <t>АКЦІОНЕРНЕ ТОВАРИСТВО "ДТЕК ДНІПРОВСЬКІ ЕЛЕКТРОМЕРЕЖІ"</t>
  </si>
  <si>
    <t>23359034</t>
  </si>
  <si>
    <t>50587868</t>
  </si>
  <si>
    <t>активний</t>
  </si>
  <si>
    <t>Електротовари ( лічильники : NIK2300 ARP3T.2800.MC.11 ; GAMA 300 G3M.144.230.F17.B2.P2.C100.A3).</t>
  </si>
  <si>
    <t>38550000-5 Лічильники</t>
  </si>
  <si>
    <t>ПРИВАТНЕ ПІДПРИЄМСТВО "АТ ЕЛЕКТРО"</t>
  </si>
  <si>
    <t>32902419</t>
  </si>
  <si>
    <t>10/24 КП</t>
  </si>
  <si>
    <t>Послуги: з розпломбування вузла обліку або його частини (0.38 КВ включено через вимірювальні трансформатори струму) розрахункової точки обліку електроенергії;
з пломбування вузла обліку або його частини (0.38 КВ включено через вимірювальні трансформатори струму) розрахункової точки обліку електроенергії.</t>
  </si>
  <si>
    <t>50609158</t>
  </si>
  <si>
    <t>Послуги з розробки проекту землеустрою щодо відведення земельної ділянки для організації  інженерного захисту території у районі вул.Довгої балки ( Соборний район).</t>
  </si>
  <si>
    <t>71250000-5 Архітектурні, інженерні та геодезичні послуги</t>
  </si>
  <si>
    <t>ПІТЬКО СЕРГІЙ МИХАЙЛОВИЧ</t>
  </si>
  <si>
    <t>3050224033</t>
  </si>
  <si>
    <t>130624/01</t>
  </si>
  <si>
    <t>Послуги по опломбуванню/розпломбуванню приладу обліку, встановленому на об`єкті Замовника за адресою: проспект Слобожанський 65-67.</t>
  </si>
  <si>
    <t>КОМУНАЛЬНЕ ПІДПРИЄМСТВО "ДНІПРОВОДОКАНАЛ" ДНІПРОВСЬКОЇ МІСЬКОЇ РАДИ</t>
  </si>
  <si>
    <t>03341305</t>
  </si>
  <si>
    <t>240624/01</t>
  </si>
  <si>
    <t>Послуга з демонтажу та встановлення системи кондиціонування повітря в окремому приміщенні.</t>
  </si>
  <si>
    <t>45330000-9 Водопровідні та санітарно-технічні роботи</t>
  </si>
  <si>
    <t>ФОП Тищенко Олександр Олександрович</t>
  </si>
  <si>
    <t>2972304915</t>
  </si>
  <si>
    <t>210624/01</t>
  </si>
  <si>
    <t>Послуга з позачергової технічної перевірки правильності роботи (перевірка схеми вмикання) трифазного (0.38 кВ прямого включення) засобу обліку електроенергії.</t>
  </si>
  <si>
    <t>50603765</t>
  </si>
  <si>
    <t xml:space="preserve">Відеокамера  цифрова Hikvision DS-2CD2Т43G2-41 з пристроєм для громозахисту  TWIST LG-POE-100Mb-2U. </t>
  </si>
  <si>
    <t>32230000-4 Апаратура для передавання радіосигналу з приймальним пристроєм</t>
  </si>
  <si>
    <t>ТОВАРИСТВО З ОБМЕЖЕНОЮ ВІДПОВІДАЛЬНІСТЮ "БРАМА-ІНЖЕНЕРНІ СИСТЕМИ"</t>
  </si>
  <si>
    <t>38520593</t>
  </si>
  <si>
    <t>6</t>
  </si>
  <si>
    <t>Незалежна оцінка ринкової (оціночної) вартості , рецензування та затвердження звіту про оцінку : частина кабельного коробу під тротуарною частиною , по західній стороні споруди " Шляхопровід по просп. Слобожанський через колію біля заводу Карла Лібкнехта в м.Дніпро".</t>
  </si>
  <si>
    <t>71310000-4 Консультаційні послуги у галузях інженерії та будівництва</t>
  </si>
  <si>
    <t>ТОВАРИСТВО З ОБМЕЖЕНОЮ ВІДПОВІДАЛЬНІСТЮ "ЕКСПЕРТ+"</t>
  </si>
  <si>
    <t>31687674</t>
  </si>
  <si>
    <t>35-Д/24</t>
  </si>
  <si>
    <t>1. CF35 YR1DC Внутрішній блок кондиціонера повітря, настінного типу, з ІЧ пультом ДК та клмплектом аксесуарів, R32, Hisense.
2. CF35 YR1DW Зовнішній блок кондиціонера повітря, R32, Hisense.</t>
  </si>
  <si>
    <t>39710000-2 Електричні побутові прилади</t>
  </si>
  <si>
    <t>7</t>
  </si>
  <si>
    <t>Виконання робіт з розроблення проектної документації по об`єкту " Реконструкція дренажно-водовідних мереж в районі вулиць Яна Гуса, Дніпрових Хвиль, Ротної та Портової у м. Дніпрі".</t>
  </si>
  <si>
    <t>71000000-8 Архітектурні, будівельні, інженерні та інспекційні послуги</t>
  </si>
  <si>
    <t>САМОЙЛЕНКО ВІКТОРІЯ ВЕНАДІЇВНА</t>
  </si>
  <si>
    <t>2981800148</t>
  </si>
  <si>
    <t>090524/01</t>
  </si>
  <si>
    <t>Ремонт, заміна, випробування, виміри та перевірка електротехнічного обладнання та устаткування встановленого в підстанції трансформаторній, розташованій за адресою: проспект Праці,3 (літера "Л") м.Дніпро).</t>
  </si>
  <si>
    <t>50530000-9 Послуги з ремонту і технічного обслуговування техніки</t>
  </si>
  <si>
    <t>ТОВАРИСТВО З ОБМЕЖЕНОЮ ВІДПОВІДАЛЬНІСТЮ "ПОЖЕЖНО-ОХОРОННЕ АГЕНСТВО КУПІНА"</t>
  </si>
  <si>
    <t>36163114</t>
  </si>
  <si>
    <t>010424/1</t>
  </si>
  <si>
    <t>50591636</t>
  </si>
  <si>
    <t>Послуги з вимірювання показників якості поверхневих, підземних, зворотних і стічних вод.</t>
  </si>
  <si>
    <t>71900000-7 Лабораторні послуги</t>
  </si>
  <si>
    <t>РЕГІОНАЛЬНИЙ ОФІС ВОДНИХ РЕСУРСІВ У ДНІПРОПЕТРОВСЬКІЙ ОБЛАСТІ</t>
  </si>
  <si>
    <t>01038699</t>
  </si>
  <si>
    <t>151/7.1</t>
  </si>
  <si>
    <t>50599015</t>
  </si>
  <si>
    <t>Незалежна оцінка матеріального збитку від пошкодження транспортного засобу вантажний підмітально-прибиральна -С, можливості/неможливості його подальшого використання за своїм прямим функціональним призначенням.</t>
  </si>
  <si>
    <t>ТОВАРИСТВО З ОБМЕЖЕНОЮ ВІДПОВІДАЛЬНІСТЮ "ВСЕУКРАЇНСЬКА ОЦІНОЧНА КОМПАНІЯ"</t>
  </si>
  <si>
    <t>38901866</t>
  </si>
  <si>
    <t>050424/01</t>
  </si>
  <si>
    <t>Послуги по опломбуванню/розпломбуванню приладу обліку, встановленому на об`єкті Замовника за адресою: вул. Набережна Перемоги від Мерефо-Херсонського моста до вул.Космічної (вул. Набережна Перемоги р-он буд.37) , модульний туалет 103.</t>
  </si>
  <si>
    <t>240624/02</t>
  </si>
  <si>
    <t>Послуги по опломбуванню/розпломбуванню приладу обліку, встановленому на об`єкті Замовника за адресою: вул. Набережна Перемоги від Мерефо-Херсонського моста до вул.Космічної (вул. Набережна Перемоги р-он буд.37) , модульний туалет 104.</t>
  </si>
  <si>
    <t>240624/03</t>
  </si>
  <si>
    <t xml:space="preserve">Незалежна оцінка ринкової ( оціночної) вартості , рецензування та затвердження звіту про оцінку (акта оцінки майна:   
частина споруди " Підземний пішохідний перехід на площі Старомостова ( Островського) в м. Дніпро " , розташованого за адресою : м.Дніпро. площа Старомостова, 2К. </t>
  </si>
  <si>
    <t>40-Д/24</t>
  </si>
  <si>
    <t>Камера відеоспостереження HikVision DS-2CD2663G1-IZS .</t>
  </si>
  <si>
    <t>ТОВАРИСТВО З ОБМЕЖЕНОЮ ВІДПОВІДАЛЬНІСТЮ "КАФІ-КОМП"</t>
  </si>
  <si>
    <t>43554074</t>
  </si>
  <si>
    <t>150524/01</t>
  </si>
  <si>
    <t>Послуга з проведення експертизи норм витрат палива на 100 км. пробігу транспортних засобів.</t>
  </si>
  <si>
    <t>ДЕРЖАВНЕ ПІДПРИЄМСТВО "ІНЖЕНЕРНИЙ ЦЕНТР"</t>
  </si>
  <si>
    <t>19091034</t>
  </si>
  <si>
    <t>260424/03</t>
  </si>
  <si>
    <t>50593154</t>
  </si>
  <si>
    <t>Вимикач автоматичний модульний ЗП С100 6КА.</t>
  </si>
  <si>
    <t>31210000-1 Електрична апаратура для комутування та захисту електричних кіл</t>
  </si>
  <si>
    <t>50562365</t>
  </si>
  <si>
    <t>Програмна продукція.</t>
  </si>
  <si>
    <t>48440000-4 Пакети програмного забезпечення для фінансового аналізу та бухгалтерського обліку</t>
  </si>
  <si>
    <t>ТОВАРИСТВО З ОБМЕЖЕНОЮ ВІДПОВІДАЛЬНІСТЮ "АЙТІ УНІВЕРСАЛ"</t>
  </si>
  <si>
    <t>37454195</t>
  </si>
  <si>
    <t>283</t>
  </si>
  <si>
    <t>Електрична енергія</t>
  </si>
  <si>
    <t>09310000-5 Електрична енергія</t>
  </si>
  <si>
    <t>Відкриті торги з особливостями</t>
  </si>
  <si>
    <t>УКРАЇНСЬКА СИЛА ЕНЕРГІЇ</t>
  </si>
  <si>
    <t>45297596</t>
  </si>
  <si>
    <t>ПТ-24/06-2024</t>
  </si>
  <si>
    <t>Звіт створено 10 вересня о 14:19 з використанням http://zakupivli.pro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</si>
</sst>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.mm.yyyy"/>
  </numFmts>
  <fonts count="24">
    <font>
      <sz val="11"/>
      <color theme="1"/>
      <name val="Calibri"/>
      <charset val="134"/>
      <scheme val="minor"/>
    </font>
    <font>
      <sz val="10"/>
      <color rgb="FF000000"/>
      <name val="Calibri"/>
      <charset val="134"/>
    </font>
    <font>
      <sz val="10"/>
      <color rgb="FF0000FF"/>
      <name val="Calibri"/>
      <charset val="134"/>
    </font>
    <font>
      <b/>
      <sz val="10"/>
      <color rgb="FFFFFFFF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4" fontId="1" fillId="0" borderId="0" xfId="0" applyNumberFormat="1" applyFont="1"/>
    <xf numFmtId="178" fontId="1" fillId="0" borderId="0" xfId="0" applyNumberFormat="1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my.zakupivli.pro/remote/dispatcher/state_contracting_view/20716334" TargetMode="External"/><Relationship Id="rId8" Type="http://schemas.openxmlformats.org/officeDocument/2006/relationships/hyperlink" Target="https://my.zakupivli.pro/remote/dispatcher/state_purchase_view/51599720" TargetMode="External"/><Relationship Id="rId7" Type="http://schemas.openxmlformats.org/officeDocument/2006/relationships/hyperlink" Target="https://my.zakupivli.pro/remote/dispatcher/state_contracting_view/20751474" TargetMode="External"/><Relationship Id="rId6" Type="http://schemas.openxmlformats.org/officeDocument/2006/relationships/hyperlink" Target="https://my.zakupivli.pro/remote/dispatcher/state_purchase_view/51680451" TargetMode="External"/><Relationship Id="rId51" Type="http://schemas.openxmlformats.org/officeDocument/2006/relationships/hyperlink" Target="https://my.zakupivli.pro/remote/dispatcher/state_contracting_view/20791118" TargetMode="External"/><Relationship Id="rId50" Type="http://schemas.openxmlformats.org/officeDocument/2006/relationships/hyperlink" Target="https://my.zakupivli.pro/remote/dispatcher/state_purchase_view/51532140" TargetMode="External"/><Relationship Id="rId5" Type="http://schemas.openxmlformats.org/officeDocument/2006/relationships/hyperlink" Target="https://my.zakupivli.pro/remote/dispatcher/state_contracting_view/19672727" TargetMode="External"/><Relationship Id="rId49" Type="http://schemas.openxmlformats.org/officeDocument/2006/relationships/hyperlink" Target="https://my.zakupivli.pro/remote/dispatcher/state_contracting_view/20682318" TargetMode="External"/><Relationship Id="rId48" Type="http://schemas.openxmlformats.org/officeDocument/2006/relationships/hyperlink" Target="https://my.zakupivli.pro/remote/dispatcher/state_purchase_view/51520116" TargetMode="External"/><Relationship Id="rId47" Type="http://schemas.openxmlformats.org/officeDocument/2006/relationships/hyperlink" Target="https://my.zakupivli.pro/remote/dispatcher/state_contracting_view/20678490" TargetMode="External"/><Relationship Id="rId46" Type="http://schemas.openxmlformats.org/officeDocument/2006/relationships/hyperlink" Target="https://my.zakupivli.pro/remote/dispatcher/state_purchase_view/51511680" TargetMode="External"/><Relationship Id="rId45" Type="http://schemas.openxmlformats.org/officeDocument/2006/relationships/hyperlink" Target="https://my.zakupivli.pro/remote/dispatcher/state_contracting_view/20327429" TargetMode="External"/><Relationship Id="rId44" Type="http://schemas.openxmlformats.org/officeDocument/2006/relationships/hyperlink" Target="https://my.zakupivli.pro/remote/dispatcher/state_purchase_view/51065477" TargetMode="External"/><Relationship Id="rId43" Type="http://schemas.openxmlformats.org/officeDocument/2006/relationships/hyperlink" Target="https://my.zakupivli.pro/remote/dispatcher/state_contracting_view/19941129" TargetMode="External"/><Relationship Id="rId42" Type="http://schemas.openxmlformats.org/officeDocument/2006/relationships/hyperlink" Target="https://my.zakupivli.pro/remote/dispatcher/state_purchase_view/50753888" TargetMode="External"/><Relationship Id="rId41" Type="http://schemas.openxmlformats.org/officeDocument/2006/relationships/hyperlink" Target="https://my.zakupivli.pro/remote/dispatcher/state_contracting_view/20495787" TargetMode="External"/><Relationship Id="rId40" Type="http://schemas.openxmlformats.org/officeDocument/2006/relationships/hyperlink" Target="https://my.zakupivli.pro/remote/dispatcher/state_purchase_view/51091812" TargetMode="External"/><Relationship Id="rId4" Type="http://schemas.openxmlformats.org/officeDocument/2006/relationships/hyperlink" Target="https://my.zakupivli.pro/remote/dispatcher/state_purchase_view/50148394" TargetMode="External"/><Relationship Id="rId39" Type="http://schemas.openxmlformats.org/officeDocument/2006/relationships/hyperlink" Target="https://my.zakupivli.pro/remote/dispatcher/state_contracting_view/20524544" TargetMode="External"/><Relationship Id="rId38" Type="http://schemas.openxmlformats.org/officeDocument/2006/relationships/hyperlink" Target="https://my.zakupivli.pro/remote/dispatcher/state_purchase_view/51158637" TargetMode="External"/><Relationship Id="rId37" Type="http://schemas.openxmlformats.org/officeDocument/2006/relationships/hyperlink" Target="https://my.zakupivli.pro/remote/dispatcher/state_contracting_view/20805079" TargetMode="External"/><Relationship Id="rId36" Type="http://schemas.openxmlformats.org/officeDocument/2006/relationships/hyperlink" Target="https://my.zakupivli.pro/remote/dispatcher/state_purchase_view/51803593" TargetMode="External"/><Relationship Id="rId35" Type="http://schemas.openxmlformats.org/officeDocument/2006/relationships/hyperlink" Target="https://my.zakupivli.pro/remote/dispatcher/state_contracting_view/20804933" TargetMode="External"/><Relationship Id="rId34" Type="http://schemas.openxmlformats.org/officeDocument/2006/relationships/hyperlink" Target="https://my.zakupivli.pro/remote/dispatcher/state_purchase_view/51803263" TargetMode="External"/><Relationship Id="rId33" Type="http://schemas.openxmlformats.org/officeDocument/2006/relationships/hyperlink" Target="https://my.zakupivli.pro/remote/dispatcher/state_contracting_view/19737577" TargetMode="External"/><Relationship Id="rId32" Type="http://schemas.openxmlformats.org/officeDocument/2006/relationships/hyperlink" Target="https://my.zakupivli.pro/remote/dispatcher/state_purchase_view/50296722" TargetMode="External"/><Relationship Id="rId31" Type="http://schemas.openxmlformats.org/officeDocument/2006/relationships/hyperlink" Target="https://my.zakupivli.pro/remote/dispatcher/state_contracting_view/20327728" TargetMode="External"/><Relationship Id="rId30" Type="http://schemas.openxmlformats.org/officeDocument/2006/relationships/hyperlink" Target="https://my.zakupivli.pro/remote/dispatcher/state_purchase_view/51066223" TargetMode="External"/><Relationship Id="rId3" Type="http://schemas.openxmlformats.org/officeDocument/2006/relationships/hyperlink" Target="https://my.zakupivli.pro/remote/dispatcher/state_contracting_view/20327226" TargetMode="External"/><Relationship Id="rId29" Type="http://schemas.openxmlformats.org/officeDocument/2006/relationships/hyperlink" Target="https://my.zakupivli.pro/remote/dispatcher/state_contracting_view/20336149" TargetMode="External"/><Relationship Id="rId28" Type="http://schemas.openxmlformats.org/officeDocument/2006/relationships/hyperlink" Target="https://my.zakupivli.pro/remote/dispatcher/state_purchase_view/51085334" TargetMode="External"/><Relationship Id="rId27" Type="http://schemas.openxmlformats.org/officeDocument/2006/relationships/hyperlink" Target="https://my.zakupivli.pro/remote/dispatcher/state_contracting_view/20327933" TargetMode="External"/><Relationship Id="rId26" Type="http://schemas.openxmlformats.org/officeDocument/2006/relationships/hyperlink" Target="https://my.zakupivli.pro/remote/dispatcher/state_purchase_view/51066462" TargetMode="External"/><Relationship Id="rId25" Type="http://schemas.openxmlformats.org/officeDocument/2006/relationships/hyperlink" Target="https://my.zakupivli.pro/remote/dispatcher/state_contracting_view/19661054" TargetMode="External"/><Relationship Id="rId24" Type="http://schemas.openxmlformats.org/officeDocument/2006/relationships/hyperlink" Target="https://my.zakupivli.pro/remote/dispatcher/state_purchase_view/50121320" TargetMode="External"/><Relationship Id="rId23" Type="http://schemas.openxmlformats.org/officeDocument/2006/relationships/hyperlink" Target="https://my.zakupivli.pro/remote/dispatcher/state_contracting_view/20269849" TargetMode="External"/><Relationship Id="rId22" Type="http://schemas.openxmlformats.org/officeDocument/2006/relationships/hyperlink" Target="https://my.zakupivli.pro/remote/dispatcher/state_purchase_view/50930761" TargetMode="External"/><Relationship Id="rId21" Type="http://schemas.openxmlformats.org/officeDocument/2006/relationships/hyperlink" Target="https://my.zakupivli.pro/remote/dispatcher/state_contracting_view/20790397" TargetMode="External"/><Relationship Id="rId20" Type="http://schemas.openxmlformats.org/officeDocument/2006/relationships/hyperlink" Target="https://my.zakupivli.pro/remote/dispatcher/state_purchase_view/51770871" TargetMode="External"/><Relationship Id="rId2" Type="http://schemas.openxmlformats.org/officeDocument/2006/relationships/hyperlink" Target="https://my.zakupivli.pro/remote/dispatcher/state_purchase_view/51065096" TargetMode="External"/><Relationship Id="rId19" Type="http://schemas.openxmlformats.org/officeDocument/2006/relationships/hyperlink" Target="https://my.zakupivli.pro/remote/dispatcher/state_contracting_view/19807090" TargetMode="External"/><Relationship Id="rId18" Type="http://schemas.openxmlformats.org/officeDocument/2006/relationships/hyperlink" Target="https://my.zakupivli.pro/remote/dispatcher/state_purchase_view/50451464" TargetMode="External"/><Relationship Id="rId17" Type="http://schemas.openxmlformats.org/officeDocument/2006/relationships/hyperlink" Target="https://my.zakupivli.pro/remote/dispatcher/state_contracting_view/20496086" TargetMode="External"/><Relationship Id="rId16" Type="http://schemas.openxmlformats.org/officeDocument/2006/relationships/hyperlink" Target="https://my.zakupivli.pro/remote/dispatcher/state_purchase_view/51092723" TargetMode="External"/><Relationship Id="rId15" Type="http://schemas.openxmlformats.org/officeDocument/2006/relationships/hyperlink" Target="https://my.zakupivli.pro/remote/dispatcher/state_contracting_view/20679191" TargetMode="External"/><Relationship Id="rId14" Type="http://schemas.openxmlformats.org/officeDocument/2006/relationships/hyperlink" Target="https://my.zakupivli.pro/remote/dispatcher/state_purchase_view/51512989" TargetMode="External"/><Relationship Id="rId13" Type="http://schemas.openxmlformats.org/officeDocument/2006/relationships/hyperlink" Target="https://my.zakupivli.pro/remote/dispatcher/state_contracting_view/20789973" TargetMode="External"/><Relationship Id="rId12" Type="http://schemas.openxmlformats.org/officeDocument/2006/relationships/hyperlink" Target="https://my.zakupivli.pro/remote/dispatcher/state_purchase_view/51769924" TargetMode="External"/><Relationship Id="rId11" Type="http://schemas.openxmlformats.org/officeDocument/2006/relationships/hyperlink" Target="https://my.zakupivli.pro/remote/dispatcher/state_contracting_view/20804694" TargetMode="External"/><Relationship Id="rId10" Type="http://schemas.openxmlformats.org/officeDocument/2006/relationships/hyperlink" Target="https://my.zakupivli.pro/remote/dispatcher/state_purchase_view/51802798" TargetMode="External"/><Relationship Id="rId1" Type="http://schemas.openxmlformats.org/officeDocument/2006/relationships/hyperlink" Target="mailto:report-feedback@zakupivli.p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topLeftCell="F1" workbookViewId="0">
      <pane ySplit="4" topLeftCell="A5" activePane="bottomLeft" state="frozen"/>
      <selection/>
      <selection pane="bottomLeft" activeCell="D1" sqref="D$1:D$1048576"/>
    </sheetView>
  </sheetViews>
  <sheetFormatPr defaultColWidth="11" defaultRowHeight="14.5"/>
  <cols>
    <col min="1" max="1" width="5"/>
    <col min="2" max="3" width="25"/>
    <col min="4" max="5" width="35"/>
    <col min="6" max="7" width="30"/>
    <col min="8" max="10" width="15"/>
    <col min="11" max="13" width="10"/>
  </cols>
  <sheetData>
    <row r="1" spans="1:1">
      <c r="A1" s="1" t="s">
        <v>0</v>
      </c>
    </row>
    <row r="2" spans="1:1">
      <c r="A2" s="2" t="s">
        <v>1</v>
      </c>
    </row>
    <row r="4" ht="39.75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</row>
    <row r="5" spans="1:13">
      <c r="A5" s="4">
        <v>1</v>
      </c>
      <c r="B5" s="2" t="str">
        <f>HYPERLINK("https://my.zakupivli.pro/remote/dispatcher/state_purchase_view/51065096","UA-2024-05-17-001126-a")</f>
        <v>UA-2024-05-17-001126-a</v>
      </c>
      <c r="C5" s="2" t="str">
        <f>HYPERLINK("https://my.zakupivli.pro/remote/dispatcher/state_contracting_view/20327226","UA-2024-05-17-001126-a-b1")</f>
        <v>UA-2024-05-17-001126-a-b1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5">
        <v>547.74</v>
      </c>
      <c r="K5" s="6">
        <v>45429</v>
      </c>
      <c r="L5" s="6">
        <v>45657</v>
      </c>
      <c r="M5" s="1" t="s">
        <v>21</v>
      </c>
    </row>
    <row r="6" spans="1:13">
      <c r="A6" s="4">
        <v>2</v>
      </c>
      <c r="B6" s="2" t="str">
        <f>HYPERLINK("https://my.zakupivli.pro/remote/dispatcher/state_purchase_view/50148394","UA-2024-04-02-000900-a")</f>
        <v>UA-2024-04-02-000900-a</v>
      </c>
      <c r="C6" s="2" t="str">
        <f>HYPERLINK("https://my.zakupivli.pro/remote/dispatcher/state_contracting_view/19672727","UA-2024-04-02-000900-a-b1")</f>
        <v>UA-2024-04-02-000900-a-b1</v>
      </c>
      <c r="D6" s="1" t="s">
        <v>22</v>
      </c>
      <c r="E6" s="1" t="s">
        <v>23</v>
      </c>
      <c r="F6" s="1" t="s">
        <v>17</v>
      </c>
      <c r="G6" s="1" t="s">
        <v>24</v>
      </c>
      <c r="H6" s="1" t="s">
        <v>25</v>
      </c>
      <c r="I6" s="1" t="s">
        <v>26</v>
      </c>
      <c r="J6" s="5">
        <v>13614</v>
      </c>
      <c r="K6" s="6">
        <v>45384</v>
      </c>
      <c r="L6" s="6">
        <v>45657</v>
      </c>
      <c r="M6" s="1" t="s">
        <v>21</v>
      </c>
    </row>
    <row r="7" spans="1:13">
      <c r="A7" s="4">
        <v>3</v>
      </c>
      <c r="B7" s="2" t="str">
        <f>HYPERLINK("https://my.zakupivli.pro/remote/dispatcher/state_purchase_view/51680451","UA-2024-06-18-000407-a")</f>
        <v>UA-2024-06-18-000407-a</v>
      </c>
      <c r="C7" s="2" t="str">
        <f>HYPERLINK("https://my.zakupivli.pro/remote/dispatcher/state_contracting_view/20751474","UA-2024-06-18-000407-a-b1")</f>
        <v>UA-2024-06-18-000407-a-b1</v>
      </c>
      <c r="D7" s="1" t="s">
        <v>27</v>
      </c>
      <c r="E7" s="1" t="s">
        <v>16</v>
      </c>
      <c r="F7" s="1" t="s">
        <v>17</v>
      </c>
      <c r="G7" s="1" t="s">
        <v>18</v>
      </c>
      <c r="H7" s="1" t="s">
        <v>19</v>
      </c>
      <c r="I7" s="1" t="s">
        <v>28</v>
      </c>
      <c r="J7" s="5">
        <v>1218.12</v>
      </c>
      <c r="K7" s="6">
        <v>45457</v>
      </c>
      <c r="L7" s="6">
        <v>45657</v>
      </c>
      <c r="M7" s="1" t="s">
        <v>21</v>
      </c>
    </row>
    <row r="8" spans="1:13">
      <c r="A8" s="4">
        <v>4</v>
      </c>
      <c r="B8" s="2" t="str">
        <f>HYPERLINK("https://my.zakupivli.pro/remote/dispatcher/state_purchase_view/51599720","UA-2024-06-13-001733-a")</f>
        <v>UA-2024-06-13-001733-a</v>
      </c>
      <c r="C8" s="2" t="str">
        <f>HYPERLINK("https://my.zakupivli.pro/remote/dispatcher/state_contracting_view/20716334","UA-2024-06-13-001733-a-b1")</f>
        <v>UA-2024-06-13-001733-a-b1</v>
      </c>
      <c r="D8" s="1" t="s">
        <v>29</v>
      </c>
      <c r="E8" s="1" t="s">
        <v>30</v>
      </c>
      <c r="F8" s="1" t="s">
        <v>17</v>
      </c>
      <c r="G8" s="1" t="s">
        <v>31</v>
      </c>
      <c r="H8" s="1" t="s">
        <v>32</v>
      </c>
      <c r="I8" s="1" t="s">
        <v>33</v>
      </c>
      <c r="J8" s="5">
        <v>27000</v>
      </c>
      <c r="K8" s="6">
        <v>45456</v>
      </c>
      <c r="L8" s="6">
        <v>45657</v>
      </c>
      <c r="M8" s="1" t="s">
        <v>21</v>
      </c>
    </row>
    <row r="9" spans="1:13">
      <c r="A9" s="4">
        <v>5</v>
      </c>
      <c r="B9" s="2" t="str">
        <f>HYPERLINK("https://my.zakupivli.pro/remote/dispatcher/state_purchase_view/51802798","UA-2024-06-24-005065-a")</f>
        <v>UA-2024-06-24-005065-a</v>
      </c>
      <c r="C9" s="2" t="str">
        <f>HYPERLINK("https://my.zakupivli.pro/remote/dispatcher/state_contracting_view/20804694","UA-2024-06-24-005065-a-b1")</f>
        <v>UA-2024-06-24-005065-a-b1</v>
      </c>
      <c r="D9" s="1" t="s">
        <v>34</v>
      </c>
      <c r="E9" s="1" t="s">
        <v>16</v>
      </c>
      <c r="F9" s="1" t="s">
        <v>17</v>
      </c>
      <c r="G9" s="1" t="s">
        <v>35</v>
      </c>
      <c r="H9" s="1" t="s">
        <v>36</v>
      </c>
      <c r="I9" s="1" t="s">
        <v>37</v>
      </c>
      <c r="J9" s="5">
        <v>64</v>
      </c>
      <c r="K9" s="6">
        <v>45467</v>
      </c>
      <c r="L9" s="6">
        <v>45657</v>
      </c>
      <c r="M9" s="1" t="s">
        <v>21</v>
      </c>
    </row>
    <row r="10" spans="1:13">
      <c r="A10" s="4">
        <v>6</v>
      </c>
      <c r="B10" s="2" t="str">
        <f>HYPERLINK("https://my.zakupivli.pro/remote/dispatcher/state_purchase_view/51769924","UA-2024-06-21-002448-a")</f>
        <v>UA-2024-06-21-002448-a</v>
      </c>
      <c r="C10" s="2" t="str">
        <f>HYPERLINK("https://my.zakupivli.pro/remote/dispatcher/state_contracting_view/20789973","UA-2024-06-21-002448-a-a1")</f>
        <v>UA-2024-06-21-002448-a-a1</v>
      </c>
      <c r="D10" s="1" t="s">
        <v>38</v>
      </c>
      <c r="E10" s="1" t="s">
        <v>39</v>
      </c>
      <c r="F10" s="1" t="s">
        <v>17</v>
      </c>
      <c r="G10" s="1" t="s">
        <v>40</v>
      </c>
      <c r="H10" s="1" t="s">
        <v>41</v>
      </c>
      <c r="I10" s="1" t="s">
        <v>42</v>
      </c>
      <c r="J10" s="5">
        <v>7700</v>
      </c>
      <c r="K10" s="6">
        <v>45464</v>
      </c>
      <c r="L10" s="6">
        <v>45657</v>
      </c>
      <c r="M10" s="1" t="s">
        <v>21</v>
      </c>
    </row>
    <row r="11" spans="1:13">
      <c r="A11" s="4">
        <v>7</v>
      </c>
      <c r="B11" s="2" t="str">
        <f>HYPERLINK("https://my.zakupivli.pro/remote/dispatcher/state_purchase_view/51512989","UA-2024-06-10-002548-a")</f>
        <v>UA-2024-06-10-002548-a</v>
      </c>
      <c r="C11" s="2" t="str">
        <f>HYPERLINK("https://my.zakupivli.pro/remote/dispatcher/state_contracting_view/20679191","UA-2024-06-10-002548-a-a1")</f>
        <v>UA-2024-06-10-002548-a-a1</v>
      </c>
      <c r="D11" s="1" t="s">
        <v>43</v>
      </c>
      <c r="E11" s="1" t="s">
        <v>16</v>
      </c>
      <c r="F11" s="1" t="s">
        <v>17</v>
      </c>
      <c r="G11" s="1" t="s">
        <v>18</v>
      </c>
      <c r="H11" s="1" t="s">
        <v>19</v>
      </c>
      <c r="I11" s="1" t="s">
        <v>44</v>
      </c>
      <c r="J11" s="5">
        <v>1175.36</v>
      </c>
      <c r="K11" s="6">
        <v>45453</v>
      </c>
      <c r="L11" s="6">
        <v>45657</v>
      </c>
      <c r="M11" s="1" t="s">
        <v>21</v>
      </c>
    </row>
    <row r="12" spans="1:13">
      <c r="A12" s="4">
        <v>8</v>
      </c>
      <c r="B12" s="2" t="str">
        <f>HYPERLINK("https://my.zakupivli.pro/remote/dispatcher/state_purchase_view/51092723","UA-2024-05-20-001104-a")</f>
        <v>UA-2024-05-20-001104-a</v>
      </c>
      <c r="C12" s="2" t="str">
        <f>HYPERLINK("https://my.zakupivli.pro/remote/dispatcher/state_contracting_view/20496086","UA-2024-05-20-001104-a-c1")</f>
        <v>UA-2024-05-20-001104-a-c1</v>
      </c>
      <c r="D12" s="1" t="s">
        <v>45</v>
      </c>
      <c r="E12" s="1" t="s">
        <v>46</v>
      </c>
      <c r="F12" s="1" t="s">
        <v>17</v>
      </c>
      <c r="G12" s="1" t="s">
        <v>47</v>
      </c>
      <c r="H12" s="1" t="s">
        <v>48</v>
      </c>
      <c r="I12" s="1" t="s">
        <v>49</v>
      </c>
      <c r="J12" s="5">
        <v>28568.02</v>
      </c>
      <c r="K12" s="6">
        <v>45427</v>
      </c>
      <c r="L12" s="6">
        <v>45657</v>
      </c>
      <c r="M12" s="1" t="s">
        <v>21</v>
      </c>
    </row>
    <row r="13" spans="1:13">
      <c r="A13" s="4">
        <v>9</v>
      </c>
      <c r="B13" s="2" t="str">
        <f>HYPERLINK("https://my.zakupivli.pro/remote/dispatcher/state_purchase_view/50451464","UA-2024-04-16-007703-a")</f>
        <v>UA-2024-04-16-007703-a</v>
      </c>
      <c r="C13" s="2" t="str">
        <f>HYPERLINK("https://my.zakupivli.pro/remote/dispatcher/state_contracting_view/19807090","UA-2024-04-16-007703-a-c1")</f>
        <v>UA-2024-04-16-007703-a-c1</v>
      </c>
      <c r="D13" s="1" t="s">
        <v>50</v>
      </c>
      <c r="E13" s="1" t="s">
        <v>51</v>
      </c>
      <c r="F13" s="1" t="s">
        <v>17</v>
      </c>
      <c r="G13" s="1" t="s">
        <v>52</v>
      </c>
      <c r="H13" s="1" t="s">
        <v>53</v>
      </c>
      <c r="I13" s="1" t="s">
        <v>54</v>
      </c>
      <c r="J13" s="5">
        <v>4000</v>
      </c>
      <c r="K13" s="6">
        <v>45398</v>
      </c>
      <c r="L13" s="6">
        <v>45657</v>
      </c>
      <c r="M13" s="1" t="s">
        <v>21</v>
      </c>
    </row>
    <row r="14" spans="1:13">
      <c r="A14" s="4">
        <v>10</v>
      </c>
      <c r="B14" s="2" t="str">
        <f>HYPERLINK("https://my.zakupivli.pro/remote/dispatcher/state_purchase_view/51770871","UA-2024-06-21-002875-a")</f>
        <v>UA-2024-06-21-002875-a</v>
      </c>
      <c r="C14" s="2" t="str">
        <f>HYPERLINK("https://my.zakupivli.pro/remote/dispatcher/state_contracting_view/20790397","UA-2024-06-21-002875-a-a1")</f>
        <v>UA-2024-06-21-002875-a-a1</v>
      </c>
      <c r="D14" s="1" t="s">
        <v>55</v>
      </c>
      <c r="E14" s="1" t="s">
        <v>56</v>
      </c>
      <c r="F14" s="1" t="s">
        <v>17</v>
      </c>
      <c r="G14" s="1" t="s">
        <v>40</v>
      </c>
      <c r="H14" s="1" t="s">
        <v>41</v>
      </c>
      <c r="I14" s="1" t="s">
        <v>57</v>
      </c>
      <c r="J14" s="5">
        <v>18500</v>
      </c>
      <c r="K14" s="6">
        <v>45464</v>
      </c>
      <c r="L14" s="6">
        <v>45657</v>
      </c>
      <c r="M14" s="1" t="s">
        <v>21</v>
      </c>
    </row>
    <row r="15" spans="1:13">
      <c r="A15" s="4">
        <v>11</v>
      </c>
      <c r="B15" s="2" t="str">
        <f>HYPERLINK("https://my.zakupivli.pro/remote/dispatcher/state_purchase_view/50930761","UA-2024-05-10-003246-a")</f>
        <v>UA-2024-05-10-003246-a</v>
      </c>
      <c r="C15" s="2" t="str">
        <f>HYPERLINK("https://my.zakupivli.pro/remote/dispatcher/state_contracting_view/20269849","UA-2024-05-10-003246-a-a1")</f>
        <v>UA-2024-05-10-003246-a-a1</v>
      </c>
      <c r="D15" s="1" t="s">
        <v>58</v>
      </c>
      <c r="E15" s="1" t="s">
        <v>59</v>
      </c>
      <c r="F15" s="1" t="s">
        <v>17</v>
      </c>
      <c r="G15" s="1" t="s">
        <v>60</v>
      </c>
      <c r="H15" s="1" t="s">
        <v>61</v>
      </c>
      <c r="I15" s="1" t="s">
        <v>62</v>
      </c>
      <c r="J15" s="5">
        <v>419857</v>
      </c>
      <c r="K15" s="6">
        <v>45421</v>
      </c>
      <c r="L15" s="6">
        <v>45657</v>
      </c>
      <c r="M15" s="1" t="s">
        <v>21</v>
      </c>
    </row>
    <row r="16" spans="1:13">
      <c r="A16" s="4">
        <v>12</v>
      </c>
      <c r="B16" s="2" t="str">
        <f>HYPERLINK("https://my.zakupivli.pro/remote/dispatcher/state_purchase_view/50121320","UA-2024-04-01-000696-a")</f>
        <v>UA-2024-04-01-000696-a</v>
      </c>
      <c r="C16" s="2" t="str">
        <f>HYPERLINK("https://my.zakupivli.pro/remote/dispatcher/state_contracting_view/19661054","UA-2024-04-01-000696-a-c1")</f>
        <v>UA-2024-04-01-000696-a-c1</v>
      </c>
      <c r="D16" s="1" t="s">
        <v>63</v>
      </c>
      <c r="E16" s="1" t="s">
        <v>64</v>
      </c>
      <c r="F16" s="1" t="s">
        <v>17</v>
      </c>
      <c r="G16" s="1" t="s">
        <v>65</v>
      </c>
      <c r="H16" s="1" t="s">
        <v>66</v>
      </c>
      <c r="I16" s="1" t="s">
        <v>67</v>
      </c>
      <c r="J16" s="5">
        <v>94519.56</v>
      </c>
      <c r="K16" s="6">
        <v>45383</v>
      </c>
      <c r="L16" s="6">
        <v>45657</v>
      </c>
      <c r="M16" s="1" t="s">
        <v>21</v>
      </c>
    </row>
    <row r="17" spans="1:13">
      <c r="A17" s="4">
        <v>13</v>
      </c>
      <c r="B17" s="2" t="str">
        <f>HYPERLINK("https://my.zakupivli.pro/remote/dispatcher/state_purchase_view/51066462","UA-2024-05-17-001739-a")</f>
        <v>UA-2024-05-17-001739-a</v>
      </c>
      <c r="C17" s="2" t="str">
        <f>HYPERLINK("https://my.zakupivli.pro/remote/dispatcher/state_contracting_view/20327933","UA-2024-05-17-001739-a-c1")</f>
        <v>UA-2024-05-17-001739-a-c1</v>
      </c>
      <c r="D17" s="1" t="s">
        <v>15</v>
      </c>
      <c r="E17" s="1" t="s">
        <v>16</v>
      </c>
      <c r="F17" s="1" t="s">
        <v>17</v>
      </c>
      <c r="G17" s="1" t="s">
        <v>18</v>
      </c>
      <c r="H17" s="1" t="s">
        <v>19</v>
      </c>
      <c r="I17" s="1" t="s">
        <v>68</v>
      </c>
      <c r="J17" s="5">
        <v>547.74</v>
      </c>
      <c r="K17" s="6">
        <v>45429</v>
      </c>
      <c r="L17" s="6">
        <v>45657</v>
      </c>
      <c r="M17" s="1" t="s">
        <v>21</v>
      </c>
    </row>
    <row r="18" spans="1:13">
      <c r="A18" s="4">
        <v>14</v>
      </c>
      <c r="B18" s="2" t="str">
        <f>HYPERLINK("https://my.zakupivli.pro/remote/dispatcher/state_purchase_view/51085334","UA-2024-05-17-010228-a")</f>
        <v>UA-2024-05-17-010228-a</v>
      </c>
      <c r="C18" s="2" t="str">
        <f>HYPERLINK("https://my.zakupivli.pro/remote/dispatcher/state_contracting_view/20336149","UA-2024-05-17-010228-a-a1")</f>
        <v>UA-2024-05-17-010228-a-a1</v>
      </c>
      <c r="D18" s="1" t="s">
        <v>69</v>
      </c>
      <c r="E18" s="1" t="s">
        <v>70</v>
      </c>
      <c r="F18" s="1" t="s">
        <v>17</v>
      </c>
      <c r="G18" s="1" t="s">
        <v>71</v>
      </c>
      <c r="H18" s="1" t="s">
        <v>72</v>
      </c>
      <c r="I18" s="1" t="s">
        <v>73</v>
      </c>
      <c r="J18" s="5">
        <v>4218</v>
      </c>
      <c r="K18" s="6">
        <v>45428</v>
      </c>
      <c r="L18" s="6">
        <v>45657</v>
      </c>
      <c r="M18" s="1" t="s">
        <v>21</v>
      </c>
    </row>
    <row r="19" spans="1:13">
      <c r="A19" s="4">
        <v>15</v>
      </c>
      <c r="B19" s="2" t="str">
        <f>HYPERLINK("https://my.zakupivli.pro/remote/dispatcher/state_purchase_view/51066223","UA-2024-05-17-001583-a")</f>
        <v>UA-2024-05-17-001583-a</v>
      </c>
      <c r="C19" s="2" t="str">
        <f>HYPERLINK("https://my.zakupivli.pro/remote/dispatcher/state_contracting_view/20327728","UA-2024-05-17-001583-a-a1")</f>
        <v>UA-2024-05-17-001583-a-a1</v>
      </c>
      <c r="D19" s="1" t="s">
        <v>15</v>
      </c>
      <c r="E19" s="1" t="s">
        <v>16</v>
      </c>
      <c r="F19" s="1" t="s">
        <v>17</v>
      </c>
      <c r="G19" s="1" t="s">
        <v>18</v>
      </c>
      <c r="H19" s="1" t="s">
        <v>19</v>
      </c>
      <c r="I19" s="1" t="s">
        <v>74</v>
      </c>
      <c r="J19" s="5">
        <v>547.74</v>
      </c>
      <c r="K19" s="6">
        <v>45429</v>
      </c>
      <c r="L19" s="6">
        <v>45657</v>
      </c>
      <c r="M19" s="1" t="s">
        <v>21</v>
      </c>
    </row>
    <row r="20" spans="1:13">
      <c r="A20" s="4">
        <v>16</v>
      </c>
      <c r="B20" s="2" t="str">
        <f>HYPERLINK("https://my.zakupivli.pro/remote/dispatcher/state_purchase_view/50296722","UA-2024-04-09-002775-a")</f>
        <v>UA-2024-04-09-002775-a</v>
      </c>
      <c r="C20" s="2" t="str">
        <f>HYPERLINK("https://my.zakupivli.pro/remote/dispatcher/state_contracting_view/19737577","UA-2024-04-09-002775-a-a1")</f>
        <v>UA-2024-04-09-002775-a-a1</v>
      </c>
      <c r="D20" s="1" t="s">
        <v>75</v>
      </c>
      <c r="E20" s="1" t="s">
        <v>51</v>
      </c>
      <c r="F20" s="1" t="s">
        <v>17</v>
      </c>
      <c r="G20" s="1" t="s">
        <v>76</v>
      </c>
      <c r="H20" s="1" t="s">
        <v>77</v>
      </c>
      <c r="I20" s="1" t="s">
        <v>78</v>
      </c>
      <c r="J20" s="5">
        <v>1000</v>
      </c>
      <c r="K20" s="6">
        <v>45387</v>
      </c>
      <c r="L20" s="6">
        <v>45657</v>
      </c>
      <c r="M20" s="1" t="s">
        <v>21</v>
      </c>
    </row>
    <row r="21" spans="1:13">
      <c r="A21" s="4">
        <v>17</v>
      </c>
      <c r="B21" s="2" t="str">
        <f>HYPERLINK("https://my.zakupivli.pro/remote/dispatcher/state_purchase_view/51803263","UA-2024-06-24-005273-a")</f>
        <v>UA-2024-06-24-005273-a</v>
      </c>
      <c r="C21" s="2" t="str">
        <f>HYPERLINK("https://my.zakupivli.pro/remote/dispatcher/state_contracting_view/20804933","UA-2024-06-24-005273-a-a1")</f>
        <v>UA-2024-06-24-005273-a-a1</v>
      </c>
      <c r="D21" s="1" t="s">
        <v>79</v>
      </c>
      <c r="E21" s="1" t="s">
        <v>16</v>
      </c>
      <c r="F21" s="1" t="s">
        <v>17</v>
      </c>
      <c r="G21" s="1" t="s">
        <v>35</v>
      </c>
      <c r="H21" s="1" t="s">
        <v>36</v>
      </c>
      <c r="I21" s="1" t="s">
        <v>80</v>
      </c>
      <c r="J21" s="5">
        <v>64</v>
      </c>
      <c r="K21" s="6">
        <v>45467</v>
      </c>
      <c r="L21" s="6">
        <v>45657</v>
      </c>
      <c r="M21" s="1" t="s">
        <v>21</v>
      </c>
    </row>
    <row r="22" spans="1:13">
      <c r="A22" s="4">
        <v>18</v>
      </c>
      <c r="B22" s="2" t="str">
        <f>HYPERLINK("https://my.zakupivli.pro/remote/dispatcher/state_purchase_view/51803593","UA-2024-06-24-005412-a")</f>
        <v>UA-2024-06-24-005412-a</v>
      </c>
      <c r="C22" s="2" t="str">
        <f>HYPERLINK("https://my.zakupivli.pro/remote/dispatcher/state_contracting_view/20805079","UA-2024-06-24-005412-a-b1")</f>
        <v>UA-2024-06-24-005412-a-b1</v>
      </c>
      <c r="D22" s="1" t="s">
        <v>81</v>
      </c>
      <c r="E22" s="1" t="s">
        <v>16</v>
      </c>
      <c r="F22" s="1" t="s">
        <v>17</v>
      </c>
      <c r="G22" s="1" t="s">
        <v>35</v>
      </c>
      <c r="H22" s="1" t="s">
        <v>36</v>
      </c>
      <c r="I22" s="1" t="s">
        <v>82</v>
      </c>
      <c r="J22" s="5">
        <v>64</v>
      </c>
      <c r="K22" s="6">
        <v>45467</v>
      </c>
      <c r="L22" s="6">
        <v>45657</v>
      </c>
      <c r="M22" s="1" t="s">
        <v>21</v>
      </c>
    </row>
    <row r="23" spans="1:13">
      <c r="A23" s="4">
        <v>19</v>
      </c>
      <c r="B23" s="2" t="str">
        <f>HYPERLINK("https://my.zakupivli.pro/remote/dispatcher/state_purchase_view/51158637","UA-2024-05-22-003966-a")</f>
        <v>UA-2024-05-22-003966-a</v>
      </c>
      <c r="C23" s="2" t="str">
        <f>HYPERLINK("https://my.zakupivli.pro/remote/dispatcher/state_contracting_view/20524544","UA-2024-05-22-003966-a-a1")</f>
        <v>UA-2024-05-22-003966-a-a1</v>
      </c>
      <c r="D23" s="1" t="s">
        <v>83</v>
      </c>
      <c r="E23" s="1" t="s">
        <v>51</v>
      </c>
      <c r="F23" s="1" t="s">
        <v>17</v>
      </c>
      <c r="G23" s="1" t="s">
        <v>52</v>
      </c>
      <c r="H23" s="1" t="s">
        <v>53</v>
      </c>
      <c r="I23" s="1" t="s">
        <v>84</v>
      </c>
      <c r="J23" s="5">
        <v>6000</v>
      </c>
      <c r="K23" s="6">
        <v>45432</v>
      </c>
      <c r="L23" s="6">
        <v>45657</v>
      </c>
      <c r="M23" s="1" t="s">
        <v>21</v>
      </c>
    </row>
    <row r="24" spans="1:13">
      <c r="A24" s="4">
        <v>20</v>
      </c>
      <c r="B24" s="2" t="str">
        <f>HYPERLINK("https://my.zakupivli.pro/remote/dispatcher/state_purchase_view/51091812","UA-2024-05-20-000561-a")</f>
        <v>UA-2024-05-20-000561-a</v>
      </c>
      <c r="C24" s="2" t="str">
        <f>HYPERLINK("https://my.zakupivli.pro/remote/dispatcher/state_contracting_view/20495787","UA-2024-05-20-000561-a-b1")</f>
        <v>UA-2024-05-20-000561-a-b1</v>
      </c>
      <c r="D24" s="1" t="s">
        <v>85</v>
      </c>
      <c r="E24" s="1" t="s">
        <v>46</v>
      </c>
      <c r="F24" s="1" t="s">
        <v>17</v>
      </c>
      <c r="G24" s="1" t="s">
        <v>86</v>
      </c>
      <c r="H24" s="1" t="s">
        <v>87</v>
      </c>
      <c r="I24" s="1" t="s">
        <v>88</v>
      </c>
      <c r="J24" s="5">
        <v>23292</v>
      </c>
      <c r="K24" s="6">
        <v>45427</v>
      </c>
      <c r="L24" s="6">
        <v>45657</v>
      </c>
      <c r="M24" s="1" t="s">
        <v>21</v>
      </c>
    </row>
    <row r="25" spans="1:13">
      <c r="A25" s="4">
        <v>21</v>
      </c>
      <c r="B25" s="2" t="str">
        <f>HYPERLINK("https://my.zakupivli.pro/remote/dispatcher/state_purchase_view/50753888","UA-2024-05-01-000238-a")</f>
        <v>UA-2024-05-01-000238-a</v>
      </c>
      <c r="C25" s="2" t="str">
        <f>HYPERLINK("https://my.zakupivli.pro/remote/dispatcher/state_contracting_view/19941129","UA-2024-05-01-000238-a-c1")</f>
        <v>UA-2024-05-01-000238-a-c1</v>
      </c>
      <c r="D25" s="1" t="s">
        <v>89</v>
      </c>
      <c r="E25" s="1" t="s">
        <v>51</v>
      </c>
      <c r="F25" s="1" t="s">
        <v>17</v>
      </c>
      <c r="G25" s="1" t="s">
        <v>90</v>
      </c>
      <c r="H25" s="1" t="s">
        <v>91</v>
      </c>
      <c r="I25" s="1" t="s">
        <v>92</v>
      </c>
      <c r="J25" s="5">
        <v>24102</v>
      </c>
      <c r="K25" s="6">
        <v>45408</v>
      </c>
      <c r="L25" s="6">
        <v>45657</v>
      </c>
      <c r="M25" s="1" t="s">
        <v>21</v>
      </c>
    </row>
    <row r="26" spans="1:13">
      <c r="A26" s="4">
        <v>22</v>
      </c>
      <c r="B26" s="2" t="str">
        <f>HYPERLINK("https://my.zakupivli.pro/remote/dispatcher/state_purchase_view/51065477","UA-2024-05-17-001280-a")</f>
        <v>UA-2024-05-17-001280-a</v>
      </c>
      <c r="C26" s="2" t="str">
        <f>HYPERLINK("https://my.zakupivli.pro/remote/dispatcher/state_contracting_view/20327429","UA-2024-05-17-001280-a-a1")</f>
        <v>UA-2024-05-17-001280-a-a1</v>
      </c>
      <c r="D26" s="1" t="s">
        <v>15</v>
      </c>
      <c r="E26" s="1" t="s">
        <v>16</v>
      </c>
      <c r="F26" s="1" t="s">
        <v>17</v>
      </c>
      <c r="G26" s="1" t="s">
        <v>18</v>
      </c>
      <c r="H26" s="1" t="s">
        <v>19</v>
      </c>
      <c r="I26" s="1" t="s">
        <v>93</v>
      </c>
      <c r="J26" s="5">
        <v>547.74</v>
      </c>
      <c r="K26" s="6">
        <v>45429</v>
      </c>
      <c r="L26" s="6">
        <v>45657</v>
      </c>
      <c r="M26" s="1" t="s">
        <v>21</v>
      </c>
    </row>
    <row r="27" spans="1:13">
      <c r="A27" s="4">
        <v>23</v>
      </c>
      <c r="B27" s="2" t="str">
        <f>HYPERLINK("https://my.zakupivli.pro/remote/dispatcher/state_purchase_view/51511680","UA-2024-06-10-001948-a")</f>
        <v>UA-2024-06-10-001948-a</v>
      </c>
      <c r="C27" s="2" t="str">
        <f>HYPERLINK("https://my.zakupivli.pro/remote/dispatcher/state_contracting_view/20678490","UA-2024-06-10-001948-a-c1")</f>
        <v>UA-2024-06-10-001948-a-c1</v>
      </c>
      <c r="D27" s="1" t="s">
        <v>94</v>
      </c>
      <c r="E27" s="1" t="s">
        <v>95</v>
      </c>
      <c r="F27" s="1" t="s">
        <v>17</v>
      </c>
      <c r="G27" s="1" t="s">
        <v>18</v>
      </c>
      <c r="H27" s="1" t="s">
        <v>19</v>
      </c>
      <c r="I27" s="1" t="s">
        <v>96</v>
      </c>
      <c r="J27" s="5">
        <v>711.46</v>
      </c>
      <c r="K27" s="6">
        <v>45453</v>
      </c>
      <c r="L27" s="6">
        <v>45657</v>
      </c>
      <c r="M27" s="1" t="s">
        <v>21</v>
      </c>
    </row>
    <row r="28" spans="1:13">
      <c r="A28" s="4">
        <v>24</v>
      </c>
      <c r="B28" s="2" t="str">
        <f>HYPERLINK("https://my.zakupivli.pro/remote/dispatcher/state_purchase_view/51520116","UA-2024-06-10-005707-a")</f>
        <v>UA-2024-06-10-005707-a</v>
      </c>
      <c r="C28" s="2" t="str">
        <f>HYPERLINK("https://my.zakupivli.pro/remote/dispatcher/state_contracting_view/20682318","UA-2024-06-10-005707-a-b1")</f>
        <v>UA-2024-06-10-005707-a-b1</v>
      </c>
      <c r="D28" s="1" t="s">
        <v>97</v>
      </c>
      <c r="E28" s="1" t="s">
        <v>98</v>
      </c>
      <c r="F28" s="1" t="s">
        <v>17</v>
      </c>
      <c r="G28" s="1" t="s">
        <v>99</v>
      </c>
      <c r="H28" s="1" t="s">
        <v>100</v>
      </c>
      <c r="I28" s="1" t="s">
        <v>101</v>
      </c>
      <c r="J28" s="5">
        <v>9360</v>
      </c>
      <c r="K28" s="6">
        <v>45453</v>
      </c>
      <c r="L28" s="6">
        <v>45657</v>
      </c>
      <c r="M28" s="1" t="s">
        <v>21</v>
      </c>
    </row>
    <row r="29" spans="1:13">
      <c r="A29" s="4">
        <v>25</v>
      </c>
      <c r="B29" s="2" t="str">
        <f>HYPERLINK("https://my.zakupivli.pro/remote/dispatcher/state_purchase_view/51532140","UA-2024-06-10-010904-a")</f>
        <v>UA-2024-06-10-010904-a</v>
      </c>
      <c r="C29" s="2" t="str">
        <f>HYPERLINK("https://my.zakupivli.pro/remote/dispatcher/state_contracting_view/20791118","UA-2024-06-10-010904-a-b1")</f>
        <v>UA-2024-06-10-010904-a-b1</v>
      </c>
      <c r="D29" s="1" t="s">
        <v>102</v>
      </c>
      <c r="E29" s="1" t="s">
        <v>103</v>
      </c>
      <c r="F29" s="1" t="s">
        <v>104</v>
      </c>
      <c r="G29" s="1" t="s">
        <v>105</v>
      </c>
      <c r="H29" s="1" t="s">
        <v>106</v>
      </c>
      <c r="I29" s="1" t="s">
        <v>107</v>
      </c>
      <c r="J29" s="5">
        <v>6527011.8</v>
      </c>
      <c r="K29" s="6">
        <v>45470</v>
      </c>
      <c r="L29" s="6">
        <v>45657</v>
      </c>
      <c r="M29" s="1" t="s">
        <v>21</v>
      </c>
    </row>
    <row r="30" spans="1:1">
      <c r="A30" s="1" t="s">
        <v>108</v>
      </c>
    </row>
  </sheetData>
  <autoFilter xmlns:etc="http://www.wps.cn/officeDocument/2017/etCustomData" ref="A4:M30" etc:filterBottomFollowUsedRange="0">
    <extLst/>
  </autoFilter>
  <hyperlinks>
    <hyperlink ref="A2" r:id="rId1" display="report-feedback@zakupivli.pro"/>
    <hyperlink ref="B5" r:id="rId2" display="=ГИПЕРССЫЛКА(&quot;https://my.zakupivli.pro/remote/dispatcher/state_purchase_view/51065096&quot;;&quot;UA-2024-05-17-001126-a&quot;)"/>
    <hyperlink ref="C5" r:id="rId3" display="=ГИПЕРССЫЛКА(&quot;https://my.zakupivli.pro/remote/dispatcher/state_contracting_view/20327226&quot;;&quot;UA-2024-05-17-001126-a-b1&quot;)"/>
    <hyperlink ref="B6" r:id="rId4" display="=ГИПЕРССЫЛКА(&quot;https://my.zakupivli.pro/remote/dispatcher/state_purchase_view/50148394&quot;;&quot;UA-2024-04-02-000900-a&quot;)"/>
    <hyperlink ref="C6" r:id="rId5" display="=ГИПЕРССЫЛКА(&quot;https://my.zakupivli.pro/remote/dispatcher/state_contracting_view/19672727&quot;;&quot;UA-2024-04-02-000900-a-b1&quot;)"/>
    <hyperlink ref="B7" r:id="rId6" display="=ГИПЕРССЫЛКА(&quot;https://my.zakupivli.pro/remote/dispatcher/state_purchase_view/51680451&quot;;&quot;UA-2024-06-18-000407-a&quot;)"/>
    <hyperlink ref="C7" r:id="rId7" display="=ГИПЕРССЫЛКА(&quot;https://my.zakupivli.pro/remote/dispatcher/state_contracting_view/20751474&quot;;&quot;UA-2024-06-18-000407-a-b1&quot;)"/>
    <hyperlink ref="B8" r:id="rId8" display="=ГИПЕРССЫЛКА(&quot;https://my.zakupivli.pro/remote/dispatcher/state_purchase_view/51599720&quot;;&quot;UA-2024-06-13-001733-a&quot;)"/>
    <hyperlink ref="C8" r:id="rId9" display="=ГИПЕРССЫЛКА(&quot;https://my.zakupivli.pro/remote/dispatcher/state_contracting_view/20716334&quot;;&quot;UA-2024-06-13-001733-a-b1&quot;)"/>
    <hyperlink ref="B9" r:id="rId10" display="=ГИПЕРССЫЛКА(&quot;https://my.zakupivli.pro/remote/dispatcher/state_purchase_view/51802798&quot;;&quot;UA-2024-06-24-005065-a&quot;)"/>
    <hyperlink ref="C9" r:id="rId11" display="=ГИПЕРССЫЛКА(&quot;https://my.zakupivli.pro/remote/dispatcher/state_contracting_view/20804694&quot;;&quot;UA-2024-06-24-005065-a-b1&quot;)"/>
    <hyperlink ref="B10" r:id="rId12" display="=ГИПЕРССЫЛКА(&quot;https://my.zakupivli.pro/remote/dispatcher/state_purchase_view/51769924&quot;;&quot;UA-2024-06-21-002448-a&quot;)"/>
    <hyperlink ref="C10" r:id="rId13" display="=ГИПЕРССЫЛКА(&quot;https://my.zakupivli.pro/remote/dispatcher/state_contracting_view/20789973&quot;;&quot;UA-2024-06-21-002448-a-a1&quot;)"/>
    <hyperlink ref="B11" r:id="rId14" display="=ГИПЕРССЫЛКА(&quot;https://my.zakupivli.pro/remote/dispatcher/state_purchase_view/51512989&quot;;&quot;UA-2024-06-10-002548-a&quot;)"/>
    <hyperlink ref="C11" r:id="rId15" display="=ГИПЕРССЫЛКА(&quot;https://my.zakupivli.pro/remote/dispatcher/state_contracting_view/20679191&quot;;&quot;UA-2024-06-10-002548-a-a1&quot;)"/>
    <hyperlink ref="B12" r:id="rId16" display="=ГИПЕРССЫЛКА(&quot;https://my.zakupivli.pro/remote/dispatcher/state_purchase_view/51092723&quot;;&quot;UA-2024-05-20-001104-a&quot;)"/>
    <hyperlink ref="C12" r:id="rId17" display="=ГИПЕРССЫЛКА(&quot;https://my.zakupivli.pro/remote/dispatcher/state_contracting_view/20496086&quot;;&quot;UA-2024-05-20-001104-a-c1&quot;)"/>
    <hyperlink ref="B13" r:id="rId18" display="=ГИПЕРССЫЛКА(&quot;https://my.zakupivli.pro/remote/dispatcher/state_purchase_view/50451464&quot;;&quot;UA-2024-04-16-007703-a&quot;)"/>
    <hyperlink ref="C13" r:id="rId19" display="=ГИПЕРССЫЛКА(&quot;https://my.zakupivli.pro/remote/dispatcher/state_contracting_view/19807090&quot;;&quot;UA-2024-04-16-007703-a-c1&quot;)"/>
    <hyperlink ref="B14" r:id="rId20" display="=ГИПЕРССЫЛКА(&quot;https://my.zakupivli.pro/remote/dispatcher/state_purchase_view/51770871&quot;;&quot;UA-2024-06-21-002875-a&quot;)"/>
    <hyperlink ref="C14" r:id="rId21" display="=ГИПЕРССЫЛКА(&quot;https://my.zakupivli.pro/remote/dispatcher/state_contracting_view/20790397&quot;;&quot;UA-2024-06-21-002875-a-a1&quot;)"/>
    <hyperlink ref="B15" r:id="rId22" display="=ГИПЕРССЫЛКА(&quot;https://my.zakupivli.pro/remote/dispatcher/state_purchase_view/50930761&quot;;&quot;UA-2024-05-10-003246-a&quot;)"/>
    <hyperlink ref="C15" r:id="rId23" display="=ГИПЕРССЫЛКА(&quot;https://my.zakupivli.pro/remote/dispatcher/state_contracting_view/20269849&quot;;&quot;UA-2024-05-10-003246-a-a1&quot;)"/>
    <hyperlink ref="B16" r:id="rId24" display="=ГИПЕРССЫЛКА(&quot;https://my.zakupivli.pro/remote/dispatcher/state_purchase_view/50121320&quot;;&quot;UA-2024-04-01-000696-a&quot;)"/>
    <hyperlink ref="C16" r:id="rId25" display="=ГИПЕРССЫЛКА(&quot;https://my.zakupivli.pro/remote/dispatcher/state_contracting_view/19661054&quot;;&quot;UA-2024-04-01-000696-a-c1&quot;)"/>
    <hyperlink ref="B17" r:id="rId26" display="=ГИПЕРССЫЛКА(&quot;https://my.zakupivli.pro/remote/dispatcher/state_purchase_view/51066462&quot;;&quot;UA-2024-05-17-001739-a&quot;)"/>
    <hyperlink ref="C17" r:id="rId27" display="=ГИПЕРССЫЛКА(&quot;https://my.zakupivli.pro/remote/dispatcher/state_contracting_view/20327933&quot;;&quot;UA-2024-05-17-001739-a-c1&quot;)"/>
    <hyperlink ref="B18" r:id="rId28" display="=ГИПЕРССЫЛКА(&quot;https://my.zakupivli.pro/remote/dispatcher/state_purchase_view/51085334&quot;;&quot;UA-2024-05-17-010228-a&quot;)"/>
    <hyperlink ref="C18" r:id="rId29" display="=ГИПЕРССЫЛКА(&quot;https://my.zakupivli.pro/remote/dispatcher/state_contracting_view/20336149&quot;;&quot;UA-2024-05-17-010228-a-a1&quot;)"/>
    <hyperlink ref="B19" r:id="rId30" display="=ГИПЕРССЫЛКА(&quot;https://my.zakupivli.pro/remote/dispatcher/state_purchase_view/51066223&quot;;&quot;UA-2024-05-17-001583-a&quot;)"/>
    <hyperlink ref="C19" r:id="rId31" display="=ГИПЕРССЫЛКА(&quot;https://my.zakupivli.pro/remote/dispatcher/state_contracting_view/20327728&quot;;&quot;UA-2024-05-17-001583-a-a1&quot;)"/>
    <hyperlink ref="B20" r:id="rId32" display="=ГИПЕРССЫЛКА(&quot;https://my.zakupivli.pro/remote/dispatcher/state_purchase_view/50296722&quot;;&quot;UA-2024-04-09-002775-a&quot;)"/>
    <hyperlink ref="C20" r:id="rId33" display="=ГИПЕРССЫЛКА(&quot;https://my.zakupivli.pro/remote/dispatcher/state_contracting_view/19737577&quot;;&quot;UA-2024-04-09-002775-a-a1&quot;)"/>
    <hyperlink ref="B21" r:id="rId34" display="=ГИПЕРССЫЛКА(&quot;https://my.zakupivli.pro/remote/dispatcher/state_purchase_view/51803263&quot;;&quot;UA-2024-06-24-005273-a&quot;)"/>
    <hyperlink ref="C21" r:id="rId35" display="=ГИПЕРССЫЛКА(&quot;https://my.zakupivli.pro/remote/dispatcher/state_contracting_view/20804933&quot;;&quot;UA-2024-06-24-005273-a-a1&quot;)"/>
    <hyperlink ref="B22" r:id="rId36" display="=ГИПЕРССЫЛКА(&quot;https://my.zakupivli.pro/remote/dispatcher/state_purchase_view/51803593&quot;;&quot;UA-2024-06-24-005412-a&quot;)"/>
    <hyperlink ref="C22" r:id="rId37" display="=ГИПЕРССЫЛКА(&quot;https://my.zakupivli.pro/remote/dispatcher/state_contracting_view/20805079&quot;;&quot;UA-2024-06-24-005412-a-b1&quot;)"/>
    <hyperlink ref="B23" r:id="rId38" display="=ГИПЕРССЫЛКА(&quot;https://my.zakupivli.pro/remote/dispatcher/state_purchase_view/51158637&quot;;&quot;UA-2024-05-22-003966-a&quot;)"/>
    <hyperlink ref="C23" r:id="rId39" display="=ГИПЕРССЫЛКА(&quot;https://my.zakupivli.pro/remote/dispatcher/state_contracting_view/20524544&quot;;&quot;UA-2024-05-22-003966-a-a1&quot;)"/>
    <hyperlink ref="B24" r:id="rId40" display="=ГИПЕРССЫЛКА(&quot;https://my.zakupivli.pro/remote/dispatcher/state_purchase_view/51091812&quot;;&quot;UA-2024-05-20-000561-a&quot;)"/>
    <hyperlink ref="C24" r:id="rId41" display="=ГИПЕРССЫЛКА(&quot;https://my.zakupivli.pro/remote/dispatcher/state_contracting_view/20495787&quot;;&quot;UA-2024-05-20-000561-a-b1&quot;)"/>
    <hyperlink ref="B25" r:id="rId42" display="=ГИПЕРССЫЛКА(&quot;https://my.zakupivli.pro/remote/dispatcher/state_purchase_view/50753888&quot;;&quot;UA-2024-05-01-000238-a&quot;)"/>
    <hyperlink ref="C25" r:id="rId43" display="=ГИПЕРССЫЛКА(&quot;https://my.zakupivli.pro/remote/dispatcher/state_contracting_view/19941129&quot;;&quot;UA-2024-05-01-000238-a-c1&quot;)"/>
    <hyperlink ref="B26" r:id="rId44" display="=ГИПЕРССЫЛКА(&quot;https://my.zakupivli.pro/remote/dispatcher/state_purchase_view/51065477&quot;;&quot;UA-2024-05-17-001280-a&quot;)"/>
    <hyperlink ref="C26" r:id="rId45" display="=ГИПЕРССЫЛКА(&quot;https://my.zakupivli.pro/remote/dispatcher/state_contracting_view/20327429&quot;;&quot;UA-2024-05-17-001280-a-a1&quot;)"/>
    <hyperlink ref="B27" r:id="rId46" display="=ГИПЕРССЫЛКА(&quot;https://my.zakupivli.pro/remote/dispatcher/state_purchase_view/51511680&quot;;&quot;UA-2024-06-10-001948-a&quot;)"/>
    <hyperlink ref="C27" r:id="rId47" display="=ГИПЕРССЫЛКА(&quot;https://my.zakupivli.pro/remote/dispatcher/state_contracting_view/20678490&quot;;&quot;UA-2024-06-10-001948-a-c1&quot;)"/>
    <hyperlink ref="B28" r:id="rId48" display="=ГИПЕРССЫЛКА(&quot;https://my.zakupivli.pro/remote/dispatcher/state_purchase_view/51520116&quot;;&quot;UA-2024-06-10-005707-a&quot;)"/>
    <hyperlink ref="C28" r:id="rId49" display="=ГИПЕРССЫЛКА(&quot;https://my.zakupivli.pro/remote/dispatcher/state_contracting_view/20682318&quot;;&quot;UA-2024-06-10-005707-a-b1&quot;)"/>
    <hyperlink ref="B29" r:id="rId50" display="=ГИПЕРССЫЛКА(&quot;https://my.zakupivli.pro/remote/dispatcher/state_purchase_view/51532140&quot;;&quot;UA-2024-06-10-010904-a&quot;)"/>
    <hyperlink ref="C29" r:id="rId51" display="=ГИПЕРССЫЛКА(&quot;https://my.zakupivli.pro/remote/dispatcher/state_contracting_view/20791118&quot;;&quot;UA-2024-06-10-010904-a-b1&quot;)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Unknown</dc:creator>
  <cp:lastModifiedBy>Нина</cp:lastModifiedBy>
  <dcterms:created xsi:type="dcterms:W3CDTF">2024-09-10T14:19:00Z</dcterms:created>
  <dcterms:modified xsi:type="dcterms:W3CDTF">2024-09-10T11:22:57Z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BCF12D9851364F4481D09CED27901A2C_12</vt:lpwstr>
  </property>
  <property fmtid="{D5CDD505-2E9C-101B-9397-08002B2CF9AE}" pid="3" name="KSOProductBuildVer">
    <vt:lpwstr>1049-12.2.0.17562</vt:lpwstr>
  </property>
</Properties>
</file>