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Калькуляція" sheetId="1" r:id="rId1"/>
    <sheet name="Лист1" sheetId="2" r:id="rId2"/>
  </sheets>
  <definedNames>
    <definedName name="_xlnm.Print_Area" localSheetId="0">Калькуляція!$A$1:$I$138</definedName>
  </definedNames>
  <calcPr calcId="125725"/>
</workbook>
</file>

<file path=xl/calcChain.xml><?xml version="1.0" encoding="utf-8"?>
<calcChain xmlns="http://schemas.openxmlformats.org/spreadsheetml/2006/main">
  <c r="F35" i="1"/>
  <c r="G16"/>
  <c r="G15"/>
  <c r="G13"/>
  <c r="G14" s="1"/>
  <c r="G17" s="1"/>
  <c r="F32"/>
  <c r="H90" l="1"/>
  <c r="H60"/>
  <c r="H52"/>
  <c r="F34"/>
  <c r="E92" l="1"/>
</calcChain>
</file>

<file path=xl/sharedStrings.xml><?xml version="1.0" encoding="utf-8"?>
<sst xmlns="http://schemas.openxmlformats.org/spreadsheetml/2006/main" count="299" uniqueCount="179">
  <si>
    <t>Кількість годин на тиждень</t>
  </si>
  <si>
    <t>Тарифний розряд</t>
  </si>
  <si>
    <t xml:space="preserve">Калькуляція вартості </t>
  </si>
  <si>
    <t>Посада</t>
  </si>
  <si>
    <t>Прiзвище, iм'я, по батьковi</t>
  </si>
  <si>
    <t>Кваліфікаційна категорія</t>
  </si>
  <si>
    <t>Ставка на місяць, грн</t>
  </si>
  <si>
    <t>ЗАТВЕРДЖЕНО</t>
  </si>
  <si>
    <t>_______________________.20___</t>
  </si>
  <si>
    <t xml:space="preserve">                                          М.П.</t>
  </si>
  <si>
    <t>P</t>
  </si>
  <si>
    <t>S1</t>
  </si>
  <si>
    <t>S2</t>
  </si>
  <si>
    <t>1. Витрати на оплату праці працівників</t>
  </si>
  <si>
    <t>за  формулою А = Q*P/S1 * S2/T1 * T2, де:</t>
  </si>
  <si>
    <t>А</t>
  </si>
  <si>
    <t>Q</t>
  </si>
  <si>
    <t>T1</t>
  </si>
  <si>
    <t xml:space="preserve">T2 </t>
  </si>
  <si>
    <t>Вихідні дані:</t>
  </si>
  <si>
    <t>Графік надання послуг</t>
  </si>
  <si>
    <t>Площа, що використовується для надання послуг, м2</t>
  </si>
  <si>
    <t>грн/Гкал</t>
  </si>
  <si>
    <t>Гкал</t>
  </si>
  <si>
    <t>грн</t>
  </si>
  <si>
    <t>Вартість теплової енергії</t>
  </si>
  <si>
    <t>м2</t>
  </si>
  <si>
    <t>Загальна площа будівлі</t>
  </si>
  <si>
    <t>годин</t>
  </si>
  <si>
    <t>Vх</t>
  </si>
  <si>
    <t>м3</t>
  </si>
  <si>
    <t>V</t>
  </si>
  <si>
    <t>Vп</t>
  </si>
  <si>
    <t>Доплата за вислугу років (10%), грн</t>
  </si>
  <si>
    <t>Інші доплати та надбавки (ХХ%), грн</t>
  </si>
  <si>
    <t>Заробітна плата на місяць, грн</t>
  </si>
  <si>
    <t>Заробітна плата за годину, грн</t>
  </si>
  <si>
    <t xml:space="preserve">Вартість водопостачання та водовідведення </t>
  </si>
  <si>
    <t xml:space="preserve">Вартості водопостачання та водовідведення холодної води  </t>
  </si>
  <si>
    <t>К</t>
  </si>
  <si>
    <t xml:space="preserve">Вартість водопостачання та водовідведення холодної води  </t>
  </si>
  <si>
    <t>Вартость водопостачання та водовідведення води для миття підлоги</t>
  </si>
  <si>
    <t>Кількість дітей та викладачів</t>
  </si>
  <si>
    <t>чоловік</t>
  </si>
  <si>
    <t>Н1</t>
  </si>
  <si>
    <t>Площа, що використовується для надання послуг</t>
  </si>
  <si>
    <t>Норма витрат холодної води на одну особу за робочу годину</t>
  </si>
  <si>
    <t>Pc</t>
  </si>
  <si>
    <t>грн/м3</t>
  </si>
  <si>
    <t>T</t>
  </si>
  <si>
    <t>Норма витрат холодної води на миття 1 м2</t>
  </si>
  <si>
    <t>Тривалість одного заняття, годин</t>
  </si>
  <si>
    <t>занять</t>
  </si>
  <si>
    <t>S</t>
  </si>
  <si>
    <t>Н2</t>
  </si>
  <si>
    <t>Кз</t>
  </si>
  <si>
    <t>за формулою V = Vx+Vп, при цьому Vх = К*Н1*Т*Pc, Vп =S*Н2*Кз*Рс, де:</t>
  </si>
  <si>
    <t>Сумарний тариф на холодне водопостачання та водовідведення на дату складання калькуляції</t>
  </si>
  <si>
    <t>Загальна площа будівлі, м2</t>
  </si>
  <si>
    <t>Годин за навчальною програмою</t>
  </si>
  <si>
    <t>Занять за навчальною програмою</t>
  </si>
  <si>
    <t>Всього заробітна плата за весь період надання послуг, грн</t>
  </si>
  <si>
    <t>W1</t>
  </si>
  <si>
    <t>W2</t>
  </si>
  <si>
    <t>за формулою: E=((L1*W1)/1000 + (L2*W2)/1000 * T2) * ТФ</t>
  </si>
  <si>
    <t>Е</t>
  </si>
  <si>
    <t>Нарахування на оплату праці (22%), грн</t>
  </si>
  <si>
    <t>Витрати на оплату праці працівників</t>
  </si>
  <si>
    <t>кВт</t>
  </si>
  <si>
    <t>С</t>
  </si>
  <si>
    <t xml:space="preserve">Вартість послуг з утилізації сміття та поводження зі сміттям </t>
  </si>
  <si>
    <t>Вартість електричної енергії</t>
  </si>
  <si>
    <t>грн/кВт•год</t>
  </si>
  <si>
    <t>грн/контейнер</t>
  </si>
  <si>
    <t>В</t>
  </si>
  <si>
    <t>разів на місяць</t>
  </si>
  <si>
    <t>Загальна кількість учнів у закладі</t>
  </si>
  <si>
    <t>У</t>
  </si>
  <si>
    <t>Сумарний тариф на холодне водопостачання та водовідведення на дату складання калькуляції, грн/м3</t>
  </si>
  <si>
    <t>Тариф теплопостачання на дату складання калькуляції</t>
  </si>
  <si>
    <t>Тариф теплопостачання на дату складання калькуляції, грн/Гкал</t>
  </si>
  <si>
    <t>Тариф на електричну енергію на дату складання калькуляції</t>
  </si>
  <si>
    <t>Тариф на електричну енергію на дату складання калькуляції, грн/кВт•год</t>
  </si>
  <si>
    <t>Тариф на послуги з утилізації сміття та поводження зі сміттям на дату складання калькуляції</t>
  </si>
  <si>
    <t>Тариф на послуги з утилізації сміття та поводження зі сміттям на дату складання калькуляції, грн/контейнер</t>
  </si>
  <si>
    <t>Годин за навчальною програмою, годин</t>
  </si>
  <si>
    <t>Занять за навчальною програмою, занять</t>
  </si>
  <si>
    <t>Загальна кількість учнів у закладі, учнів</t>
  </si>
  <si>
    <t>Загальна потужність ламп освітлення які використувуютьсчя під час надання послуги</t>
  </si>
  <si>
    <t>Загальна потужність інших приладів, що споживають електричну енергію, які використовуються під час надання послуги</t>
  </si>
  <si>
    <t>Загальна потужність ламп освітлення які використувуютьсчя під час надання послуги, кВт</t>
  </si>
  <si>
    <t>Загальна потужність інших приладів, що споживають електричну енергію, які використовуються під час надання послуги, кВт</t>
  </si>
  <si>
    <t>Кількість учні в у групі, учнів</t>
  </si>
  <si>
    <t>Кількість встановлених контейнерів у закладі, контейнер</t>
  </si>
  <si>
    <t>Кількість встановлених контейнерів у закладі</t>
  </si>
  <si>
    <t>контейнер</t>
  </si>
  <si>
    <t>Зг</t>
  </si>
  <si>
    <t>учнів</t>
  </si>
  <si>
    <t>Заклад використовує будівлю за період надання послуг</t>
  </si>
  <si>
    <t>Т</t>
  </si>
  <si>
    <t>Б</t>
  </si>
  <si>
    <t>місяців</t>
  </si>
  <si>
    <t>Всього місяців надання освітньої послуги, місяців</t>
  </si>
  <si>
    <t>Всього місяців надання освітньої послуги, що припадають на опалювальний сезон, місяців</t>
  </si>
  <si>
    <t>Кратність вивезення контейнерів на місяць, разів на місяць</t>
  </si>
  <si>
    <t>Кратність вивезення контейнерів</t>
  </si>
  <si>
    <t>Всього кількість годин опалення будівлі під час опалювального сезону, що припадає на час надання освітньої послуги</t>
  </si>
  <si>
    <t>Всього кількість годин надання освітньої послуги, що припадають на опалювальний сезон</t>
  </si>
  <si>
    <t>Тм</t>
  </si>
  <si>
    <t>за формулою: С=(Р*Б*В*Тм)/У)/Зг * К * Т</t>
  </si>
  <si>
    <t>2. Безпосередні витрати</t>
  </si>
  <si>
    <t>Вартість витрат на утримання нерухомого майна</t>
  </si>
  <si>
    <t>U</t>
  </si>
  <si>
    <t>Z</t>
  </si>
  <si>
    <t>Планова сума витрат на утримання приміщення за рік (фонд заробітньої плати: прибиральниці - 8, двірника - 1, робітник з ремонту будівлі - 1)</t>
  </si>
  <si>
    <t>Нр</t>
  </si>
  <si>
    <t>робочих годин</t>
  </si>
  <si>
    <t>за формулою: U=(Z+Нр)/12/21/8/S1*S2*Т</t>
  </si>
  <si>
    <t xml:space="preserve">за формулою: </t>
  </si>
  <si>
    <t>Вартість інших безпосередніх витрат</t>
  </si>
  <si>
    <t xml:space="preserve">2.1. Розрахунок вартості водопостачання та водовідведення </t>
  </si>
  <si>
    <t>2.2. Розрахунок вартості теплової енергії у парі та гарячій воді</t>
  </si>
  <si>
    <t xml:space="preserve">2.3 Розрахунок  вартості електричної енергії </t>
  </si>
  <si>
    <t xml:space="preserve">2.4. Розрахунок вартості послуг з утилізації сміття та поводження зі сміттям 
</t>
  </si>
  <si>
    <t>2.5. Розрахунок вартості витрат на утримання нерухомого майна</t>
  </si>
  <si>
    <t>2.6. Розрахунок вартості інших безпосередніх витрат</t>
  </si>
  <si>
    <t>3. Капітальні витрати</t>
  </si>
  <si>
    <t>Капітальні витрати в розмірі 10 відсотків в межах вартості платної освітньої послуги</t>
  </si>
  <si>
    <t>х</t>
  </si>
  <si>
    <t>№</t>
  </si>
  <si>
    <t>Стаття витрат</t>
  </si>
  <si>
    <t>Сума, грн</t>
  </si>
  <si>
    <t>Безпосередні витрати</t>
  </si>
  <si>
    <t>Нарахування на оплату праці (22%)</t>
  </si>
  <si>
    <t>Капітальні витрати (10%)</t>
  </si>
  <si>
    <t>Всього витрат</t>
  </si>
  <si>
    <t>Всього за одного учня в місяць, грн</t>
  </si>
  <si>
    <t>Заповнюється закладом</t>
  </si>
  <si>
    <t>Заповнюється разом з бухгалтерією</t>
  </si>
  <si>
    <t>Період надання послуг</t>
  </si>
  <si>
    <t xml:space="preserve">Заповнюється закладом </t>
  </si>
  <si>
    <t>Заповнюється закладом разом з бухгалтерією</t>
  </si>
  <si>
    <t>*</t>
  </si>
  <si>
    <t>Заповнюється відповідно розрахунків витрат спільно</t>
  </si>
  <si>
    <t>* заповнюється спеціалістами відділів централізованої бухгалтерії</t>
  </si>
  <si>
    <t>Розрахунок вхідних даних виконав</t>
  </si>
  <si>
    <t>Розрахунок платних послуг перевірив</t>
  </si>
  <si>
    <t>до методичних рекомендацій</t>
  </si>
  <si>
    <t>Додаток №3</t>
  </si>
  <si>
    <t>директор КПНЗ "СДЮСШОР №1" ДМР</t>
  </si>
  <si>
    <t>________________ Н.В. Пущенко</t>
  </si>
  <si>
    <t>Тренер-викладач</t>
  </si>
  <si>
    <t>Спортивнене звання</t>
  </si>
  <si>
    <t>Надбавка за спортивне звання (15%), грн</t>
  </si>
  <si>
    <t>Всього плановий обсяг теплової енергії, що припадає на час надання послуги</t>
  </si>
  <si>
    <t>грн.</t>
  </si>
  <si>
    <t>Набої, 10 шт.</t>
  </si>
  <si>
    <t>Мішені 2 шт.</t>
  </si>
  <si>
    <t>N</t>
  </si>
  <si>
    <t>M</t>
  </si>
  <si>
    <t>Кількість дітей у групі</t>
  </si>
  <si>
    <t>I=(N+M)*T*К</t>
  </si>
  <si>
    <t>Вартість 1 години охорони закладу</t>
  </si>
  <si>
    <t>О</t>
  </si>
  <si>
    <t>Оз</t>
  </si>
  <si>
    <t>Загальна кількість дітей та викладачів</t>
  </si>
  <si>
    <t>Вартість послуг з охорони закладу                                                             з-а формулою:Оз = О/Кз*Т*Тм*К</t>
  </si>
  <si>
    <t>Головний бухгалтер</t>
  </si>
  <si>
    <t>________________ О.С. Парижняк</t>
  </si>
  <si>
    <t>Директор</t>
  </si>
  <si>
    <t>________________Н.В. Пущенко</t>
  </si>
  <si>
    <t>Горєлий Андрій Миколайович</t>
  </si>
  <si>
    <t>І категорія</t>
  </si>
  <si>
    <t xml:space="preserve">Майстер спорту </t>
  </si>
  <si>
    <t>понеділок, середа 9:00-10:00</t>
  </si>
  <si>
    <t>платної послуги (кульова стрільба з пістолета)</t>
  </si>
  <si>
    <t>Інші доплати та надбавки (50%), грн</t>
  </si>
  <si>
    <t>01.01.2024-30.06.2024</t>
  </si>
  <si>
    <t>для розрахунку прийнято: 
в 1 місяці - 30 календарних днів, 22 робочих дня, 4 тижні; в 1 робочому дні - 8 годин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</si>
</sst>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0000"/>
    <numFmt numFmtId="167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3" fillId="0" borderId="0" xfId="2" applyFill="1" applyBorder="1"/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/>
    <xf numFmtId="49" fontId="5" fillId="0" borderId="0" xfId="2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/>
    <xf numFmtId="0" fontId="6" fillId="0" borderId="0" xfId="4" applyFont="1" applyAlignment="1"/>
    <xf numFmtId="0" fontId="10" fillId="0" borderId="0" xfId="4" applyFont="1" applyAlignment="1"/>
    <xf numFmtId="0" fontId="5" fillId="0" borderId="0" xfId="4" applyFont="1" applyAlignment="1"/>
    <xf numFmtId="4" fontId="5" fillId="0" borderId="0" xfId="4" applyNumberFormat="1" applyFont="1" applyAlignment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7" fillId="0" borderId="0" xfId="0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/>
    <xf numFmtId="0" fontId="12" fillId="0" borderId="0" xfId="1" applyFont="1" applyFill="1" applyAlignment="1"/>
    <xf numFmtId="0" fontId="12" fillId="0" borderId="0" xfId="0" applyFont="1" applyFill="1" applyAlignment="1"/>
    <xf numFmtId="0" fontId="15" fillId="0" borderId="1" xfId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/>
    <xf numFmtId="0" fontId="15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0" fontId="15" fillId="0" borderId="0" xfId="4" applyFont="1" applyAlignment="1"/>
    <xf numFmtId="167" fontId="15" fillId="0" borderId="0" xfId="4" applyNumberFormat="1" applyFont="1" applyAlignment="1"/>
    <xf numFmtId="4" fontId="15" fillId="0" borderId="0" xfId="4" applyNumberFormat="1" applyFont="1" applyAlignment="1"/>
    <xf numFmtId="0" fontId="12" fillId="0" borderId="0" xfId="4" applyFont="1" applyAlignme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/>
    <xf numFmtId="2" fontId="17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/>
    <xf numFmtId="2" fontId="17" fillId="0" borderId="1" xfId="0" applyNumberFormat="1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64" fontId="16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4" applyFont="1" applyBorder="1" applyAlignment="1"/>
    <xf numFmtId="4" fontId="5" fillId="0" borderId="1" xfId="4" applyNumberFormat="1" applyFont="1" applyBorder="1" applyAlignment="1"/>
    <xf numFmtId="2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" fontId="17" fillId="0" borderId="1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2" fontId="17" fillId="0" borderId="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textRotation="90"/>
    </xf>
    <xf numFmtId="0" fontId="18" fillId="0" borderId="1" xfId="0" applyFont="1" applyFill="1" applyBorder="1" applyAlignment="1">
      <alignment horizontal="center" textRotation="90"/>
    </xf>
    <xf numFmtId="4" fontId="1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textRotation="90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8"/>
  <sheetViews>
    <sheetView tabSelected="1" topLeftCell="A22" workbookViewId="0">
      <selection activeCell="G21" sqref="G21"/>
    </sheetView>
  </sheetViews>
  <sheetFormatPr defaultRowHeight="15.75"/>
  <cols>
    <col min="1" max="1" width="13.28515625" style="4" customWidth="1"/>
    <col min="2" max="7" width="13.28515625" style="2" customWidth="1"/>
    <col min="8" max="8" width="18.5703125" style="2" customWidth="1"/>
    <col min="9" max="9" width="16.28515625" style="2" customWidth="1"/>
    <col min="10" max="10" width="12" style="2" customWidth="1"/>
    <col min="11" max="16384" width="9.140625" style="2"/>
  </cols>
  <sheetData>
    <row r="1" spans="1:8">
      <c r="A1" s="73"/>
      <c r="H1" s="2" t="s">
        <v>148</v>
      </c>
    </row>
    <row r="2" spans="1:8">
      <c r="A2" s="73"/>
      <c r="G2" s="2" t="s">
        <v>147</v>
      </c>
    </row>
    <row r="3" spans="1:8">
      <c r="E3" s="84" t="s">
        <v>7</v>
      </c>
      <c r="F3" s="84"/>
      <c r="G3" s="84"/>
      <c r="H3" s="84"/>
    </row>
    <row r="4" spans="1:8">
      <c r="E4" s="85" t="s">
        <v>149</v>
      </c>
      <c r="F4" s="85"/>
      <c r="G4" s="85"/>
      <c r="H4" s="85"/>
    </row>
    <row r="5" spans="1:8">
      <c r="E5" s="85" t="s">
        <v>150</v>
      </c>
      <c r="F5" s="85"/>
      <c r="G5" s="85"/>
      <c r="H5" s="85"/>
    </row>
    <row r="6" spans="1:8">
      <c r="E6" s="86" t="s">
        <v>9</v>
      </c>
      <c r="F6" s="86"/>
      <c r="G6" s="86"/>
      <c r="H6" s="86"/>
    </row>
    <row r="7" spans="1:8">
      <c r="E7" s="85" t="s">
        <v>8</v>
      </c>
      <c r="F7" s="85"/>
      <c r="G7" s="85"/>
      <c r="H7" s="85"/>
    </row>
    <row r="9" spans="1:8">
      <c r="A9" s="98" t="s">
        <v>2</v>
      </c>
      <c r="B9" s="98"/>
      <c r="C9" s="98"/>
      <c r="D9" s="98"/>
      <c r="E9" s="98"/>
      <c r="F9" s="98"/>
      <c r="G9" s="98"/>
      <c r="H9" s="98"/>
    </row>
    <row r="10" spans="1:8">
      <c r="A10" s="99" t="s">
        <v>175</v>
      </c>
      <c r="B10" s="99"/>
      <c r="C10" s="99"/>
      <c r="D10" s="99"/>
      <c r="E10" s="99"/>
      <c r="F10" s="99"/>
      <c r="G10" s="99"/>
      <c r="H10" s="99"/>
    </row>
    <row r="11" spans="1:8">
      <c r="A11" s="19"/>
      <c r="H11" s="19"/>
    </row>
    <row r="12" spans="1:8">
      <c r="A12" s="19"/>
      <c r="B12" s="20" t="s">
        <v>129</v>
      </c>
      <c r="C12" s="113" t="s">
        <v>130</v>
      </c>
      <c r="D12" s="113"/>
      <c r="E12" s="113"/>
      <c r="F12" s="113"/>
      <c r="G12" s="20" t="s">
        <v>131</v>
      </c>
      <c r="H12" s="19"/>
    </row>
    <row r="13" spans="1:8">
      <c r="A13" s="19"/>
      <c r="B13" s="21">
        <v>1</v>
      </c>
      <c r="C13" s="114" t="s">
        <v>67</v>
      </c>
      <c r="D13" s="115"/>
      <c r="E13" s="115"/>
      <c r="F13" s="116"/>
      <c r="G13" s="22">
        <f>F37</f>
        <v>14857.92</v>
      </c>
      <c r="H13" s="109" t="s">
        <v>143</v>
      </c>
    </row>
    <row r="14" spans="1:8">
      <c r="A14" s="19"/>
      <c r="B14" s="21">
        <v>2</v>
      </c>
      <c r="C14" s="120" t="s">
        <v>133</v>
      </c>
      <c r="D14" s="121"/>
      <c r="E14" s="121"/>
      <c r="F14" s="122"/>
      <c r="G14" s="22">
        <f>G13*22%</f>
        <v>3268.7424000000001</v>
      </c>
      <c r="H14" s="109"/>
    </row>
    <row r="15" spans="1:8">
      <c r="A15" s="19"/>
      <c r="B15" s="21">
        <v>3</v>
      </c>
      <c r="C15" s="114" t="s">
        <v>132</v>
      </c>
      <c r="D15" s="115"/>
      <c r="E15" s="115"/>
      <c r="F15" s="116"/>
      <c r="G15" s="22">
        <f>H42+H52+H60+H70+H78+H90+H99+H105</f>
        <v>21404.153758075732</v>
      </c>
      <c r="H15" s="109"/>
    </row>
    <row r="16" spans="1:8">
      <c r="A16" s="19"/>
      <c r="B16" s="21">
        <v>4</v>
      </c>
      <c r="C16" s="114" t="s">
        <v>134</v>
      </c>
      <c r="D16" s="115"/>
      <c r="E16" s="115"/>
      <c r="F16" s="116"/>
      <c r="G16" s="22">
        <f>G15*10%</f>
        <v>2140.4153758075731</v>
      </c>
      <c r="H16" s="109"/>
    </row>
    <row r="17" spans="1:8">
      <c r="A17" s="19"/>
      <c r="B17" s="20">
        <v>5</v>
      </c>
      <c r="C17" s="117" t="s">
        <v>135</v>
      </c>
      <c r="D17" s="118"/>
      <c r="E17" s="118"/>
      <c r="F17" s="119"/>
      <c r="G17" s="23">
        <f>SUM(G13:G16)</f>
        <v>41671.2315338833</v>
      </c>
      <c r="H17" s="109"/>
    </row>
    <row r="18" spans="1:8">
      <c r="A18" s="19"/>
      <c r="B18" s="21">
        <v>6</v>
      </c>
      <c r="C18" s="120" t="s">
        <v>92</v>
      </c>
      <c r="D18" s="121"/>
      <c r="E18" s="121"/>
      <c r="F18" s="122"/>
      <c r="G18" s="56">
        <v>4</v>
      </c>
      <c r="H18" s="109"/>
    </row>
    <row r="19" spans="1:8">
      <c r="A19" s="19"/>
      <c r="B19" s="21">
        <v>7</v>
      </c>
      <c r="C19" s="120" t="s">
        <v>102</v>
      </c>
      <c r="D19" s="121"/>
      <c r="E19" s="121"/>
      <c r="F19" s="122"/>
      <c r="G19" s="56">
        <v>6</v>
      </c>
      <c r="H19" s="109"/>
    </row>
    <row r="20" spans="1:8">
      <c r="A20" s="19"/>
      <c r="B20" s="20">
        <v>8</v>
      </c>
      <c r="C20" s="125" t="s">
        <v>136</v>
      </c>
      <c r="D20" s="126"/>
      <c r="E20" s="126"/>
      <c r="F20" s="127"/>
      <c r="G20" s="79">
        <v>1700</v>
      </c>
      <c r="H20" s="109"/>
    </row>
    <row r="21" spans="1:8">
      <c r="A21" s="19"/>
      <c r="B21" s="53"/>
      <c r="C21" s="54"/>
      <c r="D21" s="54"/>
      <c r="E21" s="54"/>
      <c r="F21" s="54"/>
      <c r="G21" s="55"/>
      <c r="H21" s="19"/>
    </row>
    <row r="22" spans="1:8" s="1" customFormat="1">
      <c r="A22" s="108" t="s">
        <v>13</v>
      </c>
      <c r="B22" s="108"/>
      <c r="C22" s="108"/>
      <c r="D22" s="108"/>
      <c r="E22" s="108"/>
      <c r="F22" s="108"/>
      <c r="G22" s="108"/>
      <c r="H22" s="108"/>
    </row>
    <row r="23" spans="1:8" ht="35.25" customHeight="1">
      <c r="A23" s="25"/>
      <c r="B23" s="96" t="s">
        <v>4</v>
      </c>
      <c r="C23" s="97"/>
      <c r="D23" s="97"/>
      <c r="E23" s="97"/>
      <c r="F23" s="111" t="s">
        <v>171</v>
      </c>
      <c r="G23" s="111"/>
      <c r="H23" s="82" t="s">
        <v>137</v>
      </c>
    </row>
    <row r="24" spans="1:8">
      <c r="A24" s="25"/>
      <c r="B24" s="96" t="s">
        <v>3</v>
      </c>
      <c r="C24" s="97"/>
      <c r="D24" s="97"/>
      <c r="E24" s="97"/>
      <c r="F24" s="111" t="s">
        <v>151</v>
      </c>
      <c r="G24" s="111"/>
      <c r="H24" s="82"/>
    </row>
    <row r="25" spans="1:8">
      <c r="A25" s="25"/>
      <c r="B25" s="96" t="s">
        <v>5</v>
      </c>
      <c r="C25" s="97"/>
      <c r="D25" s="97"/>
      <c r="E25" s="97"/>
      <c r="F25" s="111" t="s">
        <v>172</v>
      </c>
      <c r="G25" s="111"/>
      <c r="H25" s="82"/>
    </row>
    <row r="26" spans="1:8" ht="48" customHeight="1">
      <c r="A26" s="25"/>
      <c r="B26" s="96" t="s">
        <v>152</v>
      </c>
      <c r="C26" s="97"/>
      <c r="D26" s="97"/>
      <c r="E26" s="97"/>
      <c r="F26" s="111" t="s">
        <v>173</v>
      </c>
      <c r="G26" s="111"/>
      <c r="H26" s="82"/>
    </row>
    <row r="27" spans="1:8">
      <c r="A27" s="25"/>
      <c r="B27" s="96" t="s">
        <v>1</v>
      </c>
      <c r="C27" s="97"/>
      <c r="D27" s="97"/>
      <c r="E27" s="97"/>
      <c r="F27" s="112">
        <v>15</v>
      </c>
      <c r="G27" s="112"/>
      <c r="H27" s="82"/>
    </row>
    <row r="28" spans="1:8">
      <c r="A28" s="25"/>
      <c r="B28" s="96" t="s">
        <v>0</v>
      </c>
      <c r="C28" s="97"/>
      <c r="D28" s="97"/>
      <c r="E28" s="97"/>
      <c r="F28" s="112">
        <v>24</v>
      </c>
      <c r="G28" s="112"/>
      <c r="H28" s="82"/>
    </row>
    <row r="29" spans="1:8">
      <c r="A29" s="25"/>
      <c r="B29" s="96" t="s">
        <v>6</v>
      </c>
      <c r="C29" s="97"/>
      <c r="D29" s="97"/>
      <c r="E29" s="97"/>
      <c r="F29" s="83">
        <v>12512</v>
      </c>
      <c r="G29" s="83"/>
      <c r="H29" s="82"/>
    </row>
    <row r="30" spans="1:8">
      <c r="A30" s="25"/>
      <c r="B30" s="96" t="s">
        <v>153</v>
      </c>
      <c r="C30" s="97"/>
      <c r="D30" s="97"/>
      <c r="E30" s="97"/>
      <c r="F30" s="83">
        <v>1251.2</v>
      </c>
      <c r="G30" s="83"/>
      <c r="H30" s="82"/>
    </row>
    <row r="31" spans="1:8">
      <c r="A31" s="25"/>
      <c r="B31" s="96" t="s">
        <v>33</v>
      </c>
      <c r="C31" s="97"/>
      <c r="D31" s="97"/>
      <c r="E31" s="97"/>
      <c r="F31" s="83">
        <v>3753.6</v>
      </c>
      <c r="G31" s="83"/>
      <c r="H31" s="82"/>
    </row>
    <row r="32" spans="1:8">
      <c r="A32" s="25"/>
      <c r="B32" s="96" t="s">
        <v>176</v>
      </c>
      <c r="C32" s="97"/>
      <c r="D32" s="97"/>
      <c r="E32" s="97"/>
      <c r="F32" s="83">
        <f>F29/2</f>
        <v>6256</v>
      </c>
      <c r="G32" s="83"/>
      <c r="H32" s="82"/>
    </row>
    <row r="33" spans="1:11">
      <c r="A33" s="25"/>
      <c r="B33" s="96" t="s">
        <v>34</v>
      </c>
      <c r="C33" s="97"/>
      <c r="D33" s="97"/>
      <c r="E33" s="97"/>
      <c r="F33" s="83">
        <v>0</v>
      </c>
      <c r="G33" s="83"/>
      <c r="H33" s="82"/>
    </row>
    <row r="34" spans="1:11" ht="24" customHeight="1">
      <c r="A34" s="25"/>
      <c r="B34" s="96" t="s">
        <v>35</v>
      </c>
      <c r="C34" s="97"/>
      <c r="D34" s="97"/>
      <c r="E34" s="97"/>
      <c r="F34" s="83">
        <f>SUM(F29:G33)</f>
        <v>23772.799999999999</v>
      </c>
      <c r="G34" s="83"/>
      <c r="H34" s="80" t="s">
        <v>138</v>
      </c>
    </row>
    <row r="35" spans="1:11" ht="29.25" customHeight="1">
      <c r="A35" s="25"/>
      <c r="B35" s="96" t="s">
        <v>36</v>
      </c>
      <c r="C35" s="97"/>
      <c r="D35" s="97"/>
      <c r="E35" s="97"/>
      <c r="F35" s="83">
        <f>F34/96*1.25</f>
        <v>309.54166666666663</v>
      </c>
      <c r="G35" s="83"/>
      <c r="H35" s="80"/>
    </row>
    <row r="36" spans="1:11" ht="29.25" customHeight="1">
      <c r="A36" s="25"/>
      <c r="B36" s="96" t="s">
        <v>139</v>
      </c>
      <c r="C36" s="97"/>
      <c r="D36" s="97"/>
      <c r="E36" s="110"/>
      <c r="F36" s="128" t="s">
        <v>177</v>
      </c>
      <c r="G36" s="129"/>
      <c r="H36" s="57" t="s">
        <v>140</v>
      </c>
    </row>
    <row r="37" spans="1:11" ht="59.25" customHeight="1">
      <c r="A37" s="25"/>
      <c r="B37" s="102" t="s">
        <v>61</v>
      </c>
      <c r="C37" s="103"/>
      <c r="D37" s="103"/>
      <c r="E37" s="103"/>
      <c r="F37" s="104">
        <v>14857.92</v>
      </c>
      <c r="G37" s="104"/>
      <c r="H37" s="58" t="s">
        <v>141</v>
      </c>
      <c r="I37" s="13"/>
      <c r="K37" s="80"/>
    </row>
    <row r="38" spans="1:11">
      <c r="A38" s="29"/>
      <c r="B38" s="29"/>
      <c r="C38" s="29"/>
      <c r="D38" s="29"/>
      <c r="E38" s="30"/>
      <c r="F38" s="30"/>
      <c r="G38" s="59"/>
      <c r="H38" s="60"/>
      <c r="K38" s="80"/>
    </row>
    <row r="39" spans="1:11">
      <c r="A39" s="108" t="s">
        <v>110</v>
      </c>
      <c r="B39" s="108"/>
      <c r="C39" s="108"/>
      <c r="D39" s="108"/>
      <c r="E39" s="108"/>
      <c r="F39" s="108"/>
      <c r="G39" s="108"/>
      <c r="H39" s="108"/>
    </row>
    <row r="40" spans="1:11">
      <c r="A40" s="31" t="s">
        <v>120</v>
      </c>
      <c r="B40" s="32"/>
      <c r="C40" s="32"/>
      <c r="D40" s="25"/>
      <c r="E40" s="25"/>
      <c r="F40" s="25"/>
      <c r="G40" s="25"/>
      <c r="H40" s="33"/>
    </row>
    <row r="41" spans="1:11" s="5" customFormat="1" ht="15">
      <c r="A41" s="32" t="s">
        <v>56</v>
      </c>
      <c r="B41" s="32"/>
      <c r="C41" s="32"/>
      <c r="D41" s="25"/>
      <c r="E41" s="25"/>
      <c r="F41" s="25"/>
      <c r="G41" s="25"/>
      <c r="H41" s="32"/>
    </row>
    <row r="42" spans="1:11" s="6" customFormat="1" ht="14.25">
      <c r="A42" s="91" t="s">
        <v>37</v>
      </c>
      <c r="B42" s="91"/>
      <c r="C42" s="91"/>
      <c r="D42" s="91"/>
      <c r="E42" s="91"/>
      <c r="F42" s="34" t="s">
        <v>31</v>
      </c>
      <c r="G42" s="34" t="s">
        <v>24</v>
      </c>
      <c r="H42" s="63">
        <v>157.31</v>
      </c>
      <c r="I42" s="68" t="s">
        <v>142</v>
      </c>
    </row>
    <row r="43" spans="1:11">
      <c r="A43" s="95" t="s">
        <v>40</v>
      </c>
      <c r="B43" s="95"/>
      <c r="C43" s="95"/>
      <c r="D43" s="95"/>
      <c r="E43" s="95"/>
      <c r="F43" s="36" t="s">
        <v>29</v>
      </c>
      <c r="G43" s="36" t="s">
        <v>24</v>
      </c>
      <c r="H43" s="64">
        <v>87.17</v>
      </c>
      <c r="I43" s="61" t="s">
        <v>142</v>
      </c>
    </row>
    <row r="44" spans="1:11">
      <c r="A44" s="95" t="s">
        <v>41</v>
      </c>
      <c r="B44" s="95"/>
      <c r="C44" s="95"/>
      <c r="D44" s="95"/>
      <c r="E44" s="95"/>
      <c r="F44" s="36" t="s">
        <v>32</v>
      </c>
      <c r="G44" s="36" t="s">
        <v>24</v>
      </c>
      <c r="H44" s="64">
        <v>70.14</v>
      </c>
      <c r="I44" s="61" t="s">
        <v>142</v>
      </c>
    </row>
    <row r="45" spans="1:11">
      <c r="A45" s="25"/>
      <c r="B45" s="25"/>
      <c r="C45" s="25"/>
      <c r="D45" s="25"/>
      <c r="E45" s="25"/>
      <c r="F45" s="25"/>
      <c r="G45" s="25"/>
      <c r="H45" s="25"/>
      <c r="I45" s="61"/>
    </row>
    <row r="46" spans="1:11">
      <c r="A46" s="105" t="s">
        <v>38</v>
      </c>
      <c r="B46" s="106"/>
      <c r="C46" s="106"/>
      <c r="D46" s="106"/>
      <c r="E46" s="107"/>
      <c r="F46" s="34" t="s">
        <v>29</v>
      </c>
      <c r="G46" s="34" t="s">
        <v>24</v>
      </c>
      <c r="H46" s="63">
        <v>87.17</v>
      </c>
      <c r="I46" s="61" t="s">
        <v>142</v>
      </c>
    </row>
    <row r="47" spans="1:11" ht="27" customHeight="1">
      <c r="A47" s="92" t="s">
        <v>42</v>
      </c>
      <c r="B47" s="93"/>
      <c r="C47" s="93"/>
      <c r="D47" s="93"/>
      <c r="E47" s="94"/>
      <c r="F47" s="36" t="s">
        <v>39</v>
      </c>
      <c r="G47" s="36" t="s">
        <v>43</v>
      </c>
      <c r="H47" s="65">
        <v>5</v>
      </c>
      <c r="I47" s="57" t="s">
        <v>140</v>
      </c>
    </row>
    <row r="48" spans="1:11">
      <c r="A48" s="92" t="s">
        <v>46</v>
      </c>
      <c r="B48" s="93"/>
      <c r="C48" s="93"/>
      <c r="D48" s="93"/>
      <c r="E48" s="94"/>
      <c r="F48" s="36" t="s">
        <v>44</v>
      </c>
      <c r="G48" s="36" t="s">
        <v>30</v>
      </c>
      <c r="H48" s="66">
        <v>0.02</v>
      </c>
      <c r="I48" s="61" t="s">
        <v>142</v>
      </c>
    </row>
    <row r="49" spans="1:15" ht="28.5">
      <c r="A49" s="92" t="s">
        <v>59</v>
      </c>
      <c r="B49" s="93"/>
      <c r="C49" s="93"/>
      <c r="D49" s="93"/>
      <c r="E49" s="94"/>
      <c r="F49" s="36" t="s">
        <v>49</v>
      </c>
      <c r="G49" s="36" t="s">
        <v>28</v>
      </c>
      <c r="H49" s="65">
        <v>48</v>
      </c>
      <c r="I49" s="57" t="s">
        <v>140</v>
      </c>
    </row>
    <row r="50" spans="1:15" ht="27" customHeight="1">
      <c r="A50" s="95" t="s">
        <v>57</v>
      </c>
      <c r="B50" s="95"/>
      <c r="C50" s="95"/>
      <c r="D50" s="95"/>
      <c r="E50" s="95"/>
      <c r="F50" s="36" t="s">
        <v>47</v>
      </c>
      <c r="G50" s="36" t="s">
        <v>48</v>
      </c>
      <c r="H50" s="67">
        <v>18.16</v>
      </c>
      <c r="I50" s="61" t="s">
        <v>142</v>
      </c>
      <c r="K50" s="1"/>
      <c r="L50" s="1"/>
      <c r="M50" s="1"/>
      <c r="N50" s="1"/>
      <c r="O50" s="1"/>
    </row>
    <row r="51" spans="1:15">
      <c r="A51" s="40"/>
      <c r="B51" s="40"/>
      <c r="C51" s="40"/>
      <c r="D51" s="40"/>
      <c r="E51" s="40"/>
      <c r="F51" s="41"/>
      <c r="G51" s="41"/>
      <c r="H51" s="42"/>
      <c r="I51" s="10"/>
      <c r="J51" s="11"/>
      <c r="K51" s="1"/>
      <c r="L51" s="1"/>
      <c r="M51" s="1"/>
      <c r="N51" s="1"/>
      <c r="O51" s="1"/>
    </row>
    <row r="52" spans="1:15" ht="30" customHeight="1">
      <c r="A52" s="91" t="s">
        <v>41</v>
      </c>
      <c r="B52" s="91"/>
      <c r="C52" s="91"/>
      <c r="D52" s="91"/>
      <c r="E52" s="91"/>
      <c r="F52" s="34" t="s">
        <v>32</v>
      </c>
      <c r="G52" s="34" t="s">
        <v>24</v>
      </c>
      <c r="H52" s="35">
        <f>H53*H54*H55*H56</f>
        <v>70.139731200000014</v>
      </c>
      <c r="I52" s="69" t="s">
        <v>142</v>
      </c>
      <c r="J52" s="11"/>
      <c r="K52" s="1"/>
      <c r="L52" s="1"/>
      <c r="M52" s="1"/>
      <c r="N52" s="1"/>
      <c r="O52" s="1"/>
    </row>
    <row r="53" spans="1:15" ht="28.5">
      <c r="A53" s="95" t="s">
        <v>45</v>
      </c>
      <c r="B53" s="95"/>
      <c r="C53" s="95"/>
      <c r="D53" s="95"/>
      <c r="E53" s="95"/>
      <c r="F53" s="36" t="s">
        <v>53</v>
      </c>
      <c r="G53" s="36" t="s">
        <v>26</v>
      </c>
      <c r="H53" s="37">
        <v>160.93</v>
      </c>
      <c r="I53" s="62" t="s">
        <v>140</v>
      </c>
      <c r="J53" s="11"/>
      <c r="K53" s="1"/>
      <c r="L53" s="1"/>
      <c r="M53" s="1"/>
      <c r="N53" s="1"/>
      <c r="O53" s="1"/>
    </row>
    <row r="54" spans="1:15">
      <c r="A54" s="95" t="s">
        <v>50</v>
      </c>
      <c r="B54" s="95"/>
      <c r="C54" s="95"/>
      <c r="D54" s="95"/>
      <c r="E54" s="95"/>
      <c r="F54" s="36" t="s">
        <v>54</v>
      </c>
      <c r="G54" s="36" t="s">
        <v>30</v>
      </c>
      <c r="H54" s="43">
        <v>5.0000000000000001E-4</v>
      </c>
      <c r="I54" s="69" t="s">
        <v>142</v>
      </c>
      <c r="J54" s="11"/>
      <c r="K54" s="1"/>
      <c r="L54" s="1"/>
      <c r="M54" s="1"/>
      <c r="N54" s="1"/>
      <c r="O54" s="1"/>
    </row>
    <row r="55" spans="1:15" ht="28.5">
      <c r="A55" s="95" t="s">
        <v>60</v>
      </c>
      <c r="B55" s="95"/>
      <c r="C55" s="95"/>
      <c r="D55" s="95"/>
      <c r="E55" s="95"/>
      <c r="F55" s="36" t="s">
        <v>55</v>
      </c>
      <c r="G55" s="36" t="s">
        <v>52</v>
      </c>
      <c r="H55" s="38">
        <v>48</v>
      </c>
      <c r="I55" s="62" t="s">
        <v>140</v>
      </c>
      <c r="J55" s="11"/>
      <c r="K55" s="1"/>
      <c r="L55" s="1"/>
      <c r="M55" s="1"/>
      <c r="N55" s="1"/>
      <c r="O55" s="1"/>
    </row>
    <row r="56" spans="1:15" ht="31.5" customHeight="1">
      <c r="A56" s="95" t="s">
        <v>57</v>
      </c>
      <c r="B56" s="95"/>
      <c r="C56" s="95"/>
      <c r="D56" s="95"/>
      <c r="E56" s="95"/>
      <c r="F56" s="36" t="s">
        <v>47</v>
      </c>
      <c r="G56" s="36" t="s">
        <v>48</v>
      </c>
      <c r="H56" s="39">
        <v>18.16</v>
      </c>
      <c r="I56" s="69" t="s">
        <v>142</v>
      </c>
      <c r="J56" s="11"/>
      <c r="K56" s="1"/>
      <c r="L56" s="1"/>
      <c r="M56" s="1"/>
      <c r="N56" s="1"/>
      <c r="O56" s="1"/>
    </row>
    <row r="57" spans="1:15">
      <c r="A57" s="40"/>
      <c r="B57" s="40"/>
      <c r="C57" s="40"/>
      <c r="D57" s="40"/>
      <c r="E57" s="40"/>
      <c r="F57" s="41"/>
      <c r="G57" s="41"/>
      <c r="H57" s="42"/>
      <c r="I57" s="10"/>
      <c r="J57" s="11"/>
      <c r="K57" s="1"/>
      <c r="L57" s="1"/>
      <c r="M57" s="1"/>
      <c r="N57" s="1"/>
      <c r="O57" s="1"/>
    </row>
    <row r="58" spans="1:15" s="14" customFormat="1">
      <c r="A58" s="44" t="s">
        <v>121</v>
      </c>
      <c r="B58" s="45"/>
      <c r="C58" s="45"/>
      <c r="D58" s="45"/>
      <c r="E58" s="45"/>
      <c r="F58" s="46"/>
      <c r="G58" s="46"/>
      <c r="H58" s="47"/>
      <c r="K58" s="13"/>
      <c r="L58" s="13"/>
      <c r="M58" s="13"/>
      <c r="N58" s="13"/>
      <c r="O58" s="13"/>
    </row>
    <row r="59" spans="1:15">
      <c r="A59" s="32" t="s">
        <v>14</v>
      </c>
      <c r="B59" s="40"/>
      <c r="C59" s="40"/>
      <c r="D59" s="40"/>
      <c r="E59" s="40"/>
      <c r="F59" s="41"/>
      <c r="G59" s="41"/>
      <c r="H59" s="42"/>
      <c r="K59" s="1"/>
      <c r="L59" s="1"/>
      <c r="M59" s="1"/>
      <c r="N59" s="1"/>
      <c r="O59" s="1"/>
    </row>
    <row r="60" spans="1:15">
      <c r="A60" s="105" t="s">
        <v>25</v>
      </c>
      <c r="B60" s="106"/>
      <c r="C60" s="106"/>
      <c r="D60" s="106"/>
      <c r="E60" s="107"/>
      <c r="F60" s="34" t="s">
        <v>15</v>
      </c>
      <c r="G60" s="34" t="s">
        <v>24</v>
      </c>
      <c r="H60" s="35">
        <f>H61*H62/H63*H64/H65*H66</f>
        <v>181.86799634137873</v>
      </c>
      <c r="I60" s="61" t="s">
        <v>142</v>
      </c>
      <c r="K60" s="1"/>
      <c r="L60" s="1"/>
      <c r="M60" s="1"/>
      <c r="N60" s="1"/>
      <c r="O60" s="1"/>
    </row>
    <row r="61" spans="1:15">
      <c r="A61" s="92" t="s">
        <v>154</v>
      </c>
      <c r="B61" s="93"/>
      <c r="C61" s="93"/>
      <c r="D61" s="93"/>
      <c r="E61" s="94"/>
      <c r="F61" s="36" t="s">
        <v>16</v>
      </c>
      <c r="G61" s="36" t="s">
        <v>23</v>
      </c>
      <c r="H61" s="37">
        <v>90.681839999999994</v>
      </c>
      <c r="I61" s="61" t="s">
        <v>142</v>
      </c>
      <c r="K61" s="1"/>
      <c r="L61" s="1"/>
      <c r="M61" s="1"/>
      <c r="N61" s="1"/>
      <c r="O61" s="1"/>
    </row>
    <row r="62" spans="1:15">
      <c r="A62" s="92" t="s">
        <v>79</v>
      </c>
      <c r="B62" s="93"/>
      <c r="C62" s="93"/>
      <c r="D62" s="93"/>
      <c r="E62" s="94"/>
      <c r="F62" s="36" t="s">
        <v>10</v>
      </c>
      <c r="G62" s="36" t="s">
        <v>22</v>
      </c>
      <c r="H62" s="37">
        <v>2037.44</v>
      </c>
      <c r="I62" s="61" t="s">
        <v>142</v>
      </c>
      <c r="K62" s="1"/>
      <c r="L62" s="1"/>
      <c r="M62" s="1"/>
      <c r="N62" s="1"/>
      <c r="O62" s="1"/>
    </row>
    <row r="63" spans="1:15" ht="28.5">
      <c r="A63" s="92" t="s">
        <v>27</v>
      </c>
      <c r="B63" s="93"/>
      <c r="C63" s="93"/>
      <c r="D63" s="93"/>
      <c r="E63" s="94"/>
      <c r="F63" s="36" t="s">
        <v>11</v>
      </c>
      <c r="G63" s="36" t="s">
        <v>26</v>
      </c>
      <c r="H63" s="37">
        <v>1048</v>
      </c>
      <c r="I63" s="57" t="s">
        <v>140</v>
      </c>
      <c r="K63" s="1"/>
      <c r="L63" s="1"/>
      <c r="M63" s="1"/>
      <c r="N63" s="1"/>
      <c r="O63" s="1"/>
    </row>
    <row r="64" spans="1:15" ht="28.5">
      <c r="A64" s="92" t="s">
        <v>45</v>
      </c>
      <c r="B64" s="93"/>
      <c r="C64" s="93"/>
      <c r="D64" s="93"/>
      <c r="E64" s="94"/>
      <c r="F64" s="36" t="s">
        <v>12</v>
      </c>
      <c r="G64" s="36" t="s">
        <v>26</v>
      </c>
      <c r="H64" s="37">
        <v>160.93</v>
      </c>
      <c r="I64" s="57" t="s">
        <v>140</v>
      </c>
      <c r="K64" s="7"/>
      <c r="L64" s="7"/>
      <c r="M64" s="7"/>
      <c r="N64" s="1"/>
      <c r="O64" s="1"/>
    </row>
    <row r="65" spans="1:15" ht="27.75" customHeight="1">
      <c r="A65" s="92" t="s">
        <v>106</v>
      </c>
      <c r="B65" s="93"/>
      <c r="C65" s="93"/>
      <c r="D65" s="93"/>
      <c r="E65" s="94"/>
      <c r="F65" s="36" t="s">
        <v>17</v>
      </c>
      <c r="G65" s="36" t="s">
        <v>28</v>
      </c>
      <c r="H65" s="38">
        <v>3744</v>
      </c>
      <c r="I65" s="57" t="s">
        <v>140</v>
      </c>
      <c r="K65" s="7"/>
      <c r="L65" s="3"/>
      <c r="M65" s="3"/>
      <c r="N65" s="1"/>
      <c r="O65" s="1"/>
    </row>
    <row r="66" spans="1:15" ht="27.75" customHeight="1">
      <c r="A66" s="92" t="s">
        <v>107</v>
      </c>
      <c r="B66" s="93"/>
      <c r="C66" s="93"/>
      <c r="D66" s="93"/>
      <c r="E66" s="94"/>
      <c r="F66" s="36" t="s">
        <v>18</v>
      </c>
      <c r="G66" s="36" t="s">
        <v>28</v>
      </c>
      <c r="H66" s="38">
        <v>24</v>
      </c>
      <c r="I66" s="57" t="s">
        <v>140</v>
      </c>
      <c r="K66" s="7"/>
      <c r="L66" s="3"/>
      <c r="M66" s="3"/>
      <c r="N66" s="1"/>
      <c r="O66" s="1"/>
    </row>
    <row r="67" spans="1:15">
      <c r="A67" s="25"/>
      <c r="B67" s="25"/>
      <c r="C67" s="25"/>
      <c r="D67" s="25"/>
      <c r="E67" s="25"/>
      <c r="F67" s="25"/>
      <c r="G67" s="25"/>
      <c r="H67" s="25"/>
      <c r="K67" s="8"/>
      <c r="L67" s="8"/>
      <c r="M67" s="8"/>
      <c r="N67" s="1"/>
      <c r="O67" s="1"/>
    </row>
    <row r="68" spans="1:15">
      <c r="A68" s="44" t="s">
        <v>122</v>
      </c>
      <c r="B68" s="44"/>
      <c r="C68" s="44"/>
      <c r="D68" s="44"/>
      <c r="E68" s="44"/>
      <c r="F68" s="44"/>
      <c r="G68" s="44"/>
      <c r="H68" s="44"/>
      <c r="I68" s="9"/>
      <c r="J68" s="9"/>
      <c r="K68" s="9"/>
      <c r="L68" s="9"/>
      <c r="M68" s="9"/>
      <c r="N68" s="1"/>
      <c r="O68" s="1"/>
    </row>
    <row r="69" spans="1:15">
      <c r="A69" s="33" t="s">
        <v>64</v>
      </c>
      <c r="B69" s="33"/>
      <c r="C69" s="33"/>
      <c r="D69" s="33"/>
      <c r="E69" s="33"/>
      <c r="F69" s="33"/>
      <c r="G69" s="33"/>
      <c r="H69" s="33"/>
      <c r="K69" s="9"/>
      <c r="L69" s="9"/>
      <c r="M69" s="9"/>
      <c r="N69" s="1"/>
      <c r="O69" s="1"/>
    </row>
    <row r="70" spans="1:15">
      <c r="A70" s="91" t="s">
        <v>71</v>
      </c>
      <c r="B70" s="91"/>
      <c r="C70" s="91"/>
      <c r="D70" s="91"/>
      <c r="E70" s="91"/>
      <c r="F70" s="34" t="s">
        <v>65</v>
      </c>
      <c r="G70" s="34" t="s">
        <v>24</v>
      </c>
      <c r="H70" s="35">
        <v>400.32</v>
      </c>
      <c r="I70" s="61" t="s">
        <v>142</v>
      </c>
      <c r="K70" s="3"/>
      <c r="L70" s="3"/>
      <c r="M70" s="3"/>
      <c r="N70" s="1"/>
      <c r="O70" s="1"/>
    </row>
    <row r="71" spans="1:15" ht="28.5" customHeight="1">
      <c r="A71" s="95" t="s">
        <v>88</v>
      </c>
      <c r="B71" s="95"/>
      <c r="C71" s="95"/>
      <c r="D71" s="95"/>
      <c r="E71" s="95"/>
      <c r="F71" s="36" t="s">
        <v>62</v>
      </c>
      <c r="G71" s="36" t="s">
        <v>68</v>
      </c>
      <c r="H71" s="37"/>
      <c r="I71" s="57" t="s">
        <v>140</v>
      </c>
      <c r="K71" s="3"/>
      <c r="L71" s="3"/>
      <c r="M71" s="3"/>
      <c r="N71" s="1"/>
      <c r="O71" s="1"/>
    </row>
    <row r="72" spans="1:15" ht="27" customHeight="1">
      <c r="A72" s="95" t="s">
        <v>89</v>
      </c>
      <c r="B72" s="95"/>
      <c r="C72" s="95"/>
      <c r="D72" s="95"/>
      <c r="E72" s="95"/>
      <c r="F72" s="36" t="s">
        <v>63</v>
      </c>
      <c r="G72" s="36" t="s">
        <v>68</v>
      </c>
      <c r="H72" s="37"/>
      <c r="I72" s="57" t="s">
        <v>140</v>
      </c>
      <c r="K72" s="3"/>
      <c r="L72" s="3"/>
      <c r="M72" s="3"/>
      <c r="N72" s="1"/>
      <c r="O72" s="1"/>
    </row>
    <row r="73" spans="1:15" ht="28.5">
      <c r="A73" s="92" t="s">
        <v>59</v>
      </c>
      <c r="B73" s="93"/>
      <c r="C73" s="93"/>
      <c r="D73" s="93"/>
      <c r="E73" s="94"/>
      <c r="F73" s="36" t="s">
        <v>49</v>
      </c>
      <c r="G73" s="36" t="s">
        <v>28</v>
      </c>
      <c r="H73" s="38">
        <v>48</v>
      </c>
      <c r="I73" s="57" t="s">
        <v>140</v>
      </c>
      <c r="K73" s="3"/>
      <c r="L73" s="3"/>
      <c r="M73" s="3"/>
      <c r="N73" s="1"/>
      <c r="O73" s="1"/>
    </row>
    <row r="74" spans="1:15">
      <c r="A74" s="92" t="s">
        <v>81</v>
      </c>
      <c r="B74" s="93"/>
      <c r="C74" s="93"/>
      <c r="D74" s="93"/>
      <c r="E74" s="94"/>
      <c r="F74" s="36" t="s">
        <v>10</v>
      </c>
      <c r="G74" s="36" t="s">
        <v>72</v>
      </c>
      <c r="H74" s="43">
        <v>6.26</v>
      </c>
      <c r="I74" s="61" t="s">
        <v>142</v>
      </c>
      <c r="K74" s="3"/>
      <c r="L74" s="3"/>
      <c r="M74" s="3"/>
      <c r="N74" s="1"/>
      <c r="O74" s="1"/>
    </row>
    <row r="75" spans="1:15">
      <c r="A75" s="40"/>
      <c r="B75" s="40"/>
      <c r="C75" s="40"/>
      <c r="D75" s="40"/>
      <c r="E75" s="40"/>
      <c r="F75" s="41"/>
      <c r="G75" s="41"/>
      <c r="H75" s="48"/>
      <c r="K75" s="3"/>
      <c r="L75" s="3"/>
      <c r="M75" s="3"/>
      <c r="N75" s="1"/>
      <c r="O75" s="1"/>
    </row>
    <row r="76" spans="1:15">
      <c r="A76" s="44" t="s">
        <v>123</v>
      </c>
      <c r="B76" s="44"/>
      <c r="C76" s="44"/>
      <c r="D76" s="44"/>
      <c r="E76" s="44"/>
      <c r="F76" s="44"/>
      <c r="G76" s="44"/>
      <c r="H76" s="44"/>
      <c r="I76" s="12"/>
      <c r="J76" s="12"/>
      <c r="K76" s="12"/>
      <c r="L76" s="12"/>
      <c r="M76" s="3"/>
      <c r="N76" s="1"/>
      <c r="O76" s="1"/>
    </row>
    <row r="77" spans="1:15">
      <c r="A77" s="33" t="s">
        <v>109</v>
      </c>
      <c r="B77" s="33"/>
      <c r="C77" s="33"/>
      <c r="D77" s="33"/>
      <c r="E77" s="33"/>
      <c r="F77" s="33"/>
      <c r="G77" s="33"/>
      <c r="H77" s="33"/>
      <c r="K77" s="3"/>
      <c r="L77" s="3"/>
      <c r="M77" s="3"/>
      <c r="N77" s="1"/>
      <c r="O77" s="1"/>
    </row>
    <row r="78" spans="1:15">
      <c r="A78" s="91" t="s">
        <v>70</v>
      </c>
      <c r="B78" s="91"/>
      <c r="C78" s="91"/>
      <c r="D78" s="91"/>
      <c r="E78" s="91"/>
      <c r="F78" s="34" t="s">
        <v>69</v>
      </c>
      <c r="G78" s="34" t="s">
        <v>24</v>
      </c>
      <c r="H78" s="35">
        <v>29.98</v>
      </c>
      <c r="I78" s="61" t="s">
        <v>142</v>
      </c>
      <c r="K78" s="3"/>
      <c r="L78" s="3"/>
      <c r="M78" s="3"/>
      <c r="N78" s="1"/>
      <c r="O78" s="1"/>
    </row>
    <row r="79" spans="1:15" ht="28.5">
      <c r="A79" s="95" t="s">
        <v>76</v>
      </c>
      <c r="B79" s="95"/>
      <c r="C79" s="95"/>
      <c r="D79" s="95"/>
      <c r="E79" s="95"/>
      <c r="F79" s="36" t="s">
        <v>77</v>
      </c>
      <c r="G79" s="36" t="s">
        <v>97</v>
      </c>
      <c r="H79" s="37">
        <v>213</v>
      </c>
      <c r="I79" s="57" t="s">
        <v>140</v>
      </c>
      <c r="K79" s="3"/>
      <c r="L79" s="3"/>
      <c r="M79" s="3"/>
      <c r="N79" s="1"/>
      <c r="O79" s="1"/>
    </row>
    <row r="80" spans="1:15" ht="31.5" customHeight="1">
      <c r="A80" s="92" t="s">
        <v>98</v>
      </c>
      <c r="B80" s="93"/>
      <c r="C80" s="93"/>
      <c r="D80" s="93"/>
      <c r="E80" s="94"/>
      <c r="F80" s="36" t="s">
        <v>96</v>
      </c>
      <c r="G80" s="36" t="s">
        <v>116</v>
      </c>
      <c r="H80" s="37">
        <v>2016</v>
      </c>
      <c r="I80" s="57" t="s">
        <v>140</v>
      </c>
      <c r="K80" s="3"/>
      <c r="L80" s="3"/>
      <c r="M80" s="3"/>
      <c r="N80" s="1"/>
      <c r="O80" s="1"/>
    </row>
    <row r="81" spans="1:15" ht="28.5">
      <c r="A81" s="92" t="s">
        <v>59</v>
      </c>
      <c r="B81" s="93"/>
      <c r="C81" s="93"/>
      <c r="D81" s="93"/>
      <c r="E81" s="94"/>
      <c r="F81" s="36" t="s">
        <v>99</v>
      </c>
      <c r="G81" s="36" t="s">
        <v>28</v>
      </c>
      <c r="H81" s="37">
        <v>48</v>
      </c>
      <c r="I81" s="57" t="s">
        <v>140</v>
      </c>
      <c r="K81" s="3"/>
      <c r="L81" s="3"/>
      <c r="M81" s="3"/>
      <c r="N81" s="1"/>
      <c r="O81" s="1"/>
    </row>
    <row r="82" spans="1:15" ht="28.5">
      <c r="A82" s="92" t="s">
        <v>42</v>
      </c>
      <c r="B82" s="93"/>
      <c r="C82" s="93"/>
      <c r="D82" s="93"/>
      <c r="E82" s="94"/>
      <c r="F82" s="36" t="s">
        <v>39</v>
      </c>
      <c r="G82" s="36" t="s">
        <v>43</v>
      </c>
      <c r="H82" s="37">
        <v>238</v>
      </c>
      <c r="I82" s="57" t="s">
        <v>140</v>
      </c>
      <c r="K82" s="3"/>
      <c r="L82" s="3"/>
      <c r="M82" s="3"/>
      <c r="N82" s="1"/>
      <c r="O82" s="1"/>
    </row>
    <row r="83" spans="1:15" ht="27" customHeight="1">
      <c r="A83" s="92" t="s">
        <v>94</v>
      </c>
      <c r="B83" s="93"/>
      <c r="C83" s="93"/>
      <c r="D83" s="93"/>
      <c r="E83" s="94"/>
      <c r="F83" s="36" t="s">
        <v>100</v>
      </c>
      <c r="G83" s="36" t="s">
        <v>95</v>
      </c>
      <c r="H83" s="38">
        <v>1</v>
      </c>
      <c r="I83" s="57" t="s">
        <v>140</v>
      </c>
      <c r="K83" s="3"/>
      <c r="M83" s="3"/>
      <c r="N83" s="1"/>
      <c r="O83" s="1"/>
    </row>
    <row r="84" spans="1:15" ht="30.75" customHeight="1">
      <c r="A84" s="95" t="s">
        <v>105</v>
      </c>
      <c r="B84" s="95"/>
      <c r="C84" s="95"/>
      <c r="D84" s="95"/>
      <c r="E84" s="95"/>
      <c r="F84" s="36" t="s">
        <v>74</v>
      </c>
      <c r="G84" s="36" t="s">
        <v>75</v>
      </c>
      <c r="H84" s="37">
        <v>1</v>
      </c>
      <c r="I84" s="57" t="s">
        <v>140</v>
      </c>
      <c r="K84" s="3"/>
      <c r="M84" s="3"/>
      <c r="N84" s="1"/>
      <c r="O84" s="1"/>
    </row>
    <row r="85" spans="1:15" ht="28.5" customHeight="1">
      <c r="A85" s="95" t="s">
        <v>102</v>
      </c>
      <c r="B85" s="95"/>
      <c r="C85" s="95"/>
      <c r="D85" s="95"/>
      <c r="E85" s="95"/>
      <c r="F85" s="36" t="s">
        <v>108</v>
      </c>
      <c r="G85" s="36" t="s">
        <v>101</v>
      </c>
      <c r="H85" s="37">
        <v>6</v>
      </c>
      <c r="I85" s="57" t="s">
        <v>140</v>
      </c>
      <c r="K85" s="3"/>
      <c r="M85" s="3"/>
      <c r="N85" s="1"/>
      <c r="O85" s="1"/>
    </row>
    <row r="86" spans="1:15" ht="30" customHeight="1">
      <c r="A86" s="92" t="s">
        <v>83</v>
      </c>
      <c r="B86" s="93"/>
      <c r="C86" s="93"/>
      <c r="D86" s="93"/>
      <c r="E86" s="94"/>
      <c r="F86" s="36" t="s">
        <v>10</v>
      </c>
      <c r="G86" s="36" t="s">
        <v>73</v>
      </c>
      <c r="H86" s="37">
        <v>187.86</v>
      </c>
      <c r="I86" s="61" t="s">
        <v>142</v>
      </c>
      <c r="K86" s="3"/>
      <c r="L86" s="3"/>
      <c r="M86" s="3"/>
      <c r="N86" s="1"/>
      <c r="O86" s="1"/>
    </row>
    <row r="87" spans="1:15">
      <c r="A87" s="25"/>
      <c r="B87" s="25"/>
      <c r="C87" s="25"/>
      <c r="D87" s="25"/>
      <c r="E87" s="25"/>
      <c r="F87" s="25"/>
      <c r="G87" s="25"/>
      <c r="H87" s="25"/>
      <c r="K87" s="3"/>
      <c r="L87" s="3"/>
      <c r="M87" s="3"/>
      <c r="N87" s="1"/>
      <c r="O87" s="1"/>
    </row>
    <row r="88" spans="1:15">
      <c r="A88" s="44" t="s">
        <v>124</v>
      </c>
      <c r="B88" s="49"/>
      <c r="C88" s="49"/>
      <c r="D88" s="50"/>
      <c r="E88" s="49"/>
      <c r="F88" s="49"/>
      <c r="G88" s="51"/>
      <c r="H88" s="49"/>
      <c r="I88" s="15"/>
      <c r="J88" s="15"/>
      <c r="K88" s="15"/>
      <c r="L88" s="15"/>
      <c r="M88" s="3"/>
      <c r="N88" s="1"/>
      <c r="O88" s="1"/>
    </row>
    <row r="89" spans="1:15">
      <c r="A89" s="33" t="s">
        <v>117</v>
      </c>
      <c r="B89" s="52"/>
      <c r="C89" s="52"/>
      <c r="D89" s="52"/>
      <c r="E89" s="52"/>
      <c r="F89" s="52"/>
      <c r="G89" s="52"/>
      <c r="H89" s="52"/>
      <c r="I89" s="17"/>
      <c r="J89" s="17"/>
      <c r="K89" s="16"/>
      <c r="L89" s="16"/>
      <c r="M89" s="3"/>
      <c r="N89" s="1"/>
      <c r="O89" s="1"/>
    </row>
    <row r="90" spans="1:15">
      <c r="A90" s="91" t="s">
        <v>111</v>
      </c>
      <c r="B90" s="91"/>
      <c r="C90" s="91"/>
      <c r="D90" s="91"/>
      <c r="E90" s="91"/>
      <c r="F90" s="34" t="s">
        <v>112</v>
      </c>
      <c r="G90" s="34" t="s">
        <v>24</v>
      </c>
      <c r="H90" s="35">
        <f>(H91+H92)/12/21/8/H93*H94*H95</f>
        <v>642.31603053435106</v>
      </c>
      <c r="I90" s="70" t="s">
        <v>142</v>
      </c>
      <c r="J90" s="17"/>
      <c r="K90" s="16"/>
      <c r="L90" s="16"/>
      <c r="M90" s="3"/>
      <c r="N90" s="1"/>
      <c r="O90" s="1"/>
    </row>
    <row r="91" spans="1:15" ht="30.75" customHeight="1">
      <c r="A91" s="95" t="s">
        <v>114</v>
      </c>
      <c r="B91" s="95"/>
      <c r="C91" s="95"/>
      <c r="D91" s="95"/>
      <c r="E91" s="95"/>
      <c r="F91" s="36" t="s">
        <v>113</v>
      </c>
      <c r="G91" s="36" t="s">
        <v>24</v>
      </c>
      <c r="H91" s="37">
        <v>144000</v>
      </c>
      <c r="I91" s="71" t="s">
        <v>142</v>
      </c>
      <c r="J91" s="18"/>
      <c r="K91" s="16"/>
      <c r="L91" s="16"/>
      <c r="M91" s="3"/>
      <c r="N91" s="1"/>
      <c r="O91" s="1"/>
    </row>
    <row r="92" spans="1:15">
      <c r="A92" s="95" t="s">
        <v>66</v>
      </c>
      <c r="B92" s="95"/>
      <c r="C92" s="95"/>
      <c r="D92" s="95"/>
      <c r="E92" s="95">
        <f>E91*0.22</f>
        <v>0</v>
      </c>
      <c r="F92" s="36" t="s">
        <v>115</v>
      </c>
      <c r="G92" s="36" t="s">
        <v>24</v>
      </c>
      <c r="H92" s="37">
        <v>31680</v>
      </c>
      <c r="I92" s="70" t="s">
        <v>142</v>
      </c>
      <c r="J92" s="17"/>
      <c r="K92" s="16"/>
      <c r="L92" s="16"/>
      <c r="M92" s="3"/>
      <c r="N92" s="1"/>
      <c r="O92" s="1"/>
    </row>
    <row r="93" spans="1:15" ht="32.25" customHeight="1">
      <c r="A93" s="92" t="s">
        <v>27</v>
      </c>
      <c r="B93" s="93"/>
      <c r="C93" s="93"/>
      <c r="D93" s="93"/>
      <c r="E93" s="94"/>
      <c r="F93" s="36" t="s">
        <v>11</v>
      </c>
      <c r="G93" s="36" t="s">
        <v>26</v>
      </c>
      <c r="H93" s="37">
        <v>1048</v>
      </c>
      <c r="I93" s="57" t="s">
        <v>140</v>
      </c>
      <c r="J93" s="17"/>
      <c r="K93" s="16"/>
      <c r="L93" s="16"/>
      <c r="M93" s="3"/>
      <c r="N93" s="1"/>
      <c r="O93" s="1"/>
    </row>
    <row r="94" spans="1:15" ht="30.75" customHeight="1">
      <c r="A94" s="92" t="s">
        <v>45</v>
      </c>
      <c r="B94" s="93"/>
      <c r="C94" s="93"/>
      <c r="D94" s="93"/>
      <c r="E94" s="94"/>
      <c r="F94" s="36" t="s">
        <v>12</v>
      </c>
      <c r="G94" s="36" t="s">
        <v>26</v>
      </c>
      <c r="H94" s="37">
        <v>160.93</v>
      </c>
      <c r="I94" s="57" t="s">
        <v>140</v>
      </c>
      <c r="J94" s="17"/>
      <c r="K94" s="16"/>
      <c r="L94" s="16"/>
      <c r="M94" s="3"/>
      <c r="N94" s="1"/>
      <c r="O94" s="1"/>
    </row>
    <row r="95" spans="1:15" ht="25.5" customHeight="1">
      <c r="A95" s="92" t="s">
        <v>59</v>
      </c>
      <c r="B95" s="93"/>
      <c r="C95" s="93"/>
      <c r="D95" s="93"/>
      <c r="E95" s="94"/>
      <c r="F95" s="36" t="s">
        <v>49</v>
      </c>
      <c r="G95" s="36" t="s">
        <v>28</v>
      </c>
      <c r="H95" s="38">
        <v>48</v>
      </c>
      <c r="I95" s="57" t="s">
        <v>140</v>
      </c>
      <c r="J95" s="17"/>
      <c r="K95" s="16"/>
      <c r="L95" s="16"/>
      <c r="M95" s="3"/>
      <c r="N95" s="1"/>
      <c r="O95" s="1"/>
    </row>
    <row r="96" spans="1:15">
      <c r="A96" s="24"/>
      <c r="B96" s="25"/>
      <c r="C96" s="25"/>
      <c r="D96" s="25"/>
      <c r="E96" s="25"/>
      <c r="F96" s="25"/>
      <c r="G96" s="25"/>
      <c r="H96" s="25"/>
    </row>
    <row r="97" spans="1:9">
      <c r="A97" s="44" t="s">
        <v>125</v>
      </c>
      <c r="B97" s="49"/>
      <c r="C97" s="49"/>
      <c r="D97" s="50"/>
      <c r="E97" s="49"/>
      <c r="F97" s="49"/>
      <c r="G97" s="51"/>
      <c r="H97" s="49"/>
    </row>
    <row r="98" spans="1:9">
      <c r="A98" s="33" t="s">
        <v>118</v>
      </c>
      <c r="B98" s="52" t="s">
        <v>161</v>
      </c>
      <c r="C98" s="52"/>
      <c r="D98" s="52"/>
      <c r="E98" s="52"/>
      <c r="F98" s="52"/>
      <c r="G98" s="52"/>
      <c r="H98" s="52"/>
    </row>
    <row r="99" spans="1:9" ht="42.75">
      <c r="A99" s="91" t="s">
        <v>119</v>
      </c>
      <c r="B99" s="91"/>
      <c r="C99" s="91"/>
      <c r="D99" s="91"/>
      <c r="E99" s="91"/>
      <c r="F99" s="34"/>
      <c r="G99" s="34" t="s">
        <v>24</v>
      </c>
      <c r="H99" s="35">
        <v>19776</v>
      </c>
      <c r="I99" s="58" t="s">
        <v>141</v>
      </c>
    </row>
    <row r="100" spans="1:9">
      <c r="A100" s="95" t="s">
        <v>156</v>
      </c>
      <c r="B100" s="95"/>
      <c r="C100" s="95"/>
      <c r="D100" s="95"/>
      <c r="E100" s="95"/>
      <c r="F100" s="36" t="s">
        <v>158</v>
      </c>
      <c r="G100" s="36" t="s">
        <v>155</v>
      </c>
      <c r="H100" s="37">
        <v>100</v>
      </c>
      <c r="I100" s="61"/>
    </row>
    <row r="101" spans="1:9">
      <c r="A101" s="95" t="s">
        <v>157</v>
      </c>
      <c r="B101" s="95"/>
      <c r="C101" s="95"/>
      <c r="D101" s="95"/>
      <c r="E101" s="95"/>
      <c r="F101" s="36" t="s">
        <v>159</v>
      </c>
      <c r="G101" s="36" t="s">
        <v>155</v>
      </c>
      <c r="H101" s="37">
        <v>3</v>
      </c>
      <c r="I101" s="61"/>
    </row>
    <row r="102" spans="1:9" ht="28.5">
      <c r="A102" s="92" t="s">
        <v>59</v>
      </c>
      <c r="B102" s="93"/>
      <c r="C102" s="93"/>
      <c r="D102" s="93"/>
      <c r="E102" s="94"/>
      <c r="F102" s="36" t="s">
        <v>49</v>
      </c>
      <c r="G102" s="36" t="s">
        <v>28</v>
      </c>
      <c r="H102" s="38">
        <v>48</v>
      </c>
      <c r="I102" s="75" t="s">
        <v>140</v>
      </c>
    </row>
    <row r="103" spans="1:9">
      <c r="A103" s="92" t="s">
        <v>160</v>
      </c>
      <c r="B103" s="93"/>
      <c r="C103" s="93"/>
      <c r="D103" s="93"/>
      <c r="E103" s="94"/>
      <c r="F103" s="36" t="s">
        <v>39</v>
      </c>
      <c r="G103" s="36" t="s">
        <v>43</v>
      </c>
      <c r="H103" s="65">
        <v>4</v>
      </c>
      <c r="I103" s="75"/>
    </row>
    <row r="104" spans="1:9">
      <c r="A104" s="40"/>
      <c r="B104" s="40"/>
      <c r="C104" s="40"/>
      <c r="D104" s="40"/>
      <c r="E104" s="40"/>
      <c r="F104" s="41"/>
      <c r="G104" s="41"/>
      <c r="H104" s="77"/>
      <c r="I104" s="78"/>
    </row>
    <row r="105" spans="1:9" ht="30" customHeight="1">
      <c r="A105" s="91" t="s">
        <v>166</v>
      </c>
      <c r="B105" s="91"/>
      <c r="C105" s="91"/>
      <c r="D105" s="91"/>
      <c r="E105" s="91"/>
      <c r="F105" s="34" t="s">
        <v>164</v>
      </c>
      <c r="G105" s="34" t="s">
        <v>24</v>
      </c>
      <c r="H105" s="74">
        <v>146.22</v>
      </c>
      <c r="I105" s="61" t="s">
        <v>142</v>
      </c>
    </row>
    <row r="106" spans="1:9" ht="28.5">
      <c r="A106" s="92" t="s">
        <v>59</v>
      </c>
      <c r="B106" s="93"/>
      <c r="C106" s="93"/>
      <c r="D106" s="93"/>
      <c r="E106" s="94"/>
      <c r="F106" s="36" t="s">
        <v>99</v>
      </c>
      <c r="G106" s="36" t="s">
        <v>28</v>
      </c>
      <c r="H106" s="76">
        <v>8</v>
      </c>
      <c r="I106" s="75" t="s">
        <v>140</v>
      </c>
    </row>
    <row r="107" spans="1:9" ht="28.5">
      <c r="A107" s="92" t="s">
        <v>165</v>
      </c>
      <c r="B107" s="93"/>
      <c r="C107" s="93"/>
      <c r="D107" s="93"/>
      <c r="E107" s="94"/>
      <c r="F107" s="36" t="s">
        <v>55</v>
      </c>
      <c r="G107" s="36" t="s">
        <v>43</v>
      </c>
      <c r="H107" s="76">
        <v>238</v>
      </c>
      <c r="I107" s="75" t="s">
        <v>140</v>
      </c>
    </row>
    <row r="108" spans="1:9" ht="28.5">
      <c r="A108" s="92" t="s">
        <v>162</v>
      </c>
      <c r="B108" s="93"/>
      <c r="C108" s="93"/>
      <c r="D108" s="93"/>
      <c r="E108" s="94"/>
      <c r="F108" s="36" t="s">
        <v>163</v>
      </c>
      <c r="G108" s="36" t="s">
        <v>24</v>
      </c>
      <c r="H108" s="38">
        <v>145</v>
      </c>
      <c r="I108" s="75" t="s">
        <v>140</v>
      </c>
    </row>
    <row r="109" spans="1:9" ht="28.5">
      <c r="A109" s="92" t="s">
        <v>42</v>
      </c>
      <c r="B109" s="93"/>
      <c r="C109" s="93"/>
      <c r="D109" s="93"/>
      <c r="E109" s="94"/>
      <c r="F109" s="36" t="s">
        <v>39</v>
      </c>
      <c r="G109" s="36" t="s">
        <v>43</v>
      </c>
      <c r="H109" s="65">
        <v>5</v>
      </c>
      <c r="I109" s="75" t="s">
        <v>140</v>
      </c>
    </row>
    <row r="110" spans="1:9" ht="28.5">
      <c r="A110" s="95" t="s">
        <v>102</v>
      </c>
      <c r="B110" s="95"/>
      <c r="C110" s="95"/>
      <c r="D110" s="95"/>
      <c r="E110" s="95"/>
      <c r="F110" s="36" t="s">
        <v>108</v>
      </c>
      <c r="G110" s="36" t="s">
        <v>101</v>
      </c>
      <c r="H110" s="76">
        <v>6</v>
      </c>
      <c r="I110" s="75" t="s">
        <v>140</v>
      </c>
    </row>
    <row r="111" spans="1:9">
      <c r="A111" s="40"/>
      <c r="B111" s="40"/>
      <c r="C111" s="40"/>
      <c r="D111" s="40"/>
      <c r="E111" s="40"/>
      <c r="F111" s="41"/>
      <c r="G111" s="41"/>
      <c r="H111" s="77"/>
      <c r="I111" s="78"/>
    </row>
    <row r="112" spans="1:9">
      <c r="A112" s="108" t="s">
        <v>126</v>
      </c>
      <c r="B112" s="108"/>
      <c r="C112" s="108"/>
      <c r="D112" s="108"/>
      <c r="E112" s="108"/>
      <c r="F112" s="108"/>
      <c r="G112" s="108"/>
      <c r="H112" s="108"/>
    </row>
    <row r="113" spans="1:9" ht="28.5" customHeight="1">
      <c r="A113" s="91" t="s">
        <v>127</v>
      </c>
      <c r="B113" s="91"/>
      <c r="C113" s="91"/>
      <c r="D113" s="91"/>
      <c r="E113" s="91"/>
      <c r="F113" s="34" t="s">
        <v>128</v>
      </c>
      <c r="G113" s="34" t="s">
        <v>24</v>
      </c>
      <c r="H113" s="35">
        <v>2839</v>
      </c>
      <c r="I113" s="72" t="s">
        <v>140</v>
      </c>
    </row>
    <row r="114" spans="1:9">
      <c r="A114" s="32"/>
      <c r="B114" s="32"/>
      <c r="C114" s="32"/>
      <c r="D114" s="25"/>
      <c r="E114" s="25"/>
      <c r="F114" s="25"/>
      <c r="G114" s="25"/>
      <c r="H114" s="32"/>
    </row>
    <row r="115" spans="1:9">
      <c r="A115" s="100" t="s">
        <v>19</v>
      </c>
      <c r="B115" s="100"/>
      <c r="C115" s="100"/>
      <c r="D115" s="100"/>
      <c r="E115" s="100"/>
      <c r="F115" s="100"/>
      <c r="G115" s="100"/>
      <c r="H115" s="100"/>
    </row>
    <row r="116" spans="1:9">
      <c r="A116" s="87" t="s">
        <v>20</v>
      </c>
      <c r="B116" s="87"/>
      <c r="C116" s="87"/>
      <c r="D116" s="87"/>
      <c r="E116" s="88" t="s">
        <v>174</v>
      </c>
      <c r="F116" s="88"/>
      <c r="G116" s="88"/>
      <c r="H116" s="88"/>
      <c r="I116" s="81" t="s">
        <v>137</v>
      </c>
    </row>
    <row r="117" spans="1:9">
      <c r="A117" s="87" t="s">
        <v>92</v>
      </c>
      <c r="B117" s="87"/>
      <c r="C117" s="87"/>
      <c r="D117" s="87"/>
      <c r="E117" s="88">
        <v>4</v>
      </c>
      <c r="F117" s="88"/>
      <c r="G117" s="88"/>
      <c r="H117" s="88"/>
      <c r="I117" s="81"/>
    </row>
    <row r="118" spans="1:9">
      <c r="A118" s="87" t="s">
        <v>51</v>
      </c>
      <c r="B118" s="87"/>
      <c r="C118" s="87"/>
      <c r="D118" s="87"/>
      <c r="E118" s="88">
        <v>1</v>
      </c>
      <c r="F118" s="88"/>
      <c r="G118" s="88"/>
      <c r="H118" s="88"/>
      <c r="I118" s="81"/>
    </row>
    <row r="119" spans="1:9">
      <c r="A119" s="87" t="s">
        <v>85</v>
      </c>
      <c r="B119" s="87"/>
      <c r="C119" s="87"/>
      <c r="D119" s="87"/>
      <c r="E119" s="88">
        <v>8</v>
      </c>
      <c r="F119" s="88"/>
      <c r="G119" s="88"/>
      <c r="H119" s="88"/>
      <c r="I119" s="81"/>
    </row>
    <row r="120" spans="1:9">
      <c r="A120" s="87" t="s">
        <v>86</v>
      </c>
      <c r="B120" s="87"/>
      <c r="C120" s="87"/>
      <c r="D120" s="87"/>
      <c r="E120" s="88">
        <v>8</v>
      </c>
      <c r="F120" s="88"/>
      <c r="G120" s="88"/>
      <c r="H120" s="88"/>
      <c r="I120" s="81"/>
    </row>
    <row r="121" spans="1:9">
      <c r="A121" s="87" t="s">
        <v>102</v>
      </c>
      <c r="B121" s="87"/>
      <c r="C121" s="87"/>
      <c r="D121" s="87"/>
      <c r="E121" s="88">
        <v>8</v>
      </c>
      <c r="F121" s="88"/>
      <c r="G121" s="88"/>
      <c r="H121" s="88"/>
      <c r="I121" s="81"/>
    </row>
    <row r="122" spans="1:9">
      <c r="A122" s="87" t="s">
        <v>21</v>
      </c>
      <c r="B122" s="87"/>
      <c r="C122" s="87"/>
      <c r="D122" s="87"/>
      <c r="E122" s="89">
        <v>160.93</v>
      </c>
      <c r="F122" s="89"/>
      <c r="G122" s="89"/>
      <c r="H122" s="89"/>
      <c r="I122" s="81"/>
    </row>
    <row r="123" spans="1:9">
      <c r="A123" s="87" t="s">
        <v>58</v>
      </c>
      <c r="B123" s="87"/>
      <c r="C123" s="87"/>
      <c r="D123" s="87"/>
      <c r="E123" s="90">
        <v>1048</v>
      </c>
      <c r="F123" s="90"/>
      <c r="G123" s="90"/>
      <c r="H123" s="90"/>
      <c r="I123" s="81"/>
    </row>
    <row r="124" spans="1:9">
      <c r="A124" s="87" t="s">
        <v>87</v>
      </c>
      <c r="B124" s="87"/>
      <c r="C124" s="87"/>
      <c r="D124" s="87"/>
      <c r="E124" s="101">
        <v>213</v>
      </c>
      <c r="F124" s="101"/>
      <c r="G124" s="101"/>
      <c r="H124" s="101"/>
      <c r="I124" s="81"/>
    </row>
    <row r="125" spans="1:9" ht="33" customHeight="1">
      <c r="A125" s="87" t="s">
        <v>78</v>
      </c>
      <c r="B125" s="87"/>
      <c r="C125" s="87"/>
      <c r="D125" s="87"/>
      <c r="E125" s="123">
        <v>18.16</v>
      </c>
      <c r="F125" s="123"/>
      <c r="G125" s="123"/>
      <c r="H125" s="123"/>
      <c r="I125" s="61" t="s">
        <v>142</v>
      </c>
    </row>
    <row r="126" spans="1:9" ht="33" customHeight="1">
      <c r="A126" s="87" t="s">
        <v>80</v>
      </c>
      <c r="B126" s="87"/>
      <c r="C126" s="87"/>
      <c r="D126" s="87"/>
      <c r="E126" s="90">
        <v>2037.44</v>
      </c>
      <c r="F126" s="90"/>
      <c r="G126" s="90"/>
      <c r="H126" s="90"/>
      <c r="I126" s="61" t="s">
        <v>142</v>
      </c>
    </row>
    <row r="127" spans="1:9" ht="33" customHeight="1">
      <c r="A127" s="87" t="s">
        <v>82</v>
      </c>
      <c r="B127" s="87"/>
      <c r="C127" s="87"/>
      <c r="D127" s="87"/>
      <c r="E127" s="124">
        <v>6.26</v>
      </c>
      <c r="F127" s="124"/>
      <c r="G127" s="124"/>
      <c r="H127" s="124"/>
      <c r="I127" s="61" t="s">
        <v>142</v>
      </c>
    </row>
    <row r="128" spans="1:9" ht="33" customHeight="1">
      <c r="A128" s="87" t="s">
        <v>84</v>
      </c>
      <c r="B128" s="87"/>
      <c r="C128" s="87"/>
      <c r="D128" s="87"/>
      <c r="E128" s="90">
        <v>187.86</v>
      </c>
      <c r="F128" s="90"/>
      <c r="G128" s="90"/>
      <c r="H128" s="90"/>
      <c r="I128" s="61" t="s">
        <v>142</v>
      </c>
    </row>
    <row r="129" spans="1:9" ht="33" hidden="1" customHeight="1">
      <c r="A129" s="87" t="s">
        <v>90</v>
      </c>
      <c r="B129" s="87"/>
      <c r="C129" s="87"/>
      <c r="D129" s="87"/>
      <c r="E129" s="90"/>
      <c r="F129" s="90"/>
      <c r="G129" s="90"/>
      <c r="H129" s="90"/>
      <c r="I129" s="82" t="s">
        <v>137</v>
      </c>
    </row>
    <row r="130" spans="1:9" ht="45.75" hidden="1" customHeight="1">
      <c r="A130" s="87" t="s">
        <v>91</v>
      </c>
      <c r="B130" s="87"/>
      <c r="C130" s="87"/>
      <c r="D130" s="87"/>
      <c r="E130" s="90"/>
      <c r="F130" s="90"/>
      <c r="G130" s="90"/>
      <c r="H130" s="90"/>
      <c r="I130" s="82"/>
    </row>
    <row r="131" spans="1:9">
      <c r="A131" s="87" t="s">
        <v>93</v>
      </c>
      <c r="B131" s="87"/>
      <c r="C131" s="87"/>
      <c r="D131" s="87"/>
      <c r="E131" s="90">
        <v>1</v>
      </c>
      <c r="F131" s="90"/>
      <c r="G131" s="90"/>
      <c r="H131" s="90"/>
      <c r="I131" s="82"/>
    </row>
    <row r="132" spans="1:9" ht="33" customHeight="1">
      <c r="A132" s="87" t="s">
        <v>104</v>
      </c>
      <c r="B132" s="87"/>
      <c r="C132" s="87"/>
      <c r="D132" s="87"/>
      <c r="E132" s="90">
        <v>1</v>
      </c>
      <c r="F132" s="90"/>
      <c r="G132" s="90"/>
      <c r="H132" s="90"/>
      <c r="I132" s="82"/>
    </row>
    <row r="133" spans="1:9" ht="33" customHeight="1">
      <c r="A133" s="87" t="s">
        <v>103</v>
      </c>
      <c r="B133" s="87"/>
      <c r="C133" s="87"/>
      <c r="D133" s="87"/>
      <c r="E133" s="88">
        <v>5</v>
      </c>
      <c r="F133" s="88"/>
      <c r="G133" s="88"/>
      <c r="H133" s="88"/>
      <c r="I133" s="82"/>
    </row>
    <row r="134" spans="1:9" ht="41.25" customHeight="1">
      <c r="A134" s="130" t="s">
        <v>178</v>
      </c>
      <c r="B134" s="130"/>
      <c r="C134" s="130"/>
      <c r="D134" s="130"/>
      <c r="E134" s="130"/>
      <c r="F134" s="130"/>
      <c r="G134" s="130"/>
      <c r="H134" s="130"/>
    </row>
    <row r="135" spans="1:9" ht="20.25">
      <c r="A135" s="131" t="s">
        <v>144</v>
      </c>
      <c r="B135" s="131"/>
      <c r="C135" s="131"/>
      <c r="D135" s="131"/>
      <c r="E135" s="131"/>
      <c r="F135" s="131"/>
      <c r="G135" s="131"/>
      <c r="H135" s="131"/>
    </row>
    <row r="136" spans="1:9">
      <c r="A136" s="108" t="s">
        <v>145</v>
      </c>
      <c r="B136" s="108"/>
      <c r="C136" s="108"/>
      <c r="D136" s="27"/>
      <c r="E136" s="28"/>
      <c r="F136" s="108" t="s">
        <v>146</v>
      </c>
      <c r="G136" s="108"/>
      <c r="H136" s="108"/>
    </row>
    <row r="137" spans="1:9">
      <c r="A137" s="132" t="s">
        <v>167</v>
      </c>
      <c r="B137" s="132"/>
      <c r="C137" s="132"/>
      <c r="D137" s="26"/>
      <c r="E137" s="25"/>
      <c r="F137" s="132" t="s">
        <v>169</v>
      </c>
      <c r="G137" s="132"/>
      <c r="H137" s="132"/>
    </row>
    <row r="138" spans="1:9">
      <c r="A138" s="133" t="s">
        <v>168</v>
      </c>
      <c r="B138" s="133"/>
      <c r="C138" s="133"/>
      <c r="D138" s="26"/>
      <c r="E138" s="25"/>
      <c r="F138" s="133" t="s">
        <v>170</v>
      </c>
      <c r="G138" s="133"/>
      <c r="H138" s="133"/>
    </row>
  </sheetData>
  <mergeCells count="152">
    <mergeCell ref="F138:H138"/>
    <mergeCell ref="A136:C136"/>
    <mergeCell ref="A137:C137"/>
    <mergeCell ref="A138:C138"/>
    <mergeCell ref="F23:G23"/>
    <mergeCell ref="F24:G24"/>
    <mergeCell ref="F25:G25"/>
    <mergeCell ref="F136:H136"/>
    <mergeCell ref="E133:H133"/>
    <mergeCell ref="A134:H134"/>
    <mergeCell ref="A133:D133"/>
    <mergeCell ref="A135:H135"/>
    <mergeCell ref="F137:H137"/>
    <mergeCell ref="A129:D129"/>
    <mergeCell ref="A130:D130"/>
    <mergeCell ref="A132:D132"/>
    <mergeCell ref="A125:D125"/>
    <mergeCell ref="E125:H125"/>
    <mergeCell ref="A127:D127"/>
    <mergeCell ref="E126:H126"/>
    <mergeCell ref="E127:H127"/>
    <mergeCell ref="C18:F18"/>
    <mergeCell ref="C19:F19"/>
    <mergeCell ref="C20:F20"/>
    <mergeCell ref="A99:E99"/>
    <mergeCell ref="A100:E100"/>
    <mergeCell ref="A101:E101"/>
    <mergeCell ref="A113:E113"/>
    <mergeCell ref="A112:H112"/>
    <mergeCell ref="A94:E94"/>
    <mergeCell ref="A95:E95"/>
    <mergeCell ref="A22:H22"/>
    <mergeCell ref="A71:E71"/>
    <mergeCell ref="A72:E72"/>
    <mergeCell ref="A74:E74"/>
    <mergeCell ref="A73:E73"/>
    <mergeCell ref="A43:E43"/>
    <mergeCell ref="C12:F12"/>
    <mergeCell ref="C13:F13"/>
    <mergeCell ref="C15:F15"/>
    <mergeCell ref="C16:F16"/>
    <mergeCell ref="C17:F17"/>
    <mergeCell ref="C14:F14"/>
    <mergeCell ref="A90:E90"/>
    <mergeCell ref="A91:E91"/>
    <mergeCell ref="A93:E93"/>
    <mergeCell ref="A92:E92"/>
    <mergeCell ref="A81:E81"/>
    <mergeCell ref="A82:E82"/>
    <mergeCell ref="A85:E85"/>
    <mergeCell ref="A49:E49"/>
    <mergeCell ref="A50:E50"/>
    <mergeCell ref="A46:E46"/>
    <mergeCell ref="B28:E28"/>
    <mergeCell ref="B29:E29"/>
    <mergeCell ref="B30:E30"/>
    <mergeCell ref="B31:E31"/>
    <mergeCell ref="B32:E32"/>
    <mergeCell ref="B23:E23"/>
    <mergeCell ref="B24:E24"/>
    <mergeCell ref="B25:E25"/>
    <mergeCell ref="F26:G26"/>
    <mergeCell ref="F27:G27"/>
    <mergeCell ref="F28:G28"/>
    <mergeCell ref="F29:G29"/>
    <mergeCell ref="A86:E86"/>
    <mergeCell ref="A80:E80"/>
    <mergeCell ref="A118:D118"/>
    <mergeCell ref="A119:D119"/>
    <mergeCell ref="A120:D120"/>
    <mergeCell ref="A44:E44"/>
    <mergeCell ref="A47:E47"/>
    <mergeCell ref="F36:G36"/>
    <mergeCell ref="B26:E26"/>
    <mergeCell ref="B27:E27"/>
    <mergeCell ref="A122:D122"/>
    <mergeCell ref="B34:E34"/>
    <mergeCell ref="B35:E35"/>
    <mergeCell ref="A56:E56"/>
    <mergeCell ref="A42:E42"/>
    <mergeCell ref="A48:E48"/>
    <mergeCell ref="B36:E36"/>
    <mergeCell ref="A78:E78"/>
    <mergeCell ref="A79:E79"/>
    <mergeCell ref="A84:E84"/>
    <mergeCell ref="A83:E83"/>
    <mergeCell ref="A110:E110"/>
    <mergeCell ref="A109:E109"/>
    <mergeCell ref="A102:E102"/>
    <mergeCell ref="A103:E103"/>
    <mergeCell ref="A105:E105"/>
    <mergeCell ref="A106:E106"/>
    <mergeCell ref="A107:E107"/>
    <mergeCell ref="A108:E108"/>
    <mergeCell ref="A9:H9"/>
    <mergeCell ref="A10:H10"/>
    <mergeCell ref="A115:H115"/>
    <mergeCell ref="A124:D124"/>
    <mergeCell ref="E124:H124"/>
    <mergeCell ref="A128:D128"/>
    <mergeCell ref="E128:H128"/>
    <mergeCell ref="A131:D131"/>
    <mergeCell ref="E131:H131"/>
    <mergeCell ref="E129:H129"/>
    <mergeCell ref="E130:H130"/>
    <mergeCell ref="A126:D126"/>
    <mergeCell ref="E117:H117"/>
    <mergeCell ref="E116:H116"/>
    <mergeCell ref="E118:H118"/>
    <mergeCell ref="B37:E37"/>
    <mergeCell ref="F37:G37"/>
    <mergeCell ref="A60:E60"/>
    <mergeCell ref="A39:H39"/>
    <mergeCell ref="A117:D117"/>
    <mergeCell ref="A116:D116"/>
    <mergeCell ref="H13:H20"/>
    <mergeCell ref="H23:H33"/>
    <mergeCell ref="H34:H35"/>
    <mergeCell ref="E3:H3"/>
    <mergeCell ref="E4:H4"/>
    <mergeCell ref="E5:H5"/>
    <mergeCell ref="E7:H7"/>
    <mergeCell ref="E6:H6"/>
    <mergeCell ref="A123:D123"/>
    <mergeCell ref="A121:D121"/>
    <mergeCell ref="E119:H119"/>
    <mergeCell ref="E120:H120"/>
    <mergeCell ref="E122:H122"/>
    <mergeCell ref="E123:H123"/>
    <mergeCell ref="E121:H121"/>
    <mergeCell ref="A70:E70"/>
    <mergeCell ref="A66:E66"/>
    <mergeCell ref="A61:E61"/>
    <mergeCell ref="A62:E62"/>
    <mergeCell ref="A63:E63"/>
    <mergeCell ref="A64:E64"/>
    <mergeCell ref="A65:E65"/>
    <mergeCell ref="A52:E52"/>
    <mergeCell ref="A53:E53"/>
    <mergeCell ref="A54:E54"/>
    <mergeCell ref="A55:E55"/>
    <mergeCell ref="B33:E33"/>
    <mergeCell ref="K37:K38"/>
    <mergeCell ref="I116:I124"/>
    <mergeCell ref="I129:I133"/>
    <mergeCell ref="F30:G30"/>
    <mergeCell ref="F31:G31"/>
    <mergeCell ref="F32:G32"/>
    <mergeCell ref="F33:G33"/>
    <mergeCell ref="F34:G34"/>
    <mergeCell ref="F35:G35"/>
    <mergeCell ref="E132:H132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Калькуляція</vt:lpstr>
      <vt:lpstr>Лист1</vt:lpstr>
      <vt:lpstr>Калькуляція!Область_печати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2024-05-22T08:05:46Z</dcterms:modified>
</cp:coreProperties>
</file>