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П\"/>
    </mc:Choice>
  </mc:AlternateContent>
  <bookViews>
    <workbookView xWindow="32772" yWindow="32772" windowWidth="23040" windowHeight="9036"/>
  </bookViews>
  <sheets>
    <sheet name="Sheet1" sheetId="1" r:id="rId1"/>
  </sheets>
  <calcPr calcId="191029"/>
  <fileRecoveryPr autoRecover="0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</calcChain>
</file>

<file path=xl/sharedStrings.xml><?xml version="1.0" encoding="utf-8"?>
<sst xmlns="http://schemas.openxmlformats.org/spreadsheetml/2006/main" count="174" uniqueCount="87">
  <si>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</si>
  <si>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</si>
  <si>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</si>
  <si>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</si>
  <si>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</si>
  <si>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</si>
  <si>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</si>
  <si>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</si>
  <si>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</si>
  <si>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</si>
  <si>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</si>
  <si>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UA-P-2019-05-24-004268-a</t>
  </si>
  <si>
    <t>44220000-8 Протипожежні двері</t>
  </si>
  <si>
    <t>Відкриті торги</t>
  </si>
  <si>
    <t>UAH</t>
  </si>
  <si>
    <t>44220000-8 Столярні вироби</t>
  </si>
  <si>
    <t>2210 Предмети, матеріали, обладнання та інвентар</t>
  </si>
  <si>
    <t>UA-P-2019-05-23-006240-a</t>
  </si>
  <si>
    <t>72710000-0 Послуги у сфері локальних мереж</t>
  </si>
  <si>
    <t>Звіт про укладений договір</t>
  </si>
  <si>
    <t>2240 Оплата послуг (крім комунальних)</t>
  </si>
  <si>
    <t>UA-P-2019-05-23-006217-a</t>
  </si>
  <si>
    <t>32560000-6 Оптоволоконні матеріали</t>
  </si>
  <si>
    <t>UA-P-2019-05-21-004704-a</t>
  </si>
  <si>
    <t>30190000-7 Канцелярські товари</t>
  </si>
  <si>
    <t>Допорогова закупівля</t>
  </si>
  <si>
    <t>30190000-7 Офісне устаткування та приладдя різне</t>
  </si>
  <si>
    <t>UA-P-2019-05-15-005231-a</t>
  </si>
  <si>
    <t>45310000-3 Влаштування системи пожежної сигналізації, системи оповіщення про пожежу та управління евакуацією людей, системи передавання тривожних сповіщень в приміщеннях НВК № 148 за адресою: м. Дніпро, проспект Олександра Поля, 42» . Реконструкція</t>
  </si>
  <si>
    <t>45310000-3 Електромонтажні роботи</t>
  </si>
  <si>
    <t>3142 Реконструкція та реставрація інших об’єктів</t>
  </si>
  <si>
    <t>UA-P-2019-05-15-005220-a</t>
  </si>
  <si>
    <t>45310000-3 Влаштування системи пожежної сигналізації, системи оповіщення про пожежу та управління евакуацією людей, системи передавання тривожних сповіщень в приміщеннях НВК № 148 за адресою: м. Дніпро, проспект Пушкіна, 55». Реконструкція</t>
  </si>
  <si>
    <t>UA-P-2019-05-15-005186-a</t>
  </si>
  <si>
    <t>45310000-3 Система пожежної сигналізації, система оповіщення про пожежу та управління евакуацією людей у приміщенні Комунального закладу освіти «Навчально-виховний комплекс № 148 «Спеціалізована школа-дошкільний навчальний заклад (ясла-садок) «Планета Щастя» ДМР за адресою: м. Дніпро, вул. Володимира Антоновича, 13, код ЄДРПОУ 36839868 з монтажем (реконструкція)</t>
  </si>
  <si>
    <t>UA-P-2019-05-15-005165-a</t>
  </si>
  <si>
    <t>45310000-3 Система пожежної сигналізації, система оповіщення про пожежу та управління евакуацією людей у приміщенні Комунального закладу освіти “Дошкільний навчальний заклад (ясла-садок) № 195 комбінованого типу» ДМР за адресою: м. Дніпро, вул. Менахем-Мендл Шнеєрсона, 13 А, код ЄДРПОУ 34655086 з монтажем (реконструкція)</t>
  </si>
  <si>
    <t>UA-P-2019-05-15-005121-a</t>
  </si>
  <si>
    <t>45310000-3 Система пожежної сигналізації, система оповіщення про пожежу та управління евакуацією людей у приміщенні Комунального закладу освіти «Дошкільний навчальний заклад (ясла-садок) № 8» ДМР за адресою: м. Дніпро, вул. Моссаковського, 18, код ЄДРПОУ 34497723 з монтажем (реконструкція)</t>
  </si>
  <si>
    <t>UA-P-2019-05-15-005097-a</t>
  </si>
  <si>
    <t>45310000-3 Система пожежної сигналізації, система оповіщення про пожежу та управління евакуацією людей у приміщенні Комунального закладу освіти «Середня загальноосвітня школа № 39» ДМР за адресою: м. Дніпро, вул. Синельниківська, 5, код ЄДРПОУ 33383477 з монтажем (реконструкція)</t>
  </si>
  <si>
    <t>UA-P-2019-05-15-005078-a</t>
  </si>
  <si>
    <t>45310000-3 Система пожежної сигналізації, система оповіщення про пожежу та управління евакуацією людей у приміщенні Комунального закладу освіти «Спеціалізована школа І-ІІІ ступенів № 16» ДМР за адресою: м. Дніпро, пр. Богдана Хмельницького, 14 Б, код ЄДРПОУ 26509942 з монтажем (реконструкція)</t>
  </si>
  <si>
    <t>UA-P-2019-05-15-005056-a</t>
  </si>
  <si>
    <t>45310000-3 Система пожежної сигналізації, система оповіщення про пожежу та управління евакуацією людей у приміщенні Комунального закладу освіти "Міський юридичний ліцей" ДМР за адресою: м. Дніпро, вул. Набережна Заводська, 119 Д, код ЄДРПОУ 26458802 з монтажем (реконструкція)</t>
  </si>
  <si>
    <t>UA-P-2019-05-15-005012-a</t>
  </si>
  <si>
    <t>45310000-3 Система пожежної сигналізації, система оповіщення про пожежу та управління евакуацією людей у приміщенні Комунального закладу освіти «Середня загальноосвітня школа № 2» ДМР за адресою: м. Дніпро, вул. Ю. Савченка, 1, код ЄДРПОУ 25002394 з монтажем (реконструкція)</t>
  </si>
  <si>
    <t>UA-P-2019-05-15-004982-a</t>
  </si>
  <si>
    <t>45310000-3 Система пожежної сигналізації, система оповіщення про пожежу та управління евакуацією людей у приміщенні Комунального закладу освіти «Навчально-виховний комплекс № 130 «Загальноосвітній навчальний заклад І ступеня-гімназія» ДМР за адресою: м. Дніпро, пр. Героїв, 38, код ЄДРПОУ 24612245 з монтажем (реконструкція)</t>
  </si>
  <si>
    <t>UA-P-2019-05-15-004914-a</t>
  </si>
  <si>
    <t>45310000-3 Система пожежної сигналізації, система оповіщення про пожежу та управління евакуацією людей у приміщенні Комунального закладу освіти «Навчально-реабілітаційний центр «Надія» ДМР за адресою: м. Дніпро, вул. Комбрига Петрова, 21, код ЄДРПОУ 20198613 з монтажем (реконструкція)</t>
  </si>
  <si>
    <t>UA-P-2019-04-17-002263-a</t>
  </si>
  <si>
    <t>31710000-6 Програмно-апаратний комплекс «Безпечна школа»</t>
  </si>
  <si>
    <t>Відкриті торги з публікацією англійською мовою</t>
  </si>
  <si>
    <t>31710000-6 Електронне обладнання</t>
  </si>
  <si>
    <t>3110 Придбання обладнання і предметів довгострокового користування</t>
  </si>
  <si>
    <t>UA-P-2019-03-18-006154-a</t>
  </si>
  <si>
    <t>44510000-8 Знаряддя</t>
  </si>
  <si>
    <t>UA-P-2019-03-18-006146-a</t>
  </si>
  <si>
    <t>39110000-6 Крісла офісні</t>
  </si>
  <si>
    <t>39110000-6 Сидіння, стільці та супутні вироби і частини до них</t>
  </si>
  <si>
    <t>UA-P-2019-03-18-006073-a</t>
  </si>
  <si>
    <t>31620000-8 Комплекс пожежної сигналізації з монтажем</t>
  </si>
  <si>
    <t>31620000-8 Прилади звукової та візуальної сигналізації</t>
  </si>
  <si>
    <t>UA-P-2019-03-07-005413-a</t>
  </si>
  <si>
    <t>50410000-2 Послуги з технічного обслуговування систем протипожежного захисту з виведенням на пульт центрального спостереження</t>
  </si>
  <si>
    <t>50410000-2 Послуги з ремонту і технічного обслуговування вимірювальних, випробувальних і контрольних приладів</t>
  </si>
  <si>
    <t>UA-P-2019-02-15-006049-b</t>
  </si>
  <si>
    <t>79710000-4 Послуги з централізованої пультової охорони приміщень та території за допомогою технічних засобів та спостереження за станом засобів тривожної сигналізації з оперативним виїздом групи реагування</t>
  </si>
  <si>
    <t>79710000-4 Охоронні послуги</t>
  </si>
  <si>
    <t>UA-P-2019-02-06-010184-b</t>
  </si>
  <si>
    <t>32320000-2 Послуги по встановленню та монтажу системи відеоспостереження</t>
  </si>
  <si>
    <t>32320000-2 Телевізійне й аудіовізуальне обладнання</t>
  </si>
  <si>
    <t>UA-P-2019-02-05-013255-b</t>
  </si>
  <si>
    <t>50320000-4 Комплексне абонентське обслуговування комп’ютерної техніки</t>
  </si>
  <si>
    <t>50320000-4 Послуги з ремонту і технічного обслуговування персональних комп’ютерів</t>
  </si>
  <si>
    <t>UA-P-2019-02-04-009119-b</t>
  </si>
  <si>
    <t>72260000-5 Послуги з розробки,  впровадження та підтримки  системи на базі ПЗ Акцент 7.40</t>
  </si>
  <si>
    <t>72260000-5 Послуги, пов’язані з програмним забезпеченням</t>
  </si>
  <si>
    <t>UA-P-2019-01-21-013773-c</t>
  </si>
  <si>
    <t>45310000-3 Послуги по встановленню та монтажу системи охоронної сигналізації</t>
  </si>
  <si>
    <t>UA-P-2019-01-18-016128-c</t>
  </si>
  <si>
    <t>50530000-9 Послуги з технічного обслуговування засобів охоронної сигналізації</t>
  </si>
  <si>
    <t>50530000-9 Послуги з ремонту і технічного обслуговування техніки</t>
  </si>
  <si>
    <t>UA-P-2019-01-15-005807-b</t>
  </si>
  <si>
    <t>d41d8cd98f00b204e9800998ecf8427e Послуги з централізованої пультової охорони приміщень та території за допомогою технічних засобів та спостереження за станом засобів тривожної сигналізації з оперативним виїздом групи реагування</t>
  </si>
  <si>
    <t>Список державних планів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</si>
</sst>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\.mm\.yyyy"/>
    <numFmt numFmtId="173" formatCode="dd\.mm\.yyyy\ hh:mm"/>
  </numFmts>
  <fonts count="3" x14ac:knownFonts="1">
    <font>
      <sz val="10"/>
      <name val="Arial"/>
      <charset val="1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 applyBorder="1" applyAlignment="1" applyProtection="1"/>
    <xf numFmtId="0" fontId="1" fillId="2" borderId="0" xfId="0" applyFont="1" applyFill="1"/>
    <xf numFmtId="0" fontId="2" fillId="2" borderId="1" xfId="0" applyFont="1" applyFill="1" applyBorder="1" applyAlignment="1" applyProtection="1">
      <alignment horizontal="center" wrapText="1"/>
    </xf>
    <xf numFmtId="4" fontId="1" fillId="2" borderId="0" xfId="0" applyNumberFormat="1" applyFont="1" applyFill="1" applyBorder="1" applyAlignment="1" applyProtection="1"/>
    <xf numFmtId="172" fontId="1" fillId="2" borderId="0" xfId="0" applyNumberFormat="1" applyFont="1" applyFill="1" applyBorder="1" applyAlignment="1" applyProtection="1"/>
    <xf numFmtId="173" fontId="1" fillId="2" borderId="0" xfId="0" applyNumberFormat="1" applyFont="1" applyFill="1" applyBorder="1" applyAlignment="1" applyProtection="1"/>
    <xf numFmtId="0" fontId="1" fillId="2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9"/>
  <sheetViews>
    <sheetView tabSelected="1" zoomScaleNormal="100" workbookViewId="0">
      <pane ySplit="2" topLeftCell="A5" activePane="bottomLeft" state="frozen"/>
      <selection pane="bottomLeft" activeCell="B32" sqref="B32"/>
    </sheetView>
  </sheetViews>
  <sheetFormatPr defaultColWidth="9.109375" defaultRowHeight="13.2" x14ac:dyDescent="0.25"/>
  <cols>
    <col min="1" max="1" width="15" style="2" customWidth="1"/>
    <col min="2" max="2" width="35" style="2" customWidth="1"/>
    <col min="3" max="3" width="30" style="2" customWidth="1"/>
    <col min="4" max="4" width="25" style="2" customWidth="1"/>
    <col min="5" max="5" width="15" style="2" customWidth="1"/>
    <col min="6" max="6" width="10" style="2" customWidth="1"/>
    <col min="7" max="10" width="20" style="2" customWidth="1"/>
    <col min="11" max="11" width="30" style="2" customWidth="1"/>
    <col min="12" max="16384" width="9.109375" style="2"/>
  </cols>
  <sheetData>
    <row r="1" spans="1:11" x14ac:dyDescent="0.25">
      <c r="A1" s="1" t="s">
        <v>86</v>
      </c>
    </row>
    <row r="2" spans="1:11" ht="52.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</row>
    <row r="3" spans="1:11" s="7" customFormat="1" x14ac:dyDescent="0.25">
      <c r="A3" s="1" t="s">
        <v>11</v>
      </c>
      <c r="B3" s="1" t="s">
        <v>12</v>
      </c>
      <c r="C3" s="1"/>
      <c r="D3" s="1" t="s">
        <v>13</v>
      </c>
      <c r="E3" s="4">
        <v>357200</v>
      </c>
      <c r="F3" s="1" t="s">
        <v>14</v>
      </c>
      <c r="G3" s="5">
        <v>43609</v>
      </c>
      <c r="H3" s="6">
        <v>43586.125</v>
      </c>
      <c r="I3" s="1" t="s">
        <v>15</v>
      </c>
      <c r="J3" s="1" t="s">
        <v>16</v>
      </c>
      <c r="K3" s="1" t="str">
        <f>HYPERLINK("https://my.zakupki.prom.ua/cabinet/purchases/state_plan/view/8049888")</f>
        <v>https://my.zakupki.prom.ua/cabinet/purchases/state_plan/view/8049888</v>
      </c>
    </row>
    <row r="4" spans="1:11" s="7" customFormat="1" x14ac:dyDescent="0.25">
      <c r="A4" s="1" t="s">
        <v>17</v>
      </c>
      <c r="B4" s="1" t="s">
        <v>18</v>
      </c>
      <c r="C4" s="1"/>
      <c r="D4" s="1" t="s">
        <v>19</v>
      </c>
      <c r="E4" s="4">
        <v>7340</v>
      </c>
      <c r="F4" s="1" t="s">
        <v>14</v>
      </c>
      <c r="G4" s="5">
        <v>43608</v>
      </c>
      <c r="H4" s="6">
        <v>43586.125</v>
      </c>
      <c r="I4" s="1" t="s">
        <v>18</v>
      </c>
      <c r="J4" s="1" t="s">
        <v>20</v>
      </c>
      <c r="K4" s="1" t="str">
        <f>HYPERLINK("https://my.zakupki.prom.ua/cabinet/purchases/state_plan/view/8040038")</f>
        <v>https://my.zakupki.prom.ua/cabinet/purchases/state_plan/view/8040038</v>
      </c>
    </row>
    <row r="5" spans="1:11" s="7" customFormat="1" x14ac:dyDescent="0.25">
      <c r="A5" s="1" t="s">
        <v>21</v>
      </c>
      <c r="B5" s="1" t="s">
        <v>22</v>
      </c>
      <c r="C5" s="1"/>
      <c r="D5" s="1" t="s">
        <v>19</v>
      </c>
      <c r="E5" s="4">
        <v>5350</v>
      </c>
      <c r="F5" s="1" t="s">
        <v>14</v>
      </c>
      <c r="G5" s="5">
        <v>43608</v>
      </c>
      <c r="H5" s="6">
        <v>43586.125</v>
      </c>
      <c r="I5" s="1" t="s">
        <v>22</v>
      </c>
      <c r="J5" s="1" t="s">
        <v>16</v>
      </c>
      <c r="K5" s="1" t="str">
        <f>HYPERLINK("https://my.zakupki.prom.ua/cabinet/purchases/state_plan/view/8039928")</f>
        <v>https://my.zakupki.prom.ua/cabinet/purchases/state_plan/view/8039928</v>
      </c>
    </row>
    <row r="6" spans="1:11" s="7" customFormat="1" x14ac:dyDescent="0.25">
      <c r="A6" s="1" t="s">
        <v>23</v>
      </c>
      <c r="B6" s="1" t="s">
        <v>24</v>
      </c>
      <c r="C6" s="1"/>
      <c r="D6" s="1" t="s">
        <v>25</v>
      </c>
      <c r="E6" s="4">
        <v>13740</v>
      </c>
      <c r="F6" s="1" t="s">
        <v>14</v>
      </c>
      <c r="G6" s="5">
        <v>43606</v>
      </c>
      <c r="H6" s="6">
        <v>43466.083333333336</v>
      </c>
      <c r="I6" s="1" t="s">
        <v>26</v>
      </c>
      <c r="J6" s="1" t="s">
        <v>16</v>
      </c>
      <c r="K6" s="1" t="str">
        <f>HYPERLINK("https://my.zakupki.prom.ua/cabinet/purchases/state_plan/view/8018385")</f>
        <v>https://my.zakupki.prom.ua/cabinet/purchases/state_plan/view/8018385</v>
      </c>
    </row>
    <row r="7" spans="1:11" s="7" customFormat="1" x14ac:dyDescent="0.25">
      <c r="A7" s="1" t="s">
        <v>27</v>
      </c>
      <c r="B7" s="1" t="s">
        <v>28</v>
      </c>
      <c r="C7" s="1"/>
      <c r="D7" s="1" t="s">
        <v>13</v>
      </c>
      <c r="E7" s="4">
        <v>454000</v>
      </c>
      <c r="F7" s="1" t="s">
        <v>14</v>
      </c>
      <c r="G7" s="5">
        <v>43600</v>
      </c>
      <c r="H7" s="6">
        <v>43586.125</v>
      </c>
      <c r="I7" s="1" t="s">
        <v>29</v>
      </c>
      <c r="J7" s="1" t="s">
        <v>30</v>
      </c>
      <c r="K7" s="1" t="str">
        <f>HYPERLINK("https://my.zakupki.prom.ua/cabinet/purchases/state_plan/view/7973889")</f>
        <v>https://my.zakupki.prom.ua/cabinet/purchases/state_plan/view/7973889</v>
      </c>
    </row>
    <row r="8" spans="1:11" s="7" customFormat="1" x14ac:dyDescent="0.25">
      <c r="A8" s="1" t="s">
        <v>31</v>
      </c>
      <c r="B8" s="1" t="s">
        <v>32</v>
      </c>
      <c r="C8" s="1"/>
      <c r="D8" s="1" t="s">
        <v>13</v>
      </c>
      <c r="E8" s="4">
        <v>127000</v>
      </c>
      <c r="F8" s="1" t="s">
        <v>14</v>
      </c>
      <c r="G8" s="5">
        <v>43600</v>
      </c>
      <c r="H8" s="6">
        <v>43586.125</v>
      </c>
      <c r="I8" s="1" t="s">
        <v>29</v>
      </c>
      <c r="J8" s="1" t="s">
        <v>30</v>
      </c>
      <c r="K8" s="1" t="str">
        <f>HYPERLINK("https://my.zakupki.prom.ua/cabinet/purchases/state_plan/view/7973883")</f>
        <v>https://my.zakupki.prom.ua/cabinet/purchases/state_plan/view/7973883</v>
      </c>
    </row>
    <row r="9" spans="1:11" s="7" customFormat="1" x14ac:dyDescent="0.25">
      <c r="A9" s="1" t="s">
        <v>33</v>
      </c>
      <c r="B9" s="1" t="s">
        <v>34</v>
      </c>
      <c r="C9" s="1"/>
      <c r="D9" s="1" t="s">
        <v>13</v>
      </c>
      <c r="E9" s="4">
        <v>2020000</v>
      </c>
      <c r="F9" s="1" t="s">
        <v>14</v>
      </c>
      <c r="G9" s="5">
        <v>43600</v>
      </c>
      <c r="H9" s="6">
        <v>43586.125</v>
      </c>
      <c r="I9" s="1" t="s">
        <v>29</v>
      </c>
      <c r="J9" s="1" t="s">
        <v>30</v>
      </c>
      <c r="K9" s="1" t="str">
        <f>HYPERLINK("https://my.zakupki.prom.ua/cabinet/purchases/state_plan/view/7973875")</f>
        <v>https://my.zakupki.prom.ua/cabinet/purchases/state_plan/view/7973875</v>
      </c>
    </row>
    <row r="10" spans="1:11" s="7" customFormat="1" x14ac:dyDescent="0.25">
      <c r="A10" s="1" t="s">
        <v>35</v>
      </c>
      <c r="B10" s="1" t="s">
        <v>36</v>
      </c>
      <c r="C10" s="1"/>
      <c r="D10" s="1" t="s">
        <v>13</v>
      </c>
      <c r="E10" s="4">
        <v>715000</v>
      </c>
      <c r="F10" s="1" t="s">
        <v>14</v>
      </c>
      <c r="G10" s="5">
        <v>43600</v>
      </c>
      <c r="H10" s="6">
        <v>43586.125</v>
      </c>
      <c r="I10" s="1" t="s">
        <v>29</v>
      </c>
      <c r="J10" s="1" t="s">
        <v>30</v>
      </c>
      <c r="K10" s="1" t="str">
        <f>HYPERLINK("https://my.zakupki.prom.ua/cabinet/purchases/state_plan/view/7973739")</f>
        <v>https://my.zakupki.prom.ua/cabinet/purchases/state_plan/view/7973739</v>
      </c>
    </row>
    <row r="11" spans="1:11" s="7" customFormat="1" x14ac:dyDescent="0.25">
      <c r="A11" s="1" t="s">
        <v>37</v>
      </c>
      <c r="B11" s="1" t="s">
        <v>38</v>
      </c>
      <c r="C11" s="1"/>
      <c r="D11" s="1" t="s">
        <v>13</v>
      </c>
      <c r="E11" s="4">
        <v>184000</v>
      </c>
      <c r="F11" s="1" t="s">
        <v>14</v>
      </c>
      <c r="G11" s="5">
        <v>43600</v>
      </c>
      <c r="H11" s="6">
        <v>43586.125</v>
      </c>
      <c r="I11" s="1" t="s">
        <v>29</v>
      </c>
      <c r="J11" s="1" t="s">
        <v>30</v>
      </c>
      <c r="K11" s="1" t="str">
        <f>HYPERLINK("https://my.zakupki.prom.ua/cabinet/purchases/state_plan/view/7973701")</f>
        <v>https://my.zakupki.prom.ua/cabinet/purchases/state_plan/view/7973701</v>
      </c>
    </row>
    <row r="12" spans="1:11" s="7" customFormat="1" x14ac:dyDescent="0.25">
      <c r="A12" s="1" t="s">
        <v>39</v>
      </c>
      <c r="B12" s="1" t="s">
        <v>40</v>
      </c>
      <c r="C12" s="1"/>
      <c r="D12" s="1" t="s">
        <v>13</v>
      </c>
      <c r="E12" s="4">
        <v>1386000</v>
      </c>
      <c r="F12" s="1" t="s">
        <v>14</v>
      </c>
      <c r="G12" s="5">
        <v>43600</v>
      </c>
      <c r="H12" s="6">
        <v>43586.125</v>
      </c>
      <c r="I12" s="1" t="s">
        <v>29</v>
      </c>
      <c r="J12" s="1" t="s">
        <v>30</v>
      </c>
      <c r="K12" s="1" t="str">
        <f>HYPERLINK("https://my.zakupki.prom.ua/cabinet/purchases/state_plan/view/7973691")</f>
        <v>https://my.zakupki.prom.ua/cabinet/purchases/state_plan/view/7973691</v>
      </c>
    </row>
    <row r="13" spans="1:11" s="7" customFormat="1" x14ac:dyDescent="0.25">
      <c r="A13" s="1" t="s">
        <v>41</v>
      </c>
      <c r="B13" s="1" t="s">
        <v>42</v>
      </c>
      <c r="C13" s="1"/>
      <c r="D13" s="1" t="s">
        <v>13</v>
      </c>
      <c r="E13" s="4">
        <v>1052000</v>
      </c>
      <c r="F13" s="1" t="s">
        <v>14</v>
      </c>
      <c r="G13" s="5">
        <v>43600</v>
      </c>
      <c r="H13" s="6">
        <v>43586.125</v>
      </c>
      <c r="I13" s="1" t="s">
        <v>29</v>
      </c>
      <c r="J13" s="1" t="s">
        <v>30</v>
      </c>
      <c r="K13" s="1" t="str">
        <f>HYPERLINK("https://my.zakupki.prom.ua/cabinet/purchases/state_plan/view/7973681")</f>
        <v>https://my.zakupki.prom.ua/cabinet/purchases/state_plan/view/7973681</v>
      </c>
    </row>
    <row r="14" spans="1:11" s="7" customFormat="1" x14ac:dyDescent="0.25">
      <c r="A14" s="1" t="s">
        <v>43</v>
      </c>
      <c r="B14" s="1" t="s">
        <v>44</v>
      </c>
      <c r="C14" s="1"/>
      <c r="D14" s="1" t="s">
        <v>13</v>
      </c>
      <c r="E14" s="4">
        <v>240000</v>
      </c>
      <c r="F14" s="1" t="s">
        <v>14</v>
      </c>
      <c r="G14" s="5">
        <v>43600</v>
      </c>
      <c r="H14" s="6">
        <v>43586.125</v>
      </c>
      <c r="I14" s="1" t="s">
        <v>29</v>
      </c>
      <c r="J14" s="1" t="s">
        <v>30</v>
      </c>
      <c r="K14" s="1" t="str">
        <f>HYPERLINK("https://my.zakupki.prom.ua/cabinet/purchases/state_plan/view/7973665")</f>
        <v>https://my.zakupki.prom.ua/cabinet/purchases/state_plan/view/7973665</v>
      </c>
    </row>
    <row r="15" spans="1:11" s="7" customFormat="1" x14ac:dyDescent="0.25">
      <c r="A15" s="1" t="s">
        <v>45</v>
      </c>
      <c r="B15" s="1" t="s">
        <v>46</v>
      </c>
      <c r="C15" s="1"/>
      <c r="D15" s="1" t="s">
        <v>13</v>
      </c>
      <c r="E15" s="4">
        <v>1010000</v>
      </c>
      <c r="F15" s="1" t="s">
        <v>14</v>
      </c>
      <c r="G15" s="5">
        <v>43600</v>
      </c>
      <c r="H15" s="6">
        <v>43586.125</v>
      </c>
      <c r="I15" s="1" t="s">
        <v>29</v>
      </c>
      <c r="J15" s="1" t="s">
        <v>30</v>
      </c>
      <c r="K15" s="1" t="str">
        <f>HYPERLINK("https://my.zakupki.prom.ua/cabinet/purchases/state_plan/view/7973456")</f>
        <v>https://my.zakupki.prom.ua/cabinet/purchases/state_plan/view/7973456</v>
      </c>
    </row>
    <row r="16" spans="1:11" s="7" customFormat="1" x14ac:dyDescent="0.25">
      <c r="A16" s="1" t="s">
        <v>47</v>
      </c>
      <c r="B16" s="1" t="s">
        <v>48</v>
      </c>
      <c r="C16" s="1"/>
      <c r="D16" s="1" t="s">
        <v>13</v>
      </c>
      <c r="E16" s="4">
        <v>1704000</v>
      </c>
      <c r="F16" s="1" t="s">
        <v>14</v>
      </c>
      <c r="G16" s="5">
        <v>43600</v>
      </c>
      <c r="H16" s="6">
        <v>43586.125</v>
      </c>
      <c r="I16" s="1" t="s">
        <v>29</v>
      </c>
      <c r="J16" s="1" t="s">
        <v>30</v>
      </c>
      <c r="K16" s="1" t="str">
        <f>HYPERLINK("https://my.zakupki.prom.ua/cabinet/purchases/state_plan/view/7973449")</f>
        <v>https://my.zakupki.prom.ua/cabinet/purchases/state_plan/view/7973449</v>
      </c>
    </row>
    <row r="17" spans="1:11" s="7" customFormat="1" x14ac:dyDescent="0.25">
      <c r="A17" s="1" t="s">
        <v>49</v>
      </c>
      <c r="B17" s="1" t="s">
        <v>50</v>
      </c>
      <c r="C17" s="1"/>
      <c r="D17" s="1" t="s">
        <v>13</v>
      </c>
      <c r="E17" s="4">
        <v>308000</v>
      </c>
      <c r="F17" s="1" t="s">
        <v>14</v>
      </c>
      <c r="G17" s="5">
        <v>43600</v>
      </c>
      <c r="H17" s="6">
        <v>43586.125</v>
      </c>
      <c r="I17" s="1" t="s">
        <v>29</v>
      </c>
      <c r="J17" s="1" t="s">
        <v>30</v>
      </c>
      <c r="K17" s="1" t="str">
        <f>HYPERLINK("https://my.zakupki.prom.ua/cabinet/purchases/state_plan/view/7973422")</f>
        <v>https://my.zakupki.prom.ua/cabinet/purchases/state_plan/view/7973422</v>
      </c>
    </row>
    <row r="18" spans="1:11" s="7" customFormat="1" x14ac:dyDescent="0.25">
      <c r="A18" s="1" t="s">
        <v>51</v>
      </c>
      <c r="B18" s="1" t="s">
        <v>52</v>
      </c>
      <c r="C18" s="1"/>
      <c r="D18" s="1" t="s">
        <v>53</v>
      </c>
      <c r="E18" s="4">
        <v>13600000</v>
      </c>
      <c r="F18" s="1" t="s">
        <v>14</v>
      </c>
      <c r="G18" s="5">
        <v>43572</v>
      </c>
      <c r="H18" s="6">
        <v>43556.125</v>
      </c>
      <c r="I18" s="1" t="s">
        <v>54</v>
      </c>
      <c r="J18" s="1" t="s">
        <v>55</v>
      </c>
      <c r="K18" s="1" t="str">
        <f>HYPERLINK("https://my.zakupki.prom.ua/cabinet/purchases/state_plan/view/7806038")</f>
        <v>https://my.zakupki.prom.ua/cabinet/purchases/state_plan/view/7806038</v>
      </c>
    </row>
    <row r="19" spans="1:11" s="7" customFormat="1" x14ac:dyDescent="0.25">
      <c r="A19" s="1" t="s">
        <v>56</v>
      </c>
      <c r="B19" s="1" t="s">
        <v>57</v>
      </c>
      <c r="C19" s="1"/>
      <c r="D19" s="1" t="s">
        <v>25</v>
      </c>
      <c r="E19" s="4">
        <v>8000</v>
      </c>
      <c r="F19" s="1" t="s">
        <v>14</v>
      </c>
      <c r="G19" s="5">
        <v>43542</v>
      </c>
      <c r="H19" s="6">
        <v>43525.083333333336</v>
      </c>
      <c r="I19" s="1" t="s">
        <v>57</v>
      </c>
      <c r="J19" s="1" t="s">
        <v>16</v>
      </c>
      <c r="K19" s="1" t="str">
        <f>HYPERLINK("https://my.zakupki.prom.ua/cabinet/purchases/state_plan/view/7564799")</f>
        <v>https://my.zakupki.prom.ua/cabinet/purchases/state_plan/view/7564799</v>
      </c>
    </row>
    <row r="20" spans="1:11" s="7" customFormat="1" x14ac:dyDescent="0.25">
      <c r="A20" s="1" t="s">
        <v>58</v>
      </c>
      <c r="B20" s="1" t="s">
        <v>59</v>
      </c>
      <c r="C20" s="1"/>
      <c r="D20" s="1" t="s">
        <v>25</v>
      </c>
      <c r="E20" s="4">
        <v>17400</v>
      </c>
      <c r="F20" s="1" t="s">
        <v>14</v>
      </c>
      <c r="G20" s="5">
        <v>43542</v>
      </c>
      <c r="H20" s="6">
        <v>43525.083333333336</v>
      </c>
      <c r="I20" s="1" t="s">
        <v>60</v>
      </c>
      <c r="J20" s="1" t="s">
        <v>16</v>
      </c>
      <c r="K20" s="1" t="str">
        <f>HYPERLINK("https://my.zakupki.prom.ua/cabinet/purchases/state_plan/view/7564785")</f>
        <v>https://my.zakupki.prom.ua/cabinet/purchases/state_plan/view/7564785</v>
      </c>
    </row>
    <row r="21" spans="1:11" s="7" customFormat="1" x14ac:dyDescent="0.25">
      <c r="A21" s="1" t="s">
        <v>61</v>
      </c>
      <c r="B21" s="1" t="s">
        <v>62</v>
      </c>
      <c r="C21" s="1"/>
      <c r="D21" s="1" t="s">
        <v>53</v>
      </c>
      <c r="E21" s="4">
        <v>0</v>
      </c>
      <c r="F21" s="1" t="s">
        <v>14</v>
      </c>
      <c r="G21" s="5">
        <v>43542</v>
      </c>
      <c r="H21" s="6">
        <v>43525.083333333336</v>
      </c>
      <c r="I21" s="1" t="s">
        <v>63</v>
      </c>
      <c r="J21" s="1" t="s">
        <v>55</v>
      </c>
      <c r="K21" s="1" t="str">
        <f>HYPERLINK("https://my.zakupki.prom.ua/cabinet/purchases/state_plan/view/7564655")</f>
        <v>https://my.zakupki.prom.ua/cabinet/purchases/state_plan/view/7564655</v>
      </c>
    </row>
    <row r="22" spans="1:11" s="7" customFormat="1" x14ac:dyDescent="0.25">
      <c r="A22" s="1" t="s">
        <v>64</v>
      </c>
      <c r="B22" s="1" t="s">
        <v>65</v>
      </c>
      <c r="C22" s="1"/>
      <c r="D22" s="1" t="s">
        <v>13</v>
      </c>
      <c r="E22" s="4">
        <v>265000</v>
      </c>
      <c r="F22" s="1" t="s">
        <v>14</v>
      </c>
      <c r="G22" s="5">
        <v>43531</v>
      </c>
      <c r="H22" s="6">
        <v>43525.083333333336</v>
      </c>
      <c r="I22" s="1" t="s">
        <v>66</v>
      </c>
      <c r="J22" s="1" t="s">
        <v>20</v>
      </c>
      <c r="K22" s="1" t="str">
        <f>HYPERLINK("https://my.zakupki.prom.ua/cabinet/purchases/state_plan/view/7487518")</f>
        <v>https://my.zakupki.prom.ua/cabinet/purchases/state_plan/view/7487518</v>
      </c>
    </row>
    <row r="23" spans="1:11" s="7" customFormat="1" x14ac:dyDescent="0.25">
      <c r="A23" s="1" t="s">
        <v>67</v>
      </c>
      <c r="B23" s="1" t="s">
        <v>68</v>
      </c>
      <c r="C23" s="1"/>
      <c r="D23" s="1" t="s">
        <v>25</v>
      </c>
      <c r="E23" s="4">
        <v>3300</v>
      </c>
      <c r="F23" s="1" t="s">
        <v>14</v>
      </c>
      <c r="G23" s="5">
        <v>43511</v>
      </c>
      <c r="H23" s="6">
        <v>43497.083333333336</v>
      </c>
      <c r="I23" s="1" t="s">
        <v>69</v>
      </c>
      <c r="J23" s="1" t="s">
        <v>20</v>
      </c>
      <c r="K23" s="1" t="str">
        <f>HYPERLINK("https://my.zakupki.prom.ua/cabinet/purchases/state_plan/view/7305217")</f>
        <v>https://my.zakupki.prom.ua/cabinet/purchases/state_plan/view/7305217</v>
      </c>
    </row>
    <row r="24" spans="1:11" s="7" customFormat="1" x14ac:dyDescent="0.25">
      <c r="A24" s="1" t="s">
        <v>70</v>
      </c>
      <c r="B24" s="1" t="s">
        <v>71</v>
      </c>
      <c r="C24" s="1"/>
      <c r="D24" s="1" t="s">
        <v>25</v>
      </c>
      <c r="E24" s="4">
        <v>100000</v>
      </c>
      <c r="F24" s="1" t="s">
        <v>14</v>
      </c>
      <c r="G24" s="5">
        <v>43502</v>
      </c>
      <c r="H24" s="6">
        <v>43497.083333333336</v>
      </c>
      <c r="I24" s="1" t="s">
        <v>72</v>
      </c>
      <c r="J24" s="1" t="s">
        <v>20</v>
      </c>
      <c r="K24" s="1" t="str">
        <f>HYPERLINK("https://my.zakupki.prom.ua/cabinet/purchases/state_plan/view/7186034")</f>
        <v>https://my.zakupki.prom.ua/cabinet/purchases/state_plan/view/7186034</v>
      </c>
    </row>
    <row r="25" spans="1:11" s="7" customFormat="1" x14ac:dyDescent="0.25">
      <c r="A25" s="1" t="s">
        <v>73</v>
      </c>
      <c r="B25" s="1" t="s">
        <v>74</v>
      </c>
      <c r="C25" s="1"/>
      <c r="D25" s="1" t="s">
        <v>13</v>
      </c>
      <c r="E25" s="4">
        <v>4055000</v>
      </c>
      <c r="F25" s="1" t="s">
        <v>14</v>
      </c>
      <c r="G25" s="5">
        <v>43501</v>
      </c>
      <c r="H25" s="6">
        <v>43497.083333333336</v>
      </c>
      <c r="I25" s="1" t="s">
        <v>75</v>
      </c>
      <c r="J25" s="1" t="s">
        <v>20</v>
      </c>
      <c r="K25" s="1" t="str">
        <f>HYPERLINK("https://my.zakupki.prom.ua/cabinet/purchases/state_plan/view/7165543")</f>
        <v>https://my.zakupki.prom.ua/cabinet/purchases/state_plan/view/7165543</v>
      </c>
    </row>
    <row r="26" spans="1:11" s="7" customFormat="1" x14ac:dyDescent="0.25">
      <c r="A26" s="1" t="s">
        <v>76</v>
      </c>
      <c r="B26" s="1" t="s">
        <v>77</v>
      </c>
      <c r="C26" s="1"/>
      <c r="D26" s="1" t="s">
        <v>25</v>
      </c>
      <c r="E26" s="4">
        <v>30000</v>
      </c>
      <c r="F26" s="1" t="s">
        <v>14</v>
      </c>
      <c r="G26" s="5">
        <v>43500</v>
      </c>
      <c r="H26" s="6">
        <v>43497.083333333336</v>
      </c>
      <c r="I26" s="1" t="s">
        <v>78</v>
      </c>
      <c r="J26" s="1" t="s">
        <v>20</v>
      </c>
      <c r="K26" s="1" t="str">
        <f>HYPERLINK("https://my.zakupki.prom.ua/cabinet/purchases/state_plan/view/7142831")</f>
        <v>https://my.zakupki.prom.ua/cabinet/purchases/state_plan/view/7142831</v>
      </c>
    </row>
    <row r="27" spans="1:11" s="7" customFormat="1" x14ac:dyDescent="0.25">
      <c r="A27" s="1" t="s">
        <v>79</v>
      </c>
      <c r="B27" s="1" t="s">
        <v>80</v>
      </c>
      <c r="C27" s="1"/>
      <c r="D27" s="1" t="s">
        <v>25</v>
      </c>
      <c r="E27" s="4">
        <v>78000</v>
      </c>
      <c r="F27" s="1" t="s">
        <v>14</v>
      </c>
      <c r="G27" s="5">
        <v>43486</v>
      </c>
      <c r="H27" s="6">
        <v>43466.083333333336</v>
      </c>
      <c r="I27" s="1" t="s">
        <v>29</v>
      </c>
      <c r="J27" s="1" t="s">
        <v>20</v>
      </c>
      <c r="K27" s="1" t="str">
        <f>HYPERLINK("https://my.zakupki.prom.ua/cabinet/purchases/state_plan/view/6828489")</f>
        <v>https://my.zakupki.prom.ua/cabinet/purchases/state_plan/view/6828489</v>
      </c>
    </row>
    <row r="28" spans="1:11" s="7" customFormat="1" x14ac:dyDescent="0.25">
      <c r="A28" s="1" t="s">
        <v>81</v>
      </c>
      <c r="B28" s="1" t="s">
        <v>82</v>
      </c>
      <c r="C28" s="1"/>
      <c r="D28" s="1" t="s">
        <v>25</v>
      </c>
      <c r="E28" s="4">
        <v>33800</v>
      </c>
      <c r="F28" s="1" t="s">
        <v>14</v>
      </c>
      <c r="G28" s="5">
        <v>43483</v>
      </c>
      <c r="H28" s="6">
        <v>43466.083333333336</v>
      </c>
      <c r="I28" s="1" t="s">
        <v>83</v>
      </c>
      <c r="J28" s="1" t="s">
        <v>20</v>
      </c>
      <c r="K28" s="1" t="str">
        <f>HYPERLINK("https://my.zakupki.prom.ua/cabinet/purchases/state_plan/view/6792823")</f>
        <v>https://my.zakupki.prom.ua/cabinet/purchases/state_plan/view/6792823</v>
      </c>
    </row>
    <row r="29" spans="1:11" s="7" customFormat="1" x14ac:dyDescent="0.25">
      <c r="A29" s="1" t="s">
        <v>84</v>
      </c>
      <c r="B29" s="1" t="s">
        <v>85</v>
      </c>
      <c r="C29" s="1"/>
      <c r="D29" s="1" t="s">
        <v>25</v>
      </c>
      <c r="E29" s="4">
        <v>46200</v>
      </c>
      <c r="F29" s="1" t="s">
        <v>14</v>
      </c>
      <c r="G29" s="5">
        <v>43480</v>
      </c>
      <c r="H29" s="6">
        <v>43466.666666666664</v>
      </c>
      <c r="I29" s="1" t="s">
        <v>69</v>
      </c>
      <c r="J29" s="1" t="s">
        <v>20</v>
      </c>
      <c r="K29" s="1" t="str">
        <f>HYPERLINK("https://my.zakupki.prom.ua/cabinet/purchases/state_plan/view/6689946")</f>
        <v>https://my.zakupki.prom.ua/cabinet/purchases/state_plan/view/6689946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Nataliya Kravchenko</dc:creator>
  <cp:lastModifiedBy>Hudyii Egor</cp:lastModifiedBy>
  <dcterms:created xsi:type="dcterms:W3CDTF">2019-05-31T12:10:25Z</dcterms:created>
  <dcterms:modified xsi:type="dcterms:W3CDTF">2019-05-31T12:40:30Z</dcterms:modified>
</cp:coreProperties>
</file>