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" yWindow="612" windowWidth="22716" windowHeight="10788"/>
  </bookViews>
  <sheets>
    <sheet name="2023" sheetId="3" r:id="rId1"/>
  </sheets>
  <definedNames>
    <definedName name="_xlnm._FilterDatabase" localSheetId="0" hidden="1">'2023'!$A$2:$BB$18</definedName>
  </definedNames>
  <calcPr calcId="125725"/>
</workbook>
</file>

<file path=xl/calcChain.xml><?xml version="1.0" encoding="utf-8"?>
<calcChain xmlns="http://schemas.openxmlformats.org/spreadsheetml/2006/main">
  <c r="B18" i="3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<sst xmlns="http://schemas.openxmlformats.org/spreadsheetml/2006/main" count="454" uniqueCount="154">
  <si>
    <t>% зниження</t>
  </si>
  <si>
    <t>+0635045040</t>
  </si>
  <si>
    <t>+380567209577</t>
  </si>
  <si>
    <t>+380676301153</t>
  </si>
  <si>
    <t>+380676311037</t>
  </si>
  <si>
    <t>+380676316170</t>
  </si>
  <si>
    <t>+380676316568</t>
  </si>
  <si>
    <t>+380677173540</t>
  </si>
  <si>
    <t>+380678295811</t>
  </si>
  <si>
    <t>+380800300078</t>
  </si>
  <si>
    <t>+380957321212</t>
  </si>
  <si>
    <t>+380976340432</t>
  </si>
  <si>
    <t>,,</t>
  </si>
  <si>
    <t>0 (0)</t>
  </si>
  <si>
    <t>03/ф1</t>
  </si>
  <si>
    <t>03341305</t>
  </si>
  <si>
    <t>10/01</t>
  </si>
  <si>
    <t>11601в</t>
  </si>
  <si>
    <t>11601с</t>
  </si>
  <si>
    <t>14</t>
  </si>
  <si>
    <t>15</t>
  </si>
  <si>
    <t>16</t>
  </si>
  <si>
    <t>17</t>
  </si>
  <si>
    <t>18</t>
  </si>
  <si>
    <t>19087191</t>
  </si>
  <si>
    <t>202006161</t>
  </si>
  <si>
    <t>2023</t>
  </si>
  <si>
    <t>23-ДН</t>
  </si>
  <si>
    <t>2317016351</t>
  </si>
  <si>
    <t>2345202232</t>
  </si>
  <si>
    <t>3061819069</t>
  </si>
  <si>
    <t>32580000-2 Інформаційне обладнання</t>
  </si>
  <si>
    <t>36216548</t>
  </si>
  <si>
    <t>36365843</t>
  </si>
  <si>
    <t>37621184</t>
  </si>
  <si>
    <t>41612783</t>
  </si>
  <si>
    <t>41612830</t>
  </si>
  <si>
    <t>42009021</t>
  </si>
  <si>
    <t>42353652</t>
  </si>
  <si>
    <t>42880795</t>
  </si>
  <si>
    <t>44110000-4 Конструкційні матеріали</t>
  </si>
  <si>
    <t>44420000-0 Будівельні товари</t>
  </si>
  <si>
    <t>44510000-8 Знаряддя</t>
  </si>
  <si>
    <t>44810000-1 Фарби</t>
  </si>
  <si>
    <t>45330000-9 Водопровідні та санітарно-технічні роботи</t>
  </si>
  <si>
    <t>50410000-2 Послуги з ремонту і технічного обслуговування вимірювальних, випробувальних і контрольних приладів</t>
  </si>
  <si>
    <t>6</t>
  </si>
  <si>
    <t>65110000-7 Розподіл води</t>
  </si>
  <si>
    <t>7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</si>
  <si>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</si>
  <si>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</si>
  <si>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</si>
  <si>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79710000-4 Охоронні послуги</t>
  </si>
  <si>
    <t>79980000-7 Послуги з передплати друкованих видань</t>
  </si>
  <si>
    <t>90430000-0 Послуги з відведення стічних вод</t>
  </si>
  <si>
    <t>90510000-5 Утилізація/видалення сміття та поводження зі сміттям</t>
  </si>
  <si>
    <t>UAH</t>
  </si>
  <si>
    <t>ЄДРПОУ організатора</t>
  </si>
  <si>
    <t>ЄДРПОУ переможця</t>
  </si>
  <si>
    <t>Ідентифікатор закупівлі</t>
  </si>
  <si>
    <t>АС/12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</si>
  <si>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</si>
  <si>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</si>
  <si>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</si>
  <si>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</si>
  <si>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</si>
  <si>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</si>
  <si>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ДГП23-1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</si>
  <si>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</si>
  <si>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</si>
  <si>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</si>
  <si>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</si>
  <si>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</si>
  <si>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</si>
  <si>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</si>
  <si>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</si>
  <si>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</si>
  <si>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</si>
  <si>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</si>
  <si>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</si>
  <si>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</si>
  <si>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КОМУНАЛЬНЕ ПІДПРИЄМСТВО "ДНІПРОВОДОКАНАЛ" ДНІПРОВСЬКОЇ МІСЬКОЇ РАДИ</t>
  </si>
  <si>
    <t>КОМУНАЛЬНИЙ ЗАКЛАД КУЛЬТУРИ "ДНІПРОВСЬКИЙ БУДИНОК МИСТЕЦТВ"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</si>
  <si>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</si>
  <si>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</si>
  <si>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</si>
  <si>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</si>
  <si>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</si>
  <si>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М/22/01/2023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</si>
  <si>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</si>
  <si>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</si>
  <si>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</si>
  <si>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</si>
  <si>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</si>
  <si>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Облаштування споруд цивільного захисту найпростішого укриття («План евакуації» з наклейками); (видалене)</t>
  </si>
  <si>
    <t>Одиниця виміру</t>
  </si>
  <si>
    <t>Організатор</t>
  </si>
  <si>
    <t>Очікувана вартість закупівлі</t>
  </si>
  <si>
    <t>Очікувана вартість лота</t>
  </si>
  <si>
    <t>Очікувана вартість, одиниця</t>
  </si>
  <si>
    <t>Послуги з обслуговування програмного забезпечення ("ЄІСУБ для місцевого бюджету")</t>
  </si>
  <si>
    <t>Послуги з перезарядки вогнегасників</t>
  </si>
  <si>
    <t>Послуги з поводження з побутовими відходами</t>
  </si>
  <si>
    <t>Послуги з технічного обслуговування охоронної сигналізації</t>
  </si>
  <si>
    <t>Послуги з технічного обслуговування протипожежної сигналізації</t>
  </si>
  <si>
    <t xml:space="preserve">Послуги з централізованого водовідведення </t>
  </si>
  <si>
    <t xml:space="preserve">Послуги з централізованого водопостачання </t>
  </si>
  <si>
    <t>Послуги інтернет-провайдерів за користування Інтернетом</t>
  </si>
  <si>
    <t>Предмет закупівлі</t>
  </si>
  <si>
    <t xml:space="preserve">Придбання будівельних матеріалів для господарської діяльності </t>
  </si>
  <si>
    <t xml:space="preserve">Придбання інвентарю для господарської діяльності </t>
  </si>
  <si>
    <t xml:space="preserve">Придбання інструментів для господарської діяльності </t>
  </si>
  <si>
    <t>Прийом пропозицій до:</t>
  </si>
  <si>
    <t>Прийом пропозицій з</t>
  </si>
  <si>
    <t>Проведення поточного ремонту мереж водопостачання з усунення аварії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</si>
  <si>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</si>
  <si>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</si>
  <si>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Підписка періодичного видання - газета "Наше місто" з додатками </t>
  </si>
  <si>
    <t>Річний план на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</si>
  <si>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</si>
  <si>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</si>
  <si>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</si>
  <si>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</si>
  <si>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</si>
  <si>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</si>
  <si>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</si>
  <si>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</si>
  <si>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"АСТОН СЕФЕТІ"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</si>
  <si>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</si>
  <si>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</si>
  <si>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"МЕТРОНОМ 2009"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</si>
  <si>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</si>
  <si>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</si>
  <si>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"СОЮЗ ТЕЛЕКОМ"</t>
  </si>
  <si>
    <t>ТОВАРИСТВО З ОБМЕЖЕНОЮ ВІДПОВІДАЛЬНІСТЮ "ЦЕНТР ІНФОРМАЦІЙНИХ І АНАЛІТИЧНИХ ТЕХНОЛОГІЙ"</t>
  </si>
  <si>
    <t>Так</t>
  </si>
  <si>
    <t>Технічне обслуговування внутрішніх мереж водопостачання</t>
  </si>
  <si>
    <t>Тип процедури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</si>
  <si>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</si>
  <si>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</si>
  <si>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ФОП Власенко Олена Миколаївна</t>
  </si>
  <si>
    <t>ФОП Вороницький Олексій Володимирович</t>
  </si>
  <si>
    <t>Фактичний переможець</t>
  </si>
  <si>
    <t>ШИРОКАН ВОЛОДИМИР ІВАНОВИЧ</t>
  </si>
  <si>
    <t>аукціон не передбачено</t>
  </si>
  <si>
    <t>завершено</t>
  </si>
  <si>
    <t>кілька позицій</t>
  </si>
  <si>
    <t>метри кубічні</t>
  </si>
  <si>
    <t>місяць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</si>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</sst>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41170221" TargetMode="External"/><Relationship Id="rId13" Type="http://schemas.openxmlformats.org/officeDocument/2006/relationships/hyperlink" Target="https://my.zakupki.prom.ua/remote/dispatcher/state_purchase_view/40139543" TargetMode="External"/><Relationship Id="rId3" Type="http://schemas.openxmlformats.org/officeDocument/2006/relationships/hyperlink" Target="https://my.zakupki.prom.ua/remote/dispatcher/state_purchase_view/42026949" TargetMode="External"/><Relationship Id="rId7" Type="http://schemas.openxmlformats.org/officeDocument/2006/relationships/hyperlink" Target="https://my.zakupki.prom.ua/remote/dispatcher/state_purchase_view/41420842" TargetMode="External"/><Relationship Id="rId12" Type="http://schemas.openxmlformats.org/officeDocument/2006/relationships/hyperlink" Target="https://my.zakupki.prom.ua/remote/dispatcher/state_purchase_view/4036364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my.zakupki.prom.ua/remote/dispatcher/state_purchase_view/42027699" TargetMode="External"/><Relationship Id="rId16" Type="http://schemas.openxmlformats.org/officeDocument/2006/relationships/hyperlink" Target="https://my.zakupki.prom.ua/remote/dispatcher/state_purchase_view/39993710" TargetMode="External"/><Relationship Id="rId1" Type="http://schemas.openxmlformats.org/officeDocument/2006/relationships/hyperlink" Target="https://my.zakupki.prom.ua/remote/dispatcher/state_purchase_view/42027911" TargetMode="External"/><Relationship Id="rId6" Type="http://schemas.openxmlformats.org/officeDocument/2006/relationships/hyperlink" Target="https://my.zakupki.prom.ua/remote/dispatcher/state_purchase_view/41490029" TargetMode="External"/><Relationship Id="rId11" Type="http://schemas.openxmlformats.org/officeDocument/2006/relationships/hyperlink" Target="https://my.zakupki.prom.ua/remote/dispatcher/state_purchase_view/40590722" TargetMode="External"/><Relationship Id="rId5" Type="http://schemas.openxmlformats.org/officeDocument/2006/relationships/hyperlink" Target="https://my.zakupki.prom.ua/remote/dispatcher/state_purchase_view/41490981" TargetMode="External"/><Relationship Id="rId15" Type="http://schemas.openxmlformats.org/officeDocument/2006/relationships/hyperlink" Target="https://my.zakupki.prom.ua/remote/dispatcher/state_purchase_view/39994523" TargetMode="External"/><Relationship Id="rId10" Type="http://schemas.openxmlformats.org/officeDocument/2006/relationships/hyperlink" Target="https://my.zakupki.prom.ua/remote/dispatcher/state_purchase_view/41045918" TargetMode="External"/><Relationship Id="rId4" Type="http://schemas.openxmlformats.org/officeDocument/2006/relationships/hyperlink" Target="https://my.zakupki.prom.ua/remote/dispatcher/state_purchase_view/42026694" TargetMode="External"/><Relationship Id="rId9" Type="http://schemas.openxmlformats.org/officeDocument/2006/relationships/hyperlink" Target="https://my.zakupki.prom.ua/remote/dispatcher/state_purchase_view/41081237" TargetMode="External"/><Relationship Id="rId14" Type="http://schemas.openxmlformats.org/officeDocument/2006/relationships/hyperlink" Target="https://my.zakupki.prom.ua/remote/dispatcher/state_purchase_view/40043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tabSelected="1" zoomScale="80" zoomScaleNormal="80" workbookViewId="0">
      <pane ySplit="2" topLeftCell="A15" activePane="bottomLeft" state="frozen"/>
      <selection pane="bottomLeft" activeCell="A18" sqref="A18"/>
    </sheetView>
  </sheetViews>
  <sheetFormatPr defaultColWidth="11.5546875" defaultRowHeight="14.4"/>
  <cols>
    <col min="1" max="1" width="3.5546875" customWidth="1"/>
    <col min="2" max="2" width="22.6640625" customWidth="1"/>
    <col min="3" max="3" width="48.33203125" customWidth="1"/>
    <col min="4" max="4" width="9.33203125" customWidth="1"/>
    <col min="5" max="5" width="42.21875" customWidth="1"/>
    <col min="6" max="6" width="41.5546875" bestFit="1" customWidth="1"/>
    <col min="7" max="7" width="5.44140625" customWidth="1"/>
    <col min="8" max="8" width="46.5546875" customWidth="1"/>
    <col min="9" max="9" width="10.6640625" customWidth="1"/>
    <col min="10" max="12" width="9.77734375" bestFit="1" customWidth="1"/>
    <col min="13" max="13" width="13.5546875" bestFit="1" customWidth="1"/>
    <col min="14" max="14" width="10.77734375" customWidth="1"/>
    <col min="15" max="15" width="11.21875" customWidth="1"/>
    <col min="16" max="16" width="10.33203125" customWidth="1"/>
    <col min="17" max="17" width="10.77734375" customWidth="1"/>
    <col min="19" max="19" width="11.21875" customWidth="1"/>
    <col min="20" max="20" width="11.5546875" customWidth="1"/>
    <col min="21" max="21" width="13.109375" customWidth="1"/>
    <col min="22" max="22" width="8" customWidth="1"/>
    <col min="23" max="23" width="12.6640625" customWidth="1"/>
    <col min="24" max="24" width="14.5546875" customWidth="1"/>
    <col min="25" max="25" width="12.44140625" customWidth="1"/>
    <col min="26" max="26" width="5.5546875" customWidth="1"/>
    <col min="27" max="27" width="6.5546875" customWidth="1"/>
    <col min="28" max="28" width="8.88671875" customWidth="1"/>
    <col min="29" max="29" width="7.109375" customWidth="1"/>
    <col min="30" max="30" width="11.44140625" customWidth="1"/>
    <col min="31" max="31" width="12.21875" customWidth="1"/>
    <col min="32" max="32" width="20" customWidth="1"/>
    <col min="33" max="33" width="10.6640625" customWidth="1"/>
    <col min="34" max="34" width="6.21875" customWidth="1"/>
    <col min="35" max="35" width="39.109375" customWidth="1"/>
    <col min="36" max="36" width="10.88671875" customWidth="1"/>
    <col min="37" max="37" width="11.88671875" customWidth="1"/>
    <col min="38" max="38" width="15.109375" customWidth="1"/>
    <col min="39" max="39" width="13.21875" customWidth="1"/>
    <col min="40" max="40" width="5.44140625" customWidth="1"/>
    <col min="41" max="41" width="17" customWidth="1"/>
    <col min="42" max="42" width="12.44140625" customWidth="1"/>
    <col min="43" max="43" width="12.77734375" customWidth="1"/>
    <col min="44" max="44" width="10.6640625" bestFit="1" customWidth="1"/>
    <col min="45" max="45" width="15.5546875" customWidth="1"/>
    <col min="46" max="46" width="8.21875" customWidth="1"/>
    <col min="47" max="47" width="11.5546875" customWidth="1"/>
    <col min="48" max="48" width="10.44140625" customWidth="1"/>
    <col min="49" max="49" width="10.77734375" customWidth="1"/>
    <col min="50" max="50" width="12.88671875" customWidth="1"/>
    <col min="51" max="51" width="10" customWidth="1"/>
    <col min="52" max="52" width="13.77734375" customWidth="1"/>
    <col min="53" max="53" width="13" bestFit="1" customWidth="1"/>
    <col min="54" max="54" width="31.77734375" customWidth="1"/>
  </cols>
  <sheetData>
    <row r="1" spans="1:54" ht="15" thickBo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99.6" customHeight="1">
      <c r="A2" s="3" t="s">
        <v>153</v>
      </c>
      <c r="B2" s="3" t="s">
        <v>59</v>
      </c>
      <c r="C2" s="3" t="s">
        <v>108</v>
      </c>
      <c r="D2" s="3" t="s">
        <v>118</v>
      </c>
      <c r="E2" s="3" t="s">
        <v>83</v>
      </c>
      <c r="F2" s="3" t="s">
        <v>137</v>
      </c>
      <c r="G2" s="3" t="s">
        <v>80</v>
      </c>
      <c r="H2" s="3" t="s">
        <v>96</v>
      </c>
      <c r="I2" s="3" t="s">
        <v>57</v>
      </c>
      <c r="J2" s="3" t="s">
        <v>63</v>
      </c>
      <c r="K2" s="3" t="s">
        <v>64</v>
      </c>
      <c r="L2" s="3" t="s">
        <v>62</v>
      </c>
      <c r="M2" s="3" t="s">
        <v>70</v>
      </c>
      <c r="N2" s="3" t="s">
        <v>74</v>
      </c>
      <c r="O2" s="3" t="s">
        <v>73</v>
      </c>
      <c r="P2" s="3" t="s">
        <v>113</v>
      </c>
      <c r="Q2" s="3" t="s">
        <v>112</v>
      </c>
      <c r="R2" s="3" t="s">
        <v>68</v>
      </c>
      <c r="S2" s="3" t="s">
        <v>87</v>
      </c>
      <c r="T2" s="3" t="s">
        <v>97</v>
      </c>
      <c r="U2" s="3" t="s">
        <v>98</v>
      </c>
      <c r="V2" s="3" t="s">
        <v>86</v>
      </c>
      <c r="W2" s="3" t="s">
        <v>99</v>
      </c>
      <c r="X2" s="3" t="s">
        <v>95</v>
      </c>
      <c r="Y2" s="3" t="s">
        <v>85</v>
      </c>
      <c r="Z2" s="3" t="s">
        <v>61</v>
      </c>
      <c r="AA2" s="3" t="s">
        <v>78</v>
      </c>
      <c r="AB2" s="3" t="s">
        <v>124</v>
      </c>
      <c r="AC2" s="3" t="s">
        <v>91</v>
      </c>
      <c r="AD2" s="3" t="s">
        <v>115</v>
      </c>
      <c r="AE2" s="3" t="s">
        <v>116</v>
      </c>
      <c r="AF2" s="3" t="s">
        <v>89</v>
      </c>
      <c r="AG2" s="3" t="s">
        <v>125</v>
      </c>
      <c r="AH2" s="3" t="s">
        <v>0</v>
      </c>
      <c r="AI2" s="3" t="s">
        <v>142</v>
      </c>
      <c r="AJ2" s="3" t="s">
        <v>58</v>
      </c>
      <c r="AK2" s="3" t="s">
        <v>77</v>
      </c>
      <c r="AL2" s="3" t="s">
        <v>84</v>
      </c>
      <c r="AM2" s="3" t="s">
        <v>125</v>
      </c>
      <c r="AN2" s="3" t="s">
        <v>0</v>
      </c>
      <c r="AO2" s="3" t="s">
        <v>71</v>
      </c>
      <c r="AP2" s="3" t="s">
        <v>139</v>
      </c>
      <c r="AQ2" s="3" t="s">
        <v>138</v>
      </c>
      <c r="AR2" s="3" t="s">
        <v>120</v>
      </c>
      <c r="AS2" s="3" t="s">
        <v>69</v>
      </c>
      <c r="AT2" s="3" t="s">
        <v>92</v>
      </c>
      <c r="AU2" s="3" t="s">
        <v>126</v>
      </c>
      <c r="AV2" s="3" t="s">
        <v>123</v>
      </c>
      <c r="AW2" s="3" t="s">
        <v>122</v>
      </c>
      <c r="AX2" s="3" t="s">
        <v>72</v>
      </c>
      <c r="AY2" s="3" t="s">
        <v>76</v>
      </c>
      <c r="AZ2" s="3" t="s">
        <v>75</v>
      </c>
      <c r="BA2" s="3" t="s">
        <v>121</v>
      </c>
      <c r="BB2" s="3" t="s">
        <v>65</v>
      </c>
    </row>
    <row r="3" spans="1:54" ht="40.200000000000003">
      <c r="A3" s="4">
        <v>1</v>
      </c>
      <c r="B3" s="5" t="str">
        <f>HYPERLINK("https://my.zakupki.prom.ua/remote/dispatcher/state_purchase_view/42027911", "UA-2023-04-17-005923-a")</f>
        <v>UA-2023-04-17-005923-a</v>
      </c>
      <c r="C3" s="6" t="s">
        <v>111</v>
      </c>
      <c r="D3" s="7" t="s">
        <v>26</v>
      </c>
      <c r="E3" s="6" t="s">
        <v>42</v>
      </c>
      <c r="F3" s="7" t="s">
        <v>79</v>
      </c>
      <c r="G3" s="7" t="s">
        <v>135</v>
      </c>
      <c r="H3" s="6" t="s">
        <v>82</v>
      </c>
      <c r="I3" s="7" t="s">
        <v>34</v>
      </c>
      <c r="J3" s="7" t="s">
        <v>13</v>
      </c>
      <c r="K3" s="7" t="s">
        <v>13</v>
      </c>
      <c r="L3" s="7" t="s">
        <v>13</v>
      </c>
      <c r="M3" s="8">
        <v>45033</v>
      </c>
      <c r="N3" s="7"/>
      <c r="O3" s="7"/>
      <c r="P3" s="7"/>
      <c r="Q3" s="7"/>
      <c r="R3" s="7" t="s">
        <v>144</v>
      </c>
      <c r="S3" s="4">
        <v>1</v>
      </c>
      <c r="T3" s="9">
        <v>215</v>
      </c>
      <c r="U3" s="7" t="s">
        <v>90</v>
      </c>
      <c r="V3" s="4">
        <v>1</v>
      </c>
      <c r="W3" s="9">
        <v>215</v>
      </c>
      <c r="X3" s="7" t="s">
        <v>152</v>
      </c>
      <c r="Y3" s="7" t="s">
        <v>149</v>
      </c>
      <c r="Z3" s="7" t="s">
        <v>56</v>
      </c>
      <c r="AA3" s="7" t="s">
        <v>93</v>
      </c>
      <c r="AB3" s="7" t="s">
        <v>66</v>
      </c>
      <c r="AC3" s="7" t="s">
        <v>93</v>
      </c>
      <c r="AD3" s="9">
        <v>215</v>
      </c>
      <c r="AE3" s="9">
        <v>215</v>
      </c>
      <c r="AF3" s="7"/>
      <c r="AG3" s="7"/>
      <c r="AH3" s="7"/>
      <c r="AI3" s="6" t="s">
        <v>141</v>
      </c>
      <c r="AJ3" s="7" t="s">
        <v>29</v>
      </c>
      <c r="AK3" s="7"/>
      <c r="AL3" s="7" t="s">
        <v>4</v>
      </c>
      <c r="AM3" s="7"/>
      <c r="AN3" s="7"/>
      <c r="AO3" s="7"/>
      <c r="AP3" s="7"/>
      <c r="AQ3" s="7"/>
      <c r="AR3" s="7" t="s">
        <v>145</v>
      </c>
      <c r="AS3" s="10">
        <v>45033.646475004316</v>
      </c>
      <c r="AT3" s="7" t="s">
        <v>23</v>
      </c>
      <c r="AU3" s="9">
        <v>215</v>
      </c>
      <c r="AV3" s="7"/>
      <c r="AW3" s="8">
        <v>45033</v>
      </c>
      <c r="AX3" s="8">
        <v>45033</v>
      </c>
      <c r="AY3" s="8">
        <v>45033</v>
      </c>
      <c r="AZ3" s="8">
        <v>45291</v>
      </c>
      <c r="BA3" s="7" t="s">
        <v>151</v>
      </c>
      <c r="BB3" s="7" t="s">
        <v>12</v>
      </c>
    </row>
    <row r="4" spans="1:54" ht="40.200000000000003">
      <c r="A4" s="4">
        <v>2</v>
      </c>
      <c r="B4" s="5" t="str">
        <f>HYPERLINK("https://my.zakupki.prom.ua/remote/dispatcher/state_purchase_view/42027699", "UA-2023-04-17-005849-a")</f>
        <v>UA-2023-04-17-005849-a</v>
      </c>
      <c r="C4" s="6" t="s">
        <v>110</v>
      </c>
      <c r="D4" s="7" t="s">
        <v>26</v>
      </c>
      <c r="E4" s="6" t="s">
        <v>41</v>
      </c>
      <c r="F4" s="7" t="s">
        <v>79</v>
      </c>
      <c r="G4" s="7" t="s">
        <v>135</v>
      </c>
      <c r="H4" s="6" t="s">
        <v>82</v>
      </c>
      <c r="I4" s="7" t="s">
        <v>34</v>
      </c>
      <c r="J4" s="7" t="s">
        <v>13</v>
      </c>
      <c r="K4" s="7" t="s">
        <v>13</v>
      </c>
      <c r="L4" s="7" t="s">
        <v>13</v>
      </c>
      <c r="M4" s="8">
        <v>45033</v>
      </c>
      <c r="N4" s="7"/>
      <c r="O4" s="7"/>
      <c r="P4" s="7"/>
      <c r="Q4" s="7"/>
      <c r="R4" s="7" t="s">
        <v>144</v>
      </c>
      <c r="S4" s="4">
        <v>1</v>
      </c>
      <c r="T4" s="9">
        <v>250</v>
      </c>
      <c r="U4" s="7" t="s">
        <v>90</v>
      </c>
      <c r="V4" s="4">
        <v>16</v>
      </c>
      <c r="W4" s="9">
        <v>15.62</v>
      </c>
      <c r="X4" s="7" t="s">
        <v>152</v>
      </c>
      <c r="Y4" s="7" t="s">
        <v>149</v>
      </c>
      <c r="Z4" s="7" t="s">
        <v>56</v>
      </c>
      <c r="AA4" s="7" t="s">
        <v>93</v>
      </c>
      <c r="AB4" s="7" t="s">
        <v>66</v>
      </c>
      <c r="AC4" s="7" t="s">
        <v>93</v>
      </c>
      <c r="AD4" s="9">
        <v>250</v>
      </c>
      <c r="AE4" s="9">
        <v>15.625</v>
      </c>
      <c r="AF4" s="7"/>
      <c r="AG4" s="7"/>
      <c r="AH4" s="7"/>
      <c r="AI4" s="6" t="s">
        <v>141</v>
      </c>
      <c r="AJ4" s="7" t="s">
        <v>29</v>
      </c>
      <c r="AK4" s="7"/>
      <c r="AL4" s="7" t="s">
        <v>4</v>
      </c>
      <c r="AM4" s="7"/>
      <c r="AN4" s="7"/>
      <c r="AO4" s="7"/>
      <c r="AP4" s="7"/>
      <c r="AQ4" s="7"/>
      <c r="AR4" s="7" t="s">
        <v>145</v>
      </c>
      <c r="AS4" s="10">
        <v>45033.651498775973</v>
      </c>
      <c r="AT4" s="7" t="s">
        <v>22</v>
      </c>
      <c r="AU4" s="9">
        <v>250</v>
      </c>
      <c r="AV4" s="7"/>
      <c r="AW4" s="8">
        <v>45033</v>
      </c>
      <c r="AX4" s="8">
        <v>45033</v>
      </c>
      <c r="AY4" s="8">
        <v>45033</v>
      </c>
      <c r="AZ4" s="8">
        <v>45291</v>
      </c>
      <c r="BA4" s="7" t="s">
        <v>151</v>
      </c>
      <c r="BB4" s="7" t="s">
        <v>12</v>
      </c>
    </row>
    <row r="5" spans="1:54" ht="40.200000000000003">
      <c r="A5" s="4">
        <v>3</v>
      </c>
      <c r="B5" s="5" t="str">
        <f>HYPERLINK("https://my.zakupki.prom.ua/remote/dispatcher/state_purchase_view/42026949", "UA-2023-04-17-005528-a")</f>
        <v>UA-2023-04-17-005528-a</v>
      </c>
      <c r="C5" s="6" t="s">
        <v>109</v>
      </c>
      <c r="D5" s="7" t="s">
        <v>26</v>
      </c>
      <c r="E5" s="6" t="s">
        <v>43</v>
      </c>
      <c r="F5" s="7" t="s">
        <v>79</v>
      </c>
      <c r="G5" s="7" t="s">
        <v>135</v>
      </c>
      <c r="H5" s="6" t="s">
        <v>82</v>
      </c>
      <c r="I5" s="7" t="s">
        <v>34</v>
      </c>
      <c r="J5" s="7" t="s">
        <v>13</v>
      </c>
      <c r="K5" s="7" t="s">
        <v>13</v>
      </c>
      <c r="L5" s="7" t="s">
        <v>13</v>
      </c>
      <c r="M5" s="8">
        <v>45033</v>
      </c>
      <c r="N5" s="7"/>
      <c r="O5" s="7"/>
      <c r="P5" s="7"/>
      <c r="Q5" s="7"/>
      <c r="R5" s="7" t="s">
        <v>144</v>
      </c>
      <c r="S5" s="4">
        <v>1</v>
      </c>
      <c r="T5" s="9">
        <v>2779</v>
      </c>
      <c r="U5" s="7" t="s">
        <v>90</v>
      </c>
      <c r="V5" s="4">
        <v>7</v>
      </c>
      <c r="W5" s="9">
        <v>397</v>
      </c>
      <c r="X5" s="7" t="s">
        <v>152</v>
      </c>
      <c r="Y5" s="7" t="s">
        <v>149</v>
      </c>
      <c r="Z5" s="7" t="s">
        <v>56</v>
      </c>
      <c r="AA5" s="7" t="s">
        <v>93</v>
      </c>
      <c r="AB5" s="7" t="s">
        <v>66</v>
      </c>
      <c r="AC5" s="7" t="s">
        <v>93</v>
      </c>
      <c r="AD5" s="9">
        <v>2779</v>
      </c>
      <c r="AE5" s="9">
        <v>397</v>
      </c>
      <c r="AF5" s="7"/>
      <c r="AG5" s="7"/>
      <c r="AH5" s="7"/>
      <c r="AI5" s="6" t="s">
        <v>141</v>
      </c>
      <c r="AJ5" s="7" t="s">
        <v>29</v>
      </c>
      <c r="AK5" s="7"/>
      <c r="AL5" s="7" t="s">
        <v>4</v>
      </c>
      <c r="AM5" s="7"/>
      <c r="AN5" s="7"/>
      <c r="AO5" s="7"/>
      <c r="AP5" s="7"/>
      <c r="AQ5" s="7"/>
      <c r="AR5" s="7" t="s">
        <v>145</v>
      </c>
      <c r="AS5" s="10">
        <v>45033.655279194216</v>
      </c>
      <c r="AT5" s="7" t="s">
        <v>21</v>
      </c>
      <c r="AU5" s="9">
        <v>2779</v>
      </c>
      <c r="AV5" s="7"/>
      <c r="AW5" s="8">
        <v>45033</v>
      </c>
      <c r="AX5" s="8">
        <v>45033</v>
      </c>
      <c r="AY5" s="8">
        <v>45033</v>
      </c>
      <c r="AZ5" s="8">
        <v>45291</v>
      </c>
      <c r="BA5" s="7" t="s">
        <v>151</v>
      </c>
      <c r="BB5" s="7" t="s">
        <v>12</v>
      </c>
    </row>
    <row r="6" spans="1:54" ht="40.200000000000003">
      <c r="A6" s="4">
        <v>4</v>
      </c>
      <c r="B6" s="5" t="str">
        <f>HYPERLINK("https://my.zakupki.prom.ua/remote/dispatcher/state_purchase_view/42026694", "UA-2023-04-17-005428-a")</f>
        <v>UA-2023-04-17-005428-a</v>
      </c>
      <c r="C6" s="6" t="s">
        <v>109</v>
      </c>
      <c r="D6" s="7" t="s">
        <v>26</v>
      </c>
      <c r="E6" s="6" t="s">
        <v>40</v>
      </c>
      <c r="F6" s="7" t="s">
        <v>79</v>
      </c>
      <c r="G6" s="7" t="s">
        <v>135</v>
      </c>
      <c r="H6" s="6" t="s">
        <v>82</v>
      </c>
      <c r="I6" s="7" t="s">
        <v>34</v>
      </c>
      <c r="J6" s="7" t="s">
        <v>13</v>
      </c>
      <c r="K6" s="7" t="s">
        <v>13</v>
      </c>
      <c r="L6" s="7" t="s">
        <v>13</v>
      </c>
      <c r="M6" s="8">
        <v>45033</v>
      </c>
      <c r="N6" s="7"/>
      <c r="O6" s="7"/>
      <c r="P6" s="7"/>
      <c r="Q6" s="7"/>
      <c r="R6" s="7" t="s">
        <v>144</v>
      </c>
      <c r="S6" s="4">
        <v>1</v>
      </c>
      <c r="T6" s="9">
        <v>2916</v>
      </c>
      <c r="U6" s="7" t="s">
        <v>90</v>
      </c>
      <c r="V6" s="4">
        <v>16</v>
      </c>
      <c r="W6" s="9">
        <v>182.25</v>
      </c>
      <c r="X6" s="7" t="s">
        <v>152</v>
      </c>
      <c r="Y6" s="7" t="s">
        <v>149</v>
      </c>
      <c r="Z6" s="7" t="s">
        <v>56</v>
      </c>
      <c r="AA6" s="7" t="s">
        <v>93</v>
      </c>
      <c r="AB6" s="7" t="s">
        <v>66</v>
      </c>
      <c r="AC6" s="7" t="s">
        <v>93</v>
      </c>
      <c r="AD6" s="9">
        <v>2916</v>
      </c>
      <c r="AE6" s="9">
        <v>182.25</v>
      </c>
      <c r="AF6" s="7"/>
      <c r="AG6" s="7"/>
      <c r="AH6" s="7"/>
      <c r="AI6" s="6" t="s">
        <v>141</v>
      </c>
      <c r="AJ6" s="7" t="s">
        <v>29</v>
      </c>
      <c r="AK6" s="7"/>
      <c r="AL6" s="7" t="s">
        <v>4</v>
      </c>
      <c r="AM6" s="7"/>
      <c r="AN6" s="7"/>
      <c r="AO6" s="7"/>
      <c r="AP6" s="7"/>
      <c r="AQ6" s="7"/>
      <c r="AR6" s="7" t="s">
        <v>145</v>
      </c>
      <c r="AS6" s="10">
        <v>45033.658143376422</v>
      </c>
      <c r="AT6" s="7" t="s">
        <v>20</v>
      </c>
      <c r="AU6" s="9">
        <v>2916</v>
      </c>
      <c r="AV6" s="7"/>
      <c r="AW6" s="8">
        <v>45033</v>
      </c>
      <c r="AX6" s="8">
        <v>45033</v>
      </c>
      <c r="AY6" s="8">
        <v>45033</v>
      </c>
      <c r="AZ6" s="8">
        <v>45291</v>
      </c>
      <c r="BA6" s="7" t="s">
        <v>151</v>
      </c>
      <c r="BB6" s="7" t="s">
        <v>12</v>
      </c>
    </row>
    <row r="7" spans="1:54" ht="40.200000000000003">
      <c r="A7" s="4">
        <v>5</v>
      </c>
      <c r="B7" s="5" t="str">
        <f>HYPERLINK("https://my.zakupki.prom.ua/remote/dispatcher/state_purchase_view/41490981", "UA-2023-03-17-009725-a")</f>
        <v>UA-2023-03-17-009725-a</v>
      </c>
      <c r="C7" s="6" t="s">
        <v>106</v>
      </c>
      <c r="D7" s="7" t="s">
        <v>26</v>
      </c>
      <c r="E7" s="6" t="s">
        <v>47</v>
      </c>
      <c r="F7" s="7" t="s">
        <v>79</v>
      </c>
      <c r="G7" s="7" t="s">
        <v>135</v>
      </c>
      <c r="H7" s="6" t="s">
        <v>82</v>
      </c>
      <c r="I7" s="7" t="s">
        <v>34</v>
      </c>
      <c r="J7" s="7" t="s">
        <v>13</v>
      </c>
      <c r="K7" s="7" t="s">
        <v>13</v>
      </c>
      <c r="L7" s="7" t="s">
        <v>13</v>
      </c>
      <c r="M7" s="8">
        <v>45002</v>
      </c>
      <c r="N7" s="7"/>
      <c r="O7" s="7"/>
      <c r="P7" s="7"/>
      <c r="Q7" s="7"/>
      <c r="R7" s="7" t="s">
        <v>144</v>
      </c>
      <c r="S7" s="4">
        <v>1</v>
      </c>
      <c r="T7" s="9">
        <v>3868.08</v>
      </c>
      <c r="U7" s="7" t="s">
        <v>90</v>
      </c>
      <c r="V7" s="4">
        <v>213</v>
      </c>
      <c r="W7" s="9">
        <v>18.16</v>
      </c>
      <c r="X7" s="7" t="s">
        <v>147</v>
      </c>
      <c r="Y7" s="7" t="s">
        <v>149</v>
      </c>
      <c r="Z7" s="7" t="s">
        <v>56</v>
      </c>
      <c r="AA7" s="7" t="s">
        <v>135</v>
      </c>
      <c r="AB7" s="7" t="s">
        <v>66</v>
      </c>
      <c r="AC7" s="7" t="s">
        <v>93</v>
      </c>
      <c r="AD7" s="9">
        <v>3868.08</v>
      </c>
      <c r="AE7" s="9">
        <v>18.16</v>
      </c>
      <c r="AF7" s="7"/>
      <c r="AG7" s="7"/>
      <c r="AH7" s="7"/>
      <c r="AI7" s="6" t="s">
        <v>81</v>
      </c>
      <c r="AJ7" s="7" t="s">
        <v>15</v>
      </c>
      <c r="AK7" s="7"/>
      <c r="AL7" s="7" t="s">
        <v>10</v>
      </c>
      <c r="AM7" s="7"/>
      <c r="AN7" s="7"/>
      <c r="AO7" s="7"/>
      <c r="AP7" s="7"/>
      <c r="AQ7" s="7"/>
      <c r="AR7" s="7" t="s">
        <v>145</v>
      </c>
      <c r="AS7" s="10">
        <v>45002.662028072351</v>
      </c>
      <c r="AT7" s="7" t="s">
        <v>17</v>
      </c>
      <c r="AU7" s="9">
        <v>3868.08</v>
      </c>
      <c r="AV7" s="8">
        <v>44927</v>
      </c>
      <c r="AW7" s="8">
        <v>45291</v>
      </c>
      <c r="AX7" s="8">
        <v>45002</v>
      </c>
      <c r="AY7" s="8">
        <v>45002</v>
      </c>
      <c r="AZ7" s="8">
        <v>45291</v>
      </c>
      <c r="BA7" s="7" t="s">
        <v>151</v>
      </c>
      <c r="BB7" s="7" t="s">
        <v>12</v>
      </c>
    </row>
    <row r="8" spans="1:54" ht="40.200000000000003">
      <c r="A8" s="4">
        <v>6</v>
      </c>
      <c r="B8" s="5" t="str">
        <f>HYPERLINK("https://my.zakupki.prom.ua/remote/dispatcher/state_purchase_view/41490029", "UA-2023-03-17-009302-a")</f>
        <v>UA-2023-03-17-009302-a</v>
      </c>
      <c r="C8" s="6" t="s">
        <v>105</v>
      </c>
      <c r="D8" s="7" t="s">
        <v>26</v>
      </c>
      <c r="E8" s="6" t="s">
        <v>54</v>
      </c>
      <c r="F8" s="7" t="s">
        <v>79</v>
      </c>
      <c r="G8" s="7" t="s">
        <v>135</v>
      </c>
      <c r="H8" s="6" t="s">
        <v>82</v>
      </c>
      <c r="I8" s="7" t="s">
        <v>34</v>
      </c>
      <c r="J8" s="7" t="s">
        <v>13</v>
      </c>
      <c r="K8" s="7" t="s">
        <v>13</v>
      </c>
      <c r="L8" s="7" t="s">
        <v>13</v>
      </c>
      <c r="M8" s="8">
        <v>45002</v>
      </c>
      <c r="N8" s="7"/>
      <c r="O8" s="7"/>
      <c r="P8" s="7"/>
      <c r="Q8" s="7"/>
      <c r="R8" s="7" t="s">
        <v>144</v>
      </c>
      <c r="S8" s="4">
        <v>1</v>
      </c>
      <c r="T8" s="9">
        <v>2811.6</v>
      </c>
      <c r="U8" s="7" t="s">
        <v>90</v>
      </c>
      <c r="V8" s="4">
        <v>213</v>
      </c>
      <c r="W8" s="9">
        <v>13.2</v>
      </c>
      <c r="X8" s="7" t="s">
        <v>147</v>
      </c>
      <c r="Y8" s="7" t="s">
        <v>149</v>
      </c>
      <c r="Z8" s="7" t="s">
        <v>56</v>
      </c>
      <c r="AA8" s="7" t="s">
        <v>135</v>
      </c>
      <c r="AB8" s="7" t="s">
        <v>66</v>
      </c>
      <c r="AC8" s="7" t="s">
        <v>93</v>
      </c>
      <c r="AD8" s="9">
        <v>2811.6</v>
      </c>
      <c r="AE8" s="9">
        <v>13.2</v>
      </c>
      <c r="AF8" s="7"/>
      <c r="AG8" s="7"/>
      <c r="AH8" s="7"/>
      <c r="AI8" s="6" t="s">
        <v>81</v>
      </c>
      <c r="AJ8" s="7" t="s">
        <v>15</v>
      </c>
      <c r="AK8" s="7"/>
      <c r="AL8" s="7" t="s">
        <v>10</v>
      </c>
      <c r="AM8" s="7"/>
      <c r="AN8" s="7"/>
      <c r="AO8" s="7"/>
      <c r="AP8" s="7"/>
      <c r="AQ8" s="7"/>
      <c r="AR8" s="7" t="s">
        <v>145</v>
      </c>
      <c r="AS8" s="10">
        <v>45002.648594542225</v>
      </c>
      <c r="AT8" s="7" t="s">
        <v>18</v>
      </c>
      <c r="AU8" s="9">
        <v>2811.6</v>
      </c>
      <c r="AV8" s="8">
        <v>44927</v>
      </c>
      <c r="AW8" s="8">
        <v>45291</v>
      </c>
      <c r="AX8" s="8">
        <v>45002</v>
      </c>
      <c r="AY8" s="8">
        <v>45002</v>
      </c>
      <c r="AZ8" s="8">
        <v>45291</v>
      </c>
      <c r="BA8" s="7" t="s">
        <v>151</v>
      </c>
      <c r="BB8" s="7" t="s">
        <v>12</v>
      </c>
    </row>
    <row r="9" spans="1:54" ht="40.200000000000003">
      <c r="A9" s="4">
        <v>7</v>
      </c>
      <c r="B9" s="5" t="str">
        <f>HYPERLINK("https://my.zakupki.prom.ua/remote/dispatcher/state_purchase_view/41420842", "UA-2023-03-15-003926-a")</f>
        <v>UA-2023-03-15-003926-a</v>
      </c>
      <c r="C9" s="6" t="s">
        <v>114</v>
      </c>
      <c r="D9" s="7" t="s">
        <v>26</v>
      </c>
      <c r="E9" s="6" t="s">
        <v>44</v>
      </c>
      <c r="F9" s="7" t="s">
        <v>79</v>
      </c>
      <c r="G9" s="7" t="s">
        <v>135</v>
      </c>
      <c r="H9" s="6" t="s">
        <v>82</v>
      </c>
      <c r="I9" s="7" t="s">
        <v>34</v>
      </c>
      <c r="J9" s="7" t="s">
        <v>13</v>
      </c>
      <c r="K9" s="7" t="s">
        <v>13</v>
      </c>
      <c r="L9" s="7" t="s">
        <v>13</v>
      </c>
      <c r="M9" s="8">
        <v>45000</v>
      </c>
      <c r="N9" s="7"/>
      <c r="O9" s="7"/>
      <c r="P9" s="7"/>
      <c r="Q9" s="7"/>
      <c r="R9" s="7" t="s">
        <v>144</v>
      </c>
      <c r="S9" s="4">
        <v>1</v>
      </c>
      <c r="T9" s="9">
        <v>14312.4</v>
      </c>
      <c r="U9" s="7" t="s">
        <v>90</v>
      </c>
      <c r="V9" s="4">
        <v>1</v>
      </c>
      <c r="W9" s="9">
        <v>14312.4</v>
      </c>
      <c r="X9" s="7" t="s">
        <v>150</v>
      </c>
      <c r="Y9" s="7" t="s">
        <v>149</v>
      </c>
      <c r="Z9" s="7" t="s">
        <v>56</v>
      </c>
      <c r="AA9" s="7" t="s">
        <v>93</v>
      </c>
      <c r="AB9" s="7" t="s">
        <v>66</v>
      </c>
      <c r="AC9" s="7" t="s">
        <v>93</v>
      </c>
      <c r="AD9" s="9">
        <v>14312.4</v>
      </c>
      <c r="AE9" s="9">
        <v>14312.4</v>
      </c>
      <c r="AF9" s="7"/>
      <c r="AG9" s="7"/>
      <c r="AH9" s="7"/>
      <c r="AI9" s="6" t="s">
        <v>143</v>
      </c>
      <c r="AJ9" s="7" t="s">
        <v>28</v>
      </c>
      <c r="AK9" s="7"/>
      <c r="AL9" s="7" t="s">
        <v>5</v>
      </c>
      <c r="AM9" s="7"/>
      <c r="AN9" s="7"/>
      <c r="AO9" s="7"/>
      <c r="AP9" s="7"/>
      <c r="AQ9" s="7"/>
      <c r="AR9" s="7" t="s">
        <v>145</v>
      </c>
      <c r="AS9" s="10">
        <v>45000.482089823439</v>
      </c>
      <c r="AT9" s="7" t="s">
        <v>14</v>
      </c>
      <c r="AU9" s="9">
        <v>14312.4</v>
      </c>
      <c r="AV9" s="8">
        <v>44999</v>
      </c>
      <c r="AW9" s="8">
        <v>45005</v>
      </c>
      <c r="AX9" s="8">
        <v>44999</v>
      </c>
      <c r="AY9" s="8">
        <v>44999</v>
      </c>
      <c r="AZ9" s="8">
        <v>45291</v>
      </c>
      <c r="BA9" s="7" t="s">
        <v>151</v>
      </c>
      <c r="BB9" s="7" t="s">
        <v>12</v>
      </c>
    </row>
    <row r="10" spans="1:54" ht="40.200000000000003">
      <c r="A10" s="4">
        <v>8</v>
      </c>
      <c r="B10" s="5" t="str">
        <f>HYPERLINK("https://my.zakupki.prom.ua/remote/dispatcher/state_purchase_view/41170221", "UA-2023-03-01-012549-a")</f>
        <v>UA-2023-03-01-012549-a</v>
      </c>
      <c r="C10" s="6" t="s">
        <v>94</v>
      </c>
      <c r="D10" s="7" t="s">
        <v>26</v>
      </c>
      <c r="E10" s="6" t="s">
        <v>31</v>
      </c>
      <c r="F10" s="7" t="s">
        <v>79</v>
      </c>
      <c r="G10" s="7" t="s">
        <v>135</v>
      </c>
      <c r="H10" s="6" t="s">
        <v>82</v>
      </c>
      <c r="I10" s="7" t="s">
        <v>34</v>
      </c>
      <c r="J10" s="7" t="s">
        <v>13</v>
      </c>
      <c r="K10" s="7" t="s">
        <v>13</v>
      </c>
      <c r="L10" s="7" t="s">
        <v>13</v>
      </c>
      <c r="M10" s="8">
        <v>44986</v>
      </c>
      <c r="N10" s="7"/>
      <c r="O10" s="7"/>
      <c r="P10" s="7"/>
      <c r="Q10" s="7"/>
      <c r="R10" s="7" t="s">
        <v>144</v>
      </c>
      <c r="S10" s="4">
        <v>1</v>
      </c>
      <c r="T10" s="9">
        <v>4503</v>
      </c>
      <c r="U10" s="7" t="s">
        <v>90</v>
      </c>
      <c r="V10" s="4">
        <v>24</v>
      </c>
      <c r="W10" s="9">
        <v>187.62</v>
      </c>
      <c r="X10" s="7" t="s">
        <v>146</v>
      </c>
      <c r="Y10" s="7" t="s">
        <v>149</v>
      </c>
      <c r="Z10" s="7" t="s">
        <v>56</v>
      </c>
      <c r="AA10" s="7" t="s">
        <v>93</v>
      </c>
      <c r="AB10" s="7" t="s">
        <v>66</v>
      </c>
      <c r="AC10" s="7" t="s">
        <v>93</v>
      </c>
      <c r="AD10" s="9">
        <v>4503</v>
      </c>
      <c r="AE10" s="9">
        <v>187.625</v>
      </c>
      <c r="AF10" s="7"/>
      <c r="AG10" s="7"/>
      <c r="AH10" s="7"/>
      <c r="AI10" s="6" t="s">
        <v>140</v>
      </c>
      <c r="AJ10" s="7" t="s">
        <v>30</v>
      </c>
      <c r="AK10" s="7"/>
      <c r="AL10" s="7"/>
      <c r="AM10" s="7"/>
      <c r="AN10" s="7"/>
      <c r="AO10" s="7"/>
      <c r="AP10" s="7"/>
      <c r="AQ10" s="7"/>
      <c r="AR10" s="7" t="s">
        <v>145</v>
      </c>
      <c r="AS10" s="10">
        <v>44987.438619998458</v>
      </c>
      <c r="AT10" s="7" t="s">
        <v>16</v>
      </c>
      <c r="AU10" s="9">
        <v>4503</v>
      </c>
      <c r="AV10" s="8">
        <v>44986</v>
      </c>
      <c r="AW10" s="8">
        <v>44986</v>
      </c>
      <c r="AX10" s="8">
        <v>44986</v>
      </c>
      <c r="AY10" s="8">
        <v>44986</v>
      </c>
      <c r="AZ10" s="8">
        <v>45291</v>
      </c>
      <c r="BA10" s="7" t="s">
        <v>151</v>
      </c>
      <c r="BB10" s="7" t="s">
        <v>12</v>
      </c>
    </row>
    <row r="11" spans="1:54" ht="40.200000000000003">
      <c r="A11" s="4">
        <v>9</v>
      </c>
      <c r="B11" s="5" t="str">
        <f>HYPERLINK("https://my.zakupki.prom.ua/remote/dispatcher/state_purchase_view/41081237", "UA-2023-02-24-005632-a")</f>
        <v>UA-2023-02-24-005632-a</v>
      </c>
      <c r="C11" s="6" t="s">
        <v>136</v>
      </c>
      <c r="D11" s="7" t="s">
        <v>26</v>
      </c>
      <c r="E11" s="6" t="s">
        <v>44</v>
      </c>
      <c r="F11" s="7" t="s">
        <v>79</v>
      </c>
      <c r="G11" s="7" t="s">
        <v>135</v>
      </c>
      <c r="H11" s="6" t="s">
        <v>82</v>
      </c>
      <c r="I11" s="7" t="s">
        <v>34</v>
      </c>
      <c r="J11" s="7" t="s">
        <v>13</v>
      </c>
      <c r="K11" s="7" t="s">
        <v>13</v>
      </c>
      <c r="L11" s="7" t="s">
        <v>13</v>
      </c>
      <c r="M11" s="8">
        <v>44981</v>
      </c>
      <c r="N11" s="7"/>
      <c r="O11" s="7"/>
      <c r="P11" s="7"/>
      <c r="Q11" s="7"/>
      <c r="R11" s="7" t="s">
        <v>144</v>
      </c>
      <c r="S11" s="4">
        <v>1</v>
      </c>
      <c r="T11" s="9">
        <v>720</v>
      </c>
      <c r="U11" s="7" t="s">
        <v>90</v>
      </c>
      <c r="V11" s="4">
        <v>1</v>
      </c>
      <c r="W11" s="9">
        <v>720</v>
      </c>
      <c r="X11" s="7" t="s">
        <v>150</v>
      </c>
      <c r="Y11" s="7" t="s">
        <v>149</v>
      </c>
      <c r="Z11" s="7" t="s">
        <v>56</v>
      </c>
      <c r="AA11" s="7" t="s">
        <v>135</v>
      </c>
      <c r="AB11" s="7" t="s">
        <v>66</v>
      </c>
      <c r="AC11" s="7" t="s">
        <v>93</v>
      </c>
      <c r="AD11" s="9">
        <v>720</v>
      </c>
      <c r="AE11" s="9">
        <v>720</v>
      </c>
      <c r="AF11" s="7"/>
      <c r="AG11" s="7"/>
      <c r="AH11" s="7"/>
      <c r="AI11" s="6" t="s">
        <v>130</v>
      </c>
      <c r="AJ11" s="7" t="s">
        <v>33</v>
      </c>
      <c r="AK11" s="7"/>
      <c r="AL11" s="7" t="s">
        <v>3</v>
      </c>
      <c r="AM11" s="7"/>
      <c r="AN11" s="7"/>
      <c r="AO11" s="7"/>
      <c r="AP11" s="7"/>
      <c r="AQ11" s="7"/>
      <c r="AR11" s="7" t="s">
        <v>145</v>
      </c>
      <c r="AS11" s="10">
        <v>44981.530657823125</v>
      </c>
      <c r="AT11" s="7" t="s">
        <v>19</v>
      </c>
      <c r="AU11" s="9">
        <v>720</v>
      </c>
      <c r="AV11" s="8">
        <v>44980</v>
      </c>
      <c r="AW11" s="8">
        <v>44981</v>
      </c>
      <c r="AX11" s="8">
        <v>44980</v>
      </c>
      <c r="AY11" s="8">
        <v>44980</v>
      </c>
      <c r="AZ11" s="8">
        <v>45291</v>
      </c>
      <c r="BA11" s="7" t="s">
        <v>151</v>
      </c>
      <c r="BB11" s="7" t="s">
        <v>12</v>
      </c>
    </row>
    <row r="12" spans="1:54" ht="40.200000000000003">
      <c r="A12" s="4">
        <v>10</v>
      </c>
      <c r="B12" s="5" t="str">
        <f>HYPERLINK("https://my.zakupki.prom.ua/remote/dispatcher/state_purchase_view/41045918", "UA-2023-02-23-002531-a")</f>
        <v>UA-2023-02-23-002531-a</v>
      </c>
      <c r="C12" s="6" t="s">
        <v>101</v>
      </c>
      <c r="D12" s="7" t="s">
        <v>26</v>
      </c>
      <c r="E12" s="6" t="s">
        <v>45</v>
      </c>
      <c r="F12" s="7" t="s">
        <v>79</v>
      </c>
      <c r="G12" s="7" t="s">
        <v>135</v>
      </c>
      <c r="H12" s="6" t="s">
        <v>82</v>
      </c>
      <c r="I12" s="7" t="s">
        <v>34</v>
      </c>
      <c r="J12" s="7" t="s">
        <v>13</v>
      </c>
      <c r="K12" s="7" t="s">
        <v>13</v>
      </c>
      <c r="L12" s="7" t="s">
        <v>13</v>
      </c>
      <c r="M12" s="8">
        <v>44980</v>
      </c>
      <c r="N12" s="7"/>
      <c r="O12" s="7"/>
      <c r="P12" s="7"/>
      <c r="Q12" s="7"/>
      <c r="R12" s="6" t="s">
        <v>144</v>
      </c>
      <c r="S12" s="4">
        <v>1</v>
      </c>
      <c r="T12" s="9">
        <v>2676</v>
      </c>
      <c r="U12" s="7" t="s">
        <v>90</v>
      </c>
      <c r="V12" s="4">
        <v>43</v>
      </c>
      <c r="W12" s="9">
        <v>62.23</v>
      </c>
      <c r="X12" s="7" t="s">
        <v>152</v>
      </c>
      <c r="Y12" s="7" t="s">
        <v>149</v>
      </c>
      <c r="Z12" s="7" t="s">
        <v>56</v>
      </c>
      <c r="AA12" s="7" t="s">
        <v>93</v>
      </c>
      <c r="AB12" s="7" t="s">
        <v>66</v>
      </c>
      <c r="AC12" s="7" t="s">
        <v>93</v>
      </c>
      <c r="AD12" s="9">
        <v>2676</v>
      </c>
      <c r="AE12" s="9">
        <v>62.232558139534881</v>
      </c>
      <c r="AF12" s="7"/>
      <c r="AG12" s="7"/>
      <c r="AH12" s="7"/>
      <c r="AI12" s="6" t="s">
        <v>127</v>
      </c>
      <c r="AJ12" s="7" t="s">
        <v>37</v>
      </c>
      <c r="AK12" s="7"/>
      <c r="AL12" s="7" t="s">
        <v>6</v>
      </c>
      <c r="AM12" s="7"/>
      <c r="AN12" s="7"/>
      <c r="AO12" s="7"/>
      <c r="AP12" s="7"/>
      <c r="AQ12" s="7"/>
      <c r="AR12" s="7" t="s">
        <v>145</v>
      </c>
      <c r="AS12" s="10">
        <v>44980.436182824771</v>
      </c>
      <c r="AT12" s="7" t="s">
        <v>60</v>
      </c>
      <c r="AU12" s="9">
        <v>2676</v>
      </c>
      <c r="AV12" s="8">
        <v>44977</v>
      </c>
      <c r="AW12" s="8">
        <v>44979</v>
      </c>
      <c r="AX12" s="8">
        <v>44977</v>
      </c>
      <c r="AY12" s="8">
        <v>44977</v>
      </c>
      <c r="AZ12" s="8">
        <v>45291</v>
      </c>
      <c r="BA12" s="7" t="s">
        <v>151</v>
      </c>
      <c r="BB12" s="7" t="s">
        <v>12</v>
      </c>
    </row>
    <row r="13" spans="1:54" ht="53.4">
      <c r="A13" s="4">
        <v>11</v>
      </c>
      <c r="B13" s="5" t="str">
        <f>HYPERLINK("https://my.zakupki.prom.ua/remote/dispatcher/state_purchase_view/40590722", "UA-2023-02-03-006773-a")</f>
        <v>UA-2023-02-03-006773-a</v>
      </c>
      <c r="C13" s="6" t="s">
        <v>100</v>
      </c>
      <c r="D13" s="7" t="s">
        <v>26</v>
      </c>
      <c r="E13" s="6" t="s">
        <v>49</v>
      </c>
      <c r="F13" s="7" t="s">
        <v>79</v>
      </c>
      <c r="G13" s="7" t="s">
        <v>135</v>
      </c>
      <c r="H13" s="6" t="s">
        <v>82</v>
      </c>
      <c r="I13" s="7" t="s">
        <v>34</v>
      </c>
      <c r="J13" s="7" t="s">
        <v>13</v>
      </c>
      <c r="K13" s="7" t="s">
        <v>13</v>
      </c>
      <c r="L13" s="7" t="s">
        <v>13</v>
      </c>
      <c r="M13" s="8">
        <v>44960</v>
      </c>
      <c r="N13" s="7"/>
      <c r="O13" s="7"/>
      <c r="P13" s="7"/>
      <c r="Q13" s="7"/>
      <c r="R13" s="6" t="s">
        <v>144</v>
      </c>
      <c r="S13" s="4">
        <v>1</v>
      </c>
      <c r="T13" s="9">
        <v>5760</v>
      </c>
      <c r="U13" s="7" t="s">
        <v>90</v>
      </c>
      <c r="V13" s="4">
        <v>12</v>
      </c>
      <c r="W13" s="9">
        <v>480</v>
      </c>
      <c r="X13" s="7" t="s">
        <v>148</v>
      </c>
      <c r="Y13" s="7" t="s">
        <v>149</v>
      </c>
      <c r="Z13" s="7" t="s">
        <v>56</v>
      </c>
      <c r="AA13" s="7" t="s">
        <v>93</v>
      </c>
      <c r="AB13" s="7" t="s">
        <v>66</v>
      </c>
      <c r="AC13" s="7" t="s">
        <v>93</v>
      </c>
      <c r="AD13" s="9">
        <v>5760</v>
      </c>
      <c r="AE13" s="9">
        <v>480</v>
      </c>
      <c r="AF13" s="7"/>
      <c r="AG13" s="7"/>
      <c r="AH13" s="7"/>
      <c r="AI13" s="6" t="s">
        <v>134</v>
      </c>
      <c r="AJ13" s="7" t="s">
        <v>32</v>
      </c>
      <c r="AK13" s="7"/>
      <c r="AL13" s="7" t="s">
        <v>8</v>
      </c>
      <c r="AM13" s="7"/>
      <c r="AN13" s="7"/>
      <c r="AO13" s="7"/>
      <c r="AP13" s="7"/>
      <c r="AQ13" s="7"/>
      <c r="AR13" s="7" t="s">
        <v>145</v>
      </c>
      <c r="AS13" s="10">
        <v>44960.505639302144</v>
      </c>
      <c r="AT13" s="7" t="s">
        <v>27</v>
      </c>
      <c r="AU13" s="9">
        <v>5760</v>
      </c>
      <c r="AV13" s="8">
        <v>44927</v>
      </c>
      <c r="AW13" s="8">
        <v>45291</v>
      </c>
      <c r="AX13" s="8">
        <v>44960</v>
      </c>
      <c r="AY13" s="8">
        <v>44960</v>
      </c>
      <c r="AZ13" s="8">
        <v>45291</v>
      </c>
      <c r="BA13" s="7" t="s">
        <v>151</v>
      </c>
      <c r="BB13" s="7" t="s">
        <v>12</v>
      </c>
    </row>
    <row r="14" spans="1:54" ht="40.200000000000003">
      <c r="A14" s="4">
        <v>12</v>
      </c>
      <c r="B14" s="5" t="str">
        <f>HYPERLINK("https://my.zakupki.prom.ua/remote/dispatcher/state_purchase_view/40363648", "UA-2023-01-26-007192-a")</f>
        <v>UA-2023-01-26-007192-a</v>
      </c>
      <c r="C14" s="6" t="s">
        <v>117</v>
      </c>
      <c r="D14" s="7" t="s">
        <v>26</v>
      </c>
      <c r="E14" s="6" t="s">
        <v>53</v>
      </c>
      <c r="F14" s="7" t="s">
        <v>79</v>
      </c>
      <c r="G14" s="7" t="s">
        <v>135</v>
      </c>
      <c r="H14" s="6" t="s">
        <v>82</v>
      </c>
      <c r="I14" s="7" t="s">
        <v>34</v>
      </c>
      <c r="J14" s="7" t="s">
        <v>13</v>
      </c>
      <c r="K14" s="7" t="s">
        <v>13</v>
      </c>
      <c r="L14" s="7" t="s">
        <v>13</v>
      </c>
      <c r="M14" s="8">
        <v>44952</v>
      </c>
      <c r="N14" s="7"/>
      <c r="O14" s="7"/>
      <c r="P14" s="7"/>
      <c r="Q14" s="7"/>
      <c r="R14" s="6" t="s">
        <v>144</v>
      </c>
      <c r="S14" s="4">
        <v>1</v>
      </c>
      <c r="T14" s="9">
        <v>1224.08</v>
      </c>
      <c r="U14" s="7" t="s">
        <v>90</v>
      </c>
      <c r="V14" s="4">
        <v>52</v>
      </c>
      <c r="W14" s="9">
        <v>23.54</v>
      </c>
      <c r="X14" s="7" t="s">
        <v>152</v>
      </c>
      <c r="Y14" s="7" t="s">
        <v>149</v>
      </c>
      <c r="Z14" s="7" t="s">
        <v>56</v>
      </c>
      <c r="AA14" s="7" t="s">
        <v>93</v>
      </c>
      <c r="AB14" s="7" t="s">
        <v>66</v>
      </c>
      <c r="AC14" s="7" t="s">
        <v>93</v>
      </c>
      <c r="AD14" s="9">
        <v>1224.08</v>
      </c>
      <c r="AE14" s="9">
        <v>23.54</v>
      </c>
      <c r="AF14" s="7"/>
      <c r="AG14" s="7"/>
      <c r="AH14" s="7"/>
      <c r="AI14" s="6" t="s">
        <v>128</v>
      </c>
      <c r="AJ14" s="7" t="s">
        <v>24</v>
      </c>
      <c r="AK14" s="7"/>
      <c r="AL14" s="7" t="s">
        <v>2</v>
      </c>
      <c r="AM14" s="7"/>
      <c r="AN14" s="7"/>
      <c r="AO14" s="7"/>
      <c r="AP14" s="7"/>
      <c r="AQ14" s="7"/>
      <c r="AR14" s="7" t="s">
        <v>145</v>
      </c>
      <c r="AS14" s="10">
        <v>44952.560661178162</v>
      </c>
      <c r="AT14" s="7" t="s">
        <v>67</v>
      </c>
      <c r="AU14" s="9">
        <v>1224.08</v>
      </c>
      <c r="AV14" s="8">
        <v>44927</v>
      </c>
      <c r="AW14" s="8">
        <v>45291</v>
      </c>
      <c r="AX14" s="8">
        <v>44950</v>
      </c>
      <c r="AY14" s="8">
        <v>44950</v>
      </c>
      <c r="AZ14" s="8">
        <v>45291</v>
      </c>
      <c r="BA14" s="7" t="s">
        <v>151</v>
      </c>
      <c r="BB14" s="7" t="s">
        <v>12</v>
      </c>
    </row>
    <row r="15" spans="1:54" ht="40.200000000000003">
      <c r="A15" s="4">
        <v>13</v>
      </c>
      <c r="B15" s="5" t="str">
        <f>HYPERLINK("https://my.zakupki.prom.ua/remote/dispatcher/state_purchase_view/40139543", "UA-2023-01-18-007044-a")</f>
        <v>UA-2023-01-18-007044-a</v>
      </c>
      <c r="C15" s="6" t="s">
        <v>102</v>
      </c>
      <c r="D15" s="7" t="s">
        <v>26</v>
      </c>
      <c r="E15" s="6" t="s">
        <v>55</v>
      </c>
      <c r="F15" s="7" t="s">
        <v>79</v>
      </c>
      <c r="G15" s="7" t="s">
        <v>135</v>
      </c>
      <c r="H15" s="6" t="s">
        <v>82</v>
      </c>
      <c r="I15" s="7" t="s">
        <v>34</v>
      </c>
      <c r="J15" s="7" t="s">
        <v>13</v>
      </c>
      <c r="K15" s="7" t="s">
        <v>13</v>
      </c>
      <c r="L15" s="7" t="s">
        <v>13</v>
      </c>
      <c r="M15" s="8">
        <v>44944</v>
      </c>
      <c r="N15" s="7"/>
      <c r="O15" s="7"/>
      <c r="P15" s="7"/>
      <c r="Q15" s="7"/>
      <c r="R15" s="6" t="s">
        <v>144</v>
      </c>
      <c r="S15" s="4">
        <v>1</v>
      </c>
      <c r="T15" s="9">
        <v>758.26</v>
      </c>
      <c r="U15" s="7" t="s">
        <v>90</v>
      </c>
      <c r="V15" s="4">
        <v>4</v>
      </c>
      <c r="W15" s="9">
        <v>189.56</v>
      </c>
      <c r="X15" s="7" t="s">
        <v>147</v>
      </c>
      <c r="Y15" s="7" t="s">
        <v>149</v>
      </c>
      <c r="Z15" s="7" t="s">
        <v>56</v>
      </c>
      <c r="AA15" s="7" t="s">
        <v>135</v>
      </c>
      <c r="AB15" s="7" t="s">
        <v>66</v>
      </c>
      <c r="AC15" s="7" t="s">
        <v>93</v>
      </c>
      <c r="AD15" s="9">
        <v>758.26</v>
      </c>
      <c r="AE15" s="9">
        <v>189.565</v>
      </c>
      <c r="AF15" s="7"/>
      <c r="AG15" s="7"/>
      <c r="AH15" s="7"/>
      <c r="AI15" s="6" t="s">
        <v>129</v>
      </c>
      <c r="AJ15" s="7" t="s">
        <v>38</v>
      </c>
      <c r="AK15" s="7"/>
      <c r="AL15" s="7" t="s">
        <v>7</v>
      </c>
      <c r="AM15" s="7"/>
      <c r="AN15" s="7"/>
      <c r="AO15" s="7"/>
      <c r="AP15" s="7"/>
      <c r="AQ15" s="7"/>
      <c r="AR15" s="7" t="s">
        <v>145</v>
      </c>
      <c r="AS15" s="10">
        <v>44944.532233823717</v>
      </c>
      <c r="AT15" s="7" t="s">
        <v>88</v>
      </c>
      <c r="AU15" s="9">
        <v>758.26</v>
      </c>
      <c r="AV15" s="8">
        <v>44927</v>
      </c>
      <c r="AW15" s="8">
        <v>45291</v>
      </c>
      <c r="AX15" s="8">
        <v>44944</v>
      </c>
      <c r="AY15" s="8">
        <v>44944</v>
      </c>
      <c r="AZ15" s="8">
        <v>45291</v>
      </c>
      <c r="BA15" s="7" t="s">
        <v>151</v>
      </c>
      <c r="BB15" s="7" t="s">
        <v>12</v>
      </c>
    </row>
    <row r="16" spans="1:54" ht="40.200000000000003">
      <c r="A16" s="4">
        <v>14</v>
      </c>
      <c r="B16" s="5" t="str">
        <f>HYPERLINK("https://my.zakupki.prom.ua/remote/dispatcher/state_purchase_view/40043900", "UA-2023-01-13-004782-a")</f>
        <v>UA-2023-01-13-004782-a</v>
      </c>
      <c r="C16" s="6" t="s">
        <v>107</v>
      </c>
      <c r="D16" s="7" t="s">
        <v>26</v>
      </c>
      <c r="E16" s="6" t="s">
        <v>50</v>
      </c>
      <c r="F16" s="7" t="s">
        <v>79</v>
      </c>
      <c r="G16" s="7" t="s">
        <v>135</v>
      </c>
      <c r="H16" s="6" t="s">
        <v>82</v>
      </c>
      <c r="I16" s="7" t="s">
        <v>34</v>
      </c>
      <c r="J16" s="7" t="s">
        <v>13</v>
      </c>
      <c r="K16" s="7" t="s">
        <v>13</v>
      </c>
      <c r="L16" s="7" t="s">
        <v>13</v>
      </c>
      <c r="M16" s="8">
        <v>44939</v>
      </c>
      <c r="N16" s="7"/>
      <c r="O16" s="7"/>
      <c r="P16" s="7"/>
      <c r="Q16" s="7"/>
      <c r="R16" s="6" t="s">
        <v>144</v>
      </c>
      <c r="S16" s="4">
        <v>1</v>
      </c>
      <c r="T16" s="9">
        <v>11400</v>
      </c>
      <c r="U16" s="7" t="s">
        <v>90</v>
      </c>
      <c r="V16" s="4">
        <v>12</v>
      </c>
      <c r="W16" s="9">
        <v>950</v>
      </c>
      <c r="X16" s="7" t="s">
        <v>148</v>
      </c>
      <c r="Y16" s="7" t="s">
        <v>149</v>
      </c>
      <c r="Z16" s="7" t="s">
        <v>56</v>
      </c>
      <c r="AA16" s="7" t="s">
        <v>135</v>
      </c>
      <c r="AB16" s="7" t="s">
        <v>66</v>
      </c>
      <c r="AC16" s="7" t="s">
        <v>93</v>
      </c>
      <c r="AD16" s="9">
        <v>11400</v>
      </c>
      <c r="AE16" s="9">
        <v>950</v>
      </c>
      <c r="AF16" s="7"/>
      <c r="AG16" s="7"/>
      <c r="AH16" s="7"/>
      <c r="AI16" s="6" t="s">
        <v>133</v>
      </c>
      <c r="AJ16" s="7" t="s">
        <v>39</v>
      </c>
      <c r="AK16" s="7"/>
      <c r="AL16" s="7" t="s">
        <v>1</v>
      </c>
      <c r="AM16" s="7"/>
      <c r="AN16" s="7"/>
      <c r="AO16" s="7"/>
      <c r="AP16" s="7"/>
      <c r="AQ16" s="7"/>
      <c r="AR16" s="7" t="s">
        <v>145</v>
      </c>
      <c r="AS16" s="10">
        <v>44942.522233750002</v>
      </c>
      <c r="AT16" s="7" t="s">
        <v>25</v>
      </c>
      <c r="AU16" s="9">
        <v>11400</v>
      </c>
      <c r="AV16" s="8">
        <v>44927</v>
      </c>
      <c r="AW16" s="8">
        <v>45291</v>
      </c>
      <c r="AX16" s="8">
        <v>44938</v>
      </c>
      <c r="AY16" s="8">
        <v>44938</v>
      </c>
      <c r="AZ16" s="8">
        <v>45291</v>
      </c>
      <c r="BA16" s="7" t="s">
        <v>151</v>
      </c>
      <c r="BB16" s="7" t="s">
        <v>12</v>
      </c>
    </row>
    <row r="17" spans="1:54" ht="40.200000000000003">
      <c r="A17" s="4">
        <v>15</v>
      </c>
      <c r="B17" s="5" t="str">
        <f>HYPERLINK("https://my.zakupki.prom.ua/remote/dispatcher/state_purchase_view/39994523", "UA-2023-01-11-002605-a")</f>
        <v>UA-2023-01-11-002605-a</v>
      </c>
      <c r="C17" s="6" t="s">
        <v>104</v>
      </c>
      <c r="D17" s="7" t="s">
        <v>26</v>
      </c>
      <c r="E17" s="6" t="s">
        <v>51</v>
      </c>
      <c r="F17" s="7" t="s">
        <v>79</v>
      </c>
      <c r="G17" s="7" t="s">
        <v>135</v>
      </c>
      <c r="H17" s="6" t="s">
        <v>82</v>
      </c>
      <c r="I17" s="7" t="s">
        <v>34</v>
      </c>
      <c r="J17" s="7" t="s">
        <v>13</v>
      </c>
      <c r="K17" s="7" t="s">
        <v>13</v>
      </c>
      <c r="L17" s="7" t="s">
        <v>13</v>
      </c>
      <c r="M17" s="8">
        <v>44937</v>
      </c>
      <c r="N17" s="7"/>
      <c r="O17" s="7"/>
      <c r="P17" s="7"/>
      <c r="Q17" s="7"/>
      <c r="R17" s="6" t="s">
        <v>144</v>
      </c>
      <c r="S17" s="4">
        <v>1</v>
      </c>
      <c r="T17" s="9">
        <v>15600</v>
      </c>
      <c r="U17" s="7" t="s">
        <v>90</v>
      </c>
      <c r="V17" s="4">
        <v>12</v>
      </c>
      <c r="W17" s="9">
        <v>1300</v>
      </c>
      <c r="X17" s="7" t="s">
        <v>150</v>
      </c>
      <c r="Y17" s="7" t="s">
        <v>149</v>
      </c>
      <c r="Z17" s="7" t="s">
        <v>56</v>
      </c>
      <c r="AA17" s="7" t="s">
        <v>93</v>
      </c>
      <c r="AB17" s="7" t="s">
        <v>66</v>
      </c>
      <c r="AC17" s="7" t="s">
        <v>93</v>
      </c>
      <c r="AD17" s="9">
        <v>15600</v>
      </c>
      <c r="AE17" s="9">
        <v>1300</v>
      </c>
      <c r="AF17" s="7"/>
      <c r="AG17" s="7"/>
      <c r="AH17" s="7"/>
      <c r="AI17" s="6" t="s">
        <v>131</v>
      </c>
      <c r="AJ17" s="7" t="s">
        <v>36</v>
      </c>
      <c r="AK17" s="7"/>
      <c r="AL17" s="7" t="s">
        <v>11</v>
      </c>
      <c r="AM17" s="7"/>
      <c r="AN17" s="7"/>
      <c r="AO17" s="7"/>
      <c r="AP17" s="7"/>
      <c r="AQ17" s="7"/>
      <c r="AR17" s="7" t="s">
        <v>145</v>
      </c>
      <c r="AS17" s="10">
        <v>44937.486407124074</v>
      </c>
      <c r="AT17" s="7" t="s">
        <v>48</v>
      </c>
      <c r="AU17" s="9">
        <v>15600</v>
      </c>
      <c r="AV17" s="8">
        <v>44927</v>
      </c>
      <c r="AW17" s="8">
        <v>44957</v>
      </c>
      <c r="AX17" s="8">
        <v>44937</v>
      </c>
      <c r="AY17" s="8">
        <v>44937</v>
      </c>
      <c r="AZ17" s="8">
        <v>45291</v>
      </c>
      <c r="BA17" s="7" t="s">
        <v>151</v>
      </c>
      <c r="BB17" s="7" t="s">
        <v>12</v>
      </c>
    </row>
    <row r="18" spans="1:54" ht="40.200000000000003">
      <c r="A18" s="4">
        <v>16</v>
      </c>
      <c r="B18" s="5" t="str">
        <f>HYPERLINK("https://my.zakupki.prom.ua/remote/dispatcher/state_purchase_view/39993710", "UA-2023-01-11-002278-a")</f>
        <v>UA-2023-01-11-002278-a</v>
      </c>
      <c r="C18" s="6" t="s">
        <v>103</v>
      </c>
      <c r="D18" s="7" t="s">
        <v>26</v>
      </c>
      <c r="E18" s="6" t="s">
        <v>52</v>
      </c>
      <c r="F18" s="7" t="s">
        <v>79</v>
      </c>
      <c r="G18" s="7" t="s">
        <v>135</v>
      </c>
      <c r="H18" s="6" t="s">
        <v>82</v>
      </c>
      <c r="I18" s="7" t="s">
        <v>34</v>
      </c>
      <c r="J18" s="7" t="s">
        <v>13</v>
      </c>
      <c r="K18" s="7" t="s">
        <v>13</v>
      </c>
      <c r="L18" s="7" t="s">
        <v>13</v>
      </c>
      <c r="M18" s="8">
        <v>44937</v>
      </c>
      <c r="N18" s="7"/>
      <c r="O18" s="7"/>
      <c r="P18" s="7"/>
      <c r="Q18" s="7"/>
      <c r="R18" s="6" t="s">
        <v>144</v>
      </c>
      <c r="S18" s="4">
        <v>1</v>
      </c>
      <c r="T18" s="9">
        <v>14400</v>
      </c>
      <c r="U18" s="7" t="s">
        <v>90</v>
      </c>
      <c r="V18" s="4">
        <v>12</v>
      </c>
      <c r="W18" s="9">
        <v>1200</v>
      </c>
      <c r="X18" s="7" t="s">
        <v>150</v>
      </c>
      <c r="Y18" s="7" t="s">
        <v>149</v>
      </c>
      <c r="Z18" s="7" t="s">
        <v>56</v>
      </c>
      <c r="AA18" s="7" t="s">
        <v>93</v>
      </c>
      <c r="AB18" s="7" t="s">
        <v>66</v>
      </c>
      <c r="AC18" s="7" t="s">
        <v>93</v>
      </c>
      <c r="AD18" s="9">
        <v>14400</v>
      </c>
      <c r="AE18" s="9">
        <v>1200</v>
      </c>
      <c r="AF18" s="7"/>
      <c r="AG18" s="7"/>
      <c r="AH18" s="7"/>
      <c r="AI18" s="6" t="s">
        <v>132</v>
      </c>
      <c r="AJ18" s="7" t="s">
        <v>35</v>
      </c>
      <c r="AK18" s="7"/>
      <c r="AL18" s="7" t="s">
        <v>9</v>
      </c>
      <c r="AM18" s="7"/>
      <c r="AN18" s="7"/>
      <c r="AO18" s="7"/>
      <c r="AP18" s="7"/>
      <c r="AQ18" s="7"/>
      <c r="AR18" s="7" t="s">
        <v>145</v>
      </c>
      <c r="AS18" s="10">
        <v>44937.476555462861</v>
      </c>
      <c r="AT18" s="7" t="s">
        <v>46</v>
      </c>
      <c r="AU18" s="9">
        <v>14400</v>
      </c>
      <c r="AV18" s="8">
        <v>44927</v>
      </c>
      <c r="AW18" s="8">
        <v>45291</v>
      </c>
      <c r="AX18" s="8">
        <v>44937</v>
      </c>
      <c r="AY18" s="8">
        <v>44937</v>
      </c>
      <c r="AZ18" s="8">
        <v>45291</v>
      </c>
      <c r="BA18" s="7" t="s">
        <v>151</v>
      </c>
      <c r="BB18" s="7" t="s">
        <v>12</v>
      </c>
    </row>
  </sheetData>
  <autoFilter ref="A2:BB21"/>
  <hyperlinks>
    <hyperlink ref="B3" r:id="rId1" display="https://my.zakupki.prom.ua/remote/dispatcher/state_purchase_view/42027911"/>
    <hyperlink ref="B4" r:id="rId2" display="https://my.zakupki.prom.ua/remote/dispatcher/state_purchase_view/42027699"/>
    <hyperlink ref="B5" r:id="rId3" display="https://my.zakupki.prom.ua/remote/dispatcher/state_purchase_view/42026949"/>
    <hyperlink ref="B6" r:id="rId4" display="https://my.zakupki.prom.ua/remote/dispatcher/state_purchase_view/42026694"/>
    <hyperlink ref="B7" r:id="rId5" display="https://my.zakupki.prom.ua/remote/dispatcher/state_purchase_view/41490981"/>
    <hyperlink ref="B8" r:id="rId6" display="https://my.zakupki.prom.ua/remote/dispatcher/state_purchase_view/41490029"/>
    <hyperlink ref="B9" r:id="rId7" display="https://my.zakupki.prom.ua/remote/dispatcher/state_purchase_view/41420842"/>
    <hyperlink ref="B10" r:id="rId8" display="https://my.zakupki.prom.ua/remote/dispatcher/state_purchase_view/41170221"/>
    <hyperlink ref="B11" r:id="rId9" display="https://my.zakupki.prom.ua/remote/dispatcher/state_purchase_view/41081237"/>
    <hyperlink ref="B12" r:id="rId10" display="https://my.zakupki.prom.ua/remote/dispatcher/state_purchase_view/41045918"/>
    <hyperlink ref="B13" r:id="rId11" display="https://my.zakupki.prom.ua/remote/dispatcher/state_purchase_view/40590722"/>
    <hyperlink ref="B14" r:id="rId12" display="https://my.zakupki.prom.ua/remote/dispatcher/state_purchase_view/40363648"/>
    <hyperlink ref="B15" r:id="rId13" display="https://my.zakupki.prom.ua/remote/dispatcher/state_purchase_view/40139543"/>
    <hyperlink ref="B16" r:id="rId14" display="https://my.zakupki.prom.ua/remote/dispatcher/state_purchase_view/40043900"/>
    <hyperlink ref="B17" r:id="rId15" display="https://my.zakupki.prom.ua/remote/dispatcher/state_purchase_view/39994523"/>
    <hyperlink ref="B18" r:id="rId16" display="https://my.zakupki.prom.ua/remote/dispatcher/state_purchase_view/39993710"/>
  </hyperlinks>
  <pageMargins left="0.75" right="0.75" top="1" bottom="1" header="0.5" footer="0.5"/>
  <pageSetup paperSize="9" orientation="portrait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Будинок мистецтв</cp:lastModifiedBy>
  <dcterms:created xsi:type="dcterms:W3CDTF">2023-05-09T14:00:57Z</dcterms:created>
  <dcterms:modified xsi:type="dcterms:W3CDTF">2023-05-30T11:11:01Z</dcterms:modified>
</cp:coreProperties>
</file>