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ІДКРИТІ ДАННІ 2023\РЕЕСТРИ ЗА 2024 1-2 КВАРТАЛ\"/>
    </mc:Choice>
  </mc:AlternateContent>
  <bookViews>
    <workbookView xWindow="0" yWindow="0" windowWidth="28800" windowHeight="12435"/>
  </bookViews>
  <sheets>
    <sheet name="Sheet" sheetId="1" r:id="rId1"/>
  </sheets>
  <definedNames>
    <definedName name="_xlnm._FilterDatabase" localSheetId="0" hidden="1">Sheet!$A$1:$J$62</definedName>
  </definedNames>
  <calcPr calcId="152511"/>
</workbook>
</file>

<file path=xl/calcChain.xml><?xml version="1.0" encoding="utf-8"?>
<calcChain xmlns="http://schemas.openxmlformats.org/spreadsheetml/2006/main">
  <c r="A76" i="1" l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<sst xmlns="http://schemas.openxmlformats.org/spreadsheetml/2006/main" count="610" uniqueCount="294">
  <si>
    <t xml:space="preserve"> Надання послуг з Технічної підтримки та супроводження програмної продукції - «Комплекс комп’ютерних програм «Медична інформаційна система «Каштан».</t>
  </si>
  <si>
    <t xml:space="preserve"> Послуги з технічного обслуговування газопроводів та споруд на них.</t>
  </si>
  <si>
    <t xml:space="preserve"> № 56В0124-85 </t>
  </si>
  <si>
    <t>01528186</t>
  </si>
  <si>
    <t>03341305</t>
  </si>
  <si>
    <t>04/06/2024</t>
  </si>
  <si>
    <t>05/01</t>
  </si>
  <si>
    <t>09320000-8 Пара, гаряча вода та пов’язана продукція</t>
  </si>
  <si>
    <t>1</t>
  </si>
  <si>
    <t>15510000-6 Молоко та вершки</t>
  </si>
  <si>
    <t>15880000-0 Спеціальні продукти харчування, збагачені поживними речовинами</t>
  </si>
  <si>
    <t>19087191</t>
  </si>
  <si>
    <t>19147295</t>
  </si>
  <si>
    <t>19315887</t>
  </si>
  <si>
    <t>2015300381</t>
  </si>
  <si>
    <t>2102919923</t>
  </si>
  <si>
    <t>21922399</t>
  </si>
  <si>
    <t>22210000-5 Газети</t>
  </si>
  <si>
    <t>22993200-9 Термочутливі папір або картон</t>
  </si>
  <si>
    <t>24450000-3 Агрохімічна продукція</t>
  </si>
  <si>
    <t>2736409396</t>
  </si>
  <si>
    <t>2752713235</t>
  </si>
  <si>
    <t>3038209919</t>
  </si>
  <si>
    <t>3074106617</t>
  </si>
  <si>
    <t>30982775</t>
  </si>
  <si>
    <t>3115711930</t>
  </si>
  <si>
    <t>31348357</t>
  </si>
  <si>
    <t>31770510</t>
  </si>
  <si>
    <t>32230000-4 Апаратура для передавання радіосигналу з приймальним пристроєм</t>
  </si>
  <si>
    <t>32490244</t>
  </si>
  <si>
    <t>32653295</t>
  </si>
  <si>
    <t>32688148</t>
  </si>
  <si>
    <t>33006821</t>
  </si>
  <si>
    <t>33180000-5 Апаратура для підтримування фізіологічних функцій організму</t>
  </si>
  <si>
    <t>33190000-8 Медичне обладнання та вироби медичного призначення різні</t>
  </si>
  <si>
    <t>33600000-6 Фармацевтична продукція</t>
  </si>
  <si>
    <t>33696500-0 Лабораторні реактиви</t>
  </si>
  <si>
    <t>33760000-5 Туалетний папір, носові хустинки, рушники для рук і серветки</t>
  </si>
  <si>
    <t>35120000-1 Системи та пристрої нагляду та охорони</t>
  </si>
  <si>
    <t>36157713</t>
  </si>
  <si>
    <t>3653303437</t>
  </si>
  <si>
    <t>37899694</t>
  </si>
  <si>
    <t>38199687</t>
  </si>
  <si>
    <t>38400000-9 Прилади для перевірки фізичних характеристик</t>
  </si>
  <si>
    <t>39180000-7 Лабораторні меблі</t>
  </si>
  <si>
    <t>39197392</t>
  </si>
  <si>
    <t>39515400-9 Жалюзі</t>
  </si>
  <si>
    <t>39624900</t>
  </si>
  <si>
    <t>39830000-9 Продукція для чищення</t>
  </si>
  <si>
    <t>40109168</t>
  </si>
  <si>
    <t>40875469</t>
  </si>
  <si>
    <t>41369085</t>
  </si>
  <si>
    <t>41436140</t>
  </si>
  <si>
    <t>42031591</t>
  </si>
  <si>
    <t>42353652</t>
  </si>
  <si>
    <t>43481656</t>
  </si>
  <si>
    <t>43672802</t>
  </si>
  <si>
    <t>43808856</t>
  </si>
  <si>
    <t>44186419</t>
  </si>
  <si>
    <t>44301056</t>
  </si>
  <si>
    <t>44610000-9 Цистерни, резервуари, контейнери та посудини високого тиску</t>
  </si>
  <si>
    <t>44907200</t>
  </si>
  <si>
    <t>45310000-3 Електромонтажні роботи</t>
  </si>
  <si>
    <t>45384767</t>
  </si>
  <si>
    <t>45450000-6 Інші завершальні будівельні роботи</t>
  </si>
  <si>
    <t>50310000-1 Технічне обслуговування і ремонт офісної техніки</t>
  </si>
  <si>
    <t>50310000-1 Технічне обслуговування і ремонт офісної техніки. (Ремонт, технічне обслуговування комп’ютерів і периферійного устаткування, офісної техніки, послуги щодо заправки та відновленню картриджів для лазерних принтерів)</t>
  </si>
  <si>
    <t>50413200-5 Послуги з ремонту і технічного обслуговування протипожежного обладнання</t>
  </si>
  <si>
    <t>50531100-7 Послуги з ремонту і технічного обслуговування котлів</t>
  </si>
  <si>
    <t>50531200-8 Послуги з технічного обслуговування газових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</si>
  <si>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</si>
  <si>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</si>
  <si>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50750000-7 Послуги з технічного обслуговування ліфтів</t>
  </si>
  <si>
    <t>51</t>
  </si>
  <si>
    <t>65000000-3 Комунальні послуги</t>
  </si>
  <si>
    <t>65110000-7 Розподіл води</t>
  </si>
  <si>
    <t>65210000-8 Розподіл газу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</si>
  <si>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</si>
  <si>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</si>
  <si>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72260000-5 Послуги, пов’язані з програмним забезпеченням</t>
  </si>
  <si>
    <t>72410000-7 Послуги провайдерів</t>
  </si>
  <si>
    <t>79110000-8 Послуги з юридичного консультування та юридичного представництва</t>
  </si>
  <si>
    <t>79710000-4 Охоронні послуги</t>
  </si>
  <si>
    <t>79710000-4 Охоронні послуги. Послуги з охорони найпростішого укриття у будівлі КНП “ДЦПМСД № 5” ДМР за адресою: м. Дніпро, вул. Велика Діївська, 111.</t>
  </si>
  <si>
    <t>85110000-3 Послуги лікувальних закладів та супутні послуги</t>
  </si>
  <si>
    <t>90430000-0 Послуги з відведення стічних вод</t>
  </si>
  <si>
    <t>90440000-3 Послуги у сфері поводження з вигрібними ямами</t>
  </si>
  <si>
    <t>90500000-2 Послуги у сфері поводження зі сміттям та відходами</t>
  </si>
  <si>
    <t>90520000-8 Послуги у сфері поводження з радіоактивними, токсичними, медичними та небезпечними відходами</t>
  </si>
  <si>
    <t>Audifon слуховий апарат Sino Р; Audifon слуховий апарат Sino S.</t>
  </si>
  <si>
    <t>ЄДРПОУ організатора</t>
  </si>
  <si>
    <t>ЄДРПОУ переможця</t>
  </si>
  <si>
    <t>ІВАНЮТА ЯРОСЛАВ ОЛЕКСАНДРОВИЧ</t>
  </si>
  <si>
    <t>ІР-Реєстратор TVT TD-3016H1-B1-B (64-64); Відеокамера TD-9544S4-C(D/PE/AW2) WHITE; РоЕ комутатор TD-B2208S1-PGU; Жорсткий диск WD82PURX-78; Вита пара UTP Cat.5E 4PR Си (200МГц) РЕ
Outdoor Dialan; Захисні грати для камер 120/95w; Розширювач PoE/PFT1300; Коробка розподільча 90*90*52 (тип Т40 IP 55)</t>
  </si>
  <si>
    <t>Ідентифікатор закупівлі</t>
  </si>
  <si>
    <t>АДВОКАТСЬКЕ ОБ'ЄДНАННЯ "ЮРЕКСІМ"</t>
  </si>
  <si>
    <t xml:space="preserve">АРИТМІЛ / Amiodarone
; АДРЕНАЛІН-ЗДОРОВ’Я / Epinephrine
; ГЛЮКОЗА / Glucose 200мл. 
; ГЛЮКОЗА / Glucose 10 мл в ампулах 
; ВЕНТОЛІН™ НЕБУЛИ / Salbutamol; КАПТОПРИЛ / Captopril; РАФТ / Dexamethasone
; ДИКЛОФЕНАК-ЗДОРОВ’Я / Diclofenac 
; НІТРОГЛІЦЕРИН-ЗДОРОВ’Я / Glyceryl trinitrate
; АНАПРИЛІН-ЗДОРОВ’Я/ Propranolol
; МАГНІЮ СУЛЬФАТ / Magnesium sulfate; ЕТАМЗИЛАТ / Etamsylate; ВЕРАПАМІЛ-ДАРНИЦЯ / Verapamil
; АЦЕТИЛСАЛІЦИЛОВА КИСЛОТА / Acetylsalicylic acid; НОХШАВЕРИН "ОЗ" / Drotaverine; МЕТОПРОЛОЛУ ТАРТРАТ / Metoprolol
; ФУРОСЕМІД / Furosemide; КОРГЛІКОН / Corglycon; РЕЗОГЛОБІН /Anti-D (rh) immunoglobulin
</t>
  </si>
  <si>
    <t xml:space="preserve">Адвокатські послуги, правова допомога.
</t>
  </si>
  <si>
    <t>Бідон, каністра, бочка.</t>
  </si>
  <si>
    <t>ВОЛОДІН АНДРІЙ СЕРГІЙОВИЧ</t>
  </si>
  <si>
    <t>Відеокамера DH-IPC-HDW1431T1P-S4; Розширювач PoE/PFT1300; Коробка монтажна ТІ 00; Кабель UTP DS-1LN5E-S внутрішній,
Hikvision</t>
  </si>
  <si>
    <t>Відеореєстратор DHI-NVR2116-12; Відеокамера DH-IPC-HDW1431T1P-S4; Жорсткий диск WD82PURX-78; Кабель DS-1LN5EO-UU/E (бухта 305м); Комутатор DH-PFS3009-8ET-96; Захисні грати для камер DS-120/95b; Розширювач PoE/PFT1300; Коробка розподільча 90*90*52 (тип Т40 IP 55)</t>
  </si>
  <si>
    <t>Відкриті торги з особливостями</t>
  </si>
  <si>
    <t>Ділюент, уп. 20 л., Лізуючий реагент, уп. 1 л., Очищуючий розчин, уп. 1 л., Гіпохлоридний очищуючий реагент, 1л., Розчин ізотонічний 20 л., Розчин лізуючий, 500 мл., Ферментний очищуючий розчин, 100 мл., Буфер фосфатний "Ексан"., Калібратор глюкози 5 мл., Мембрана глюкооксид., 5 шт/уп., Силіконова трубка для аналізатора глюкози ЕКСАН-ГM (EKSAN-GM) 1м., Тест-смужки для загального аналізу сечі для аналізаторів Dirui-100 (100 шт/уп)., Сечова смужка Dialab 10C (100 шт/уп).</t>
  </si>
  <si>
    <t>ЖИЛЕНКО ЮРІЙ ВАСИЛЬОВИЧ</t>
  </si>
  <si>
    <t>Жалюзі.; Жалюзі.</t>
  </si>
  <si>
    <t>Закупівля без використання електронної системи</t>
  </si>
  <si>
    <t>КОМУНАЛЬНЕ НЕКОМЕРЦІЙНЕ ПІДПРИЄМСТВО "ДНІПРОВСЬКИЙ ЦЕНТР ПЕРВИННОЇ МЕДИКО-САНІТАРНОЇ ДОПОМОГИ № 5" ДНІПРОВСЬКОЇ МІСЬКОЇ РАДИ</t>
  </si>
  <si>
    <t>КОМУНАЛЬНЕ ПІДПРИЄМСТВО "ДНІПРОВОДОКАНАЛ" ДНІПРОВСЬКОЇ МІСЬКОЇ РАДИ</t>
  </si>
  <si>
    <t>КОМУНАЛЬНЕ ПІДПРИЄМСТВО "ДНІПРОТЕПЛОЕНЕРГО" ДНІПРОПЕТРОВСЬКОЇ ОБЛАСНОЇ РАДИ"</t>
  </si>
  <si>
    <t>КОМУНАЛЬНЕ ПІДПРИЄМСТВО "ЖИЛСЕРВІС-5" ДНІПРОВСЬКОЇ МІСЬКОЇ РАДИ</t>
  </si>
  <si>
    <t>КОМУНАЛЬНЕ ПІДПРИЄМСТВО "ТЕПЛОЕНЕРГО" ДНІПРОВСЬКОЇ МІСЬКОЇ РАДИ</t>
  </si>
  <si>
    <t>Капітальний ремонт системи електрообладнання з встановленням незалежного джерела живлення будівлі КНП “ДЦПМСД № 5” ДМР за адресою: м. Дніпро, вул. Велика Діївська, 111.</t>
  </si>
  <si>
    <t>Класифікатор</t>
  </si>
  <si>
    <t xml:space="preserve">Контроль гематологічний Diacon 3 норма, DN35002-SET для Abacus 3 CT - система закритого типу. </t>
  </si>
  <si>
    <t xml:space="preserve">ЛОТ № 1. Лікувальна суміш Comida – PKU B *. </t>
  </si>
  <si>
    <t>МАНДЗІЙ ОЛЕКСАНДР СЕРГІЙОВИЧ</t>
  </si>
  <si>
    <t xml:space="preserve">МИРЦЕРА / Methoxy polyethylene glycol-epoetin beta. ; АРАНЕСП / Darbepoetin alfa.  </t>
  </si>
  <si>
    <t>Миюче</t>
  </si>
  <si>
    <t xml:space="preserve">Молоко 3.2% 0,2л. </t>
  </si>
  <si>
    <t>Новохлор серветки.</t>
  </si>
  <si>
    <t>Номер договору</t>
  </si>
  <si>
    <t>Організатор</t>
  </si>
  <si>
    <t>ПРИВАТНЕ АКЦІОНЕРНЕ ТОВАРИСТВО "КОМБІНАТ "ПРИДНІПРОВСЬКИЙ"</t>
  </si>
  <si>
    <t>ПРИВАТНЕ ПІДПРИЄМСТВО "ВІДРОДЖЕННЯ"</t>
  </si>
  <si>
    <t>ПРИВАТНЕ ПІДПРИЄМСТВО "ДЕЛЬТА-ОХОРОНА"</t>
  </si>
  <si>
    <t>ПРИВАТНЕ ПІДПРИЄМСТВО "МЕДІНФОСЕРВІС"</t>
  </si>
  <si>
    <t>ПРИВАТНЕ ПІДПРИЄМСТВО "ТЕХНОІНФОМЕД-2"</t>
  </si>
  <si>
    <t>Пара, гаряча вода та пов’язана продукція. (теплова енергія по об’єктах споживача у 2024 році)</t>
  </si>
  <si>
    <t>Передплата періодичного видання - газета «Наше Місто».</t>
  </si>
  <si>
    <t>Планове технічне обслуговування, цілодобове спостерігання за системою пожежної сигналізації об'єкту, своєчасну передачу тривожних сповіщень (у тому числі хибних) та оперативне реагування на них.</t>
  </si>
  <si>
    <t>Плантограф. ; Набір камертонів.</t>
  </si>
  <si>
    <t>Послуга з постачання теплової енергії.</t>
  </si>
  <si>
    <t>Послуга з управління Багатоквартирним будинком за адресою: м. Дніпро, пр. Свободи, буд.99.</t>
  </si>
  <si>
    <t>Послуга з управління побутовими відходами.</t>
  </si>
  <si>
    <t>Послуги з Охорони майна Замовника на об’єктах та обслуговування сигналізації на цьому об’єкті.</t>
  </si>
  <si>
    <t>Послуги з адміністрування (обслуговування) програмного забезпечення KBS.</t>
  </si>
  <si>
    <t xml:space="preserve">Послуги з вивезення нечистот з вигрібних ям та подальшу їх утилізацію. </t>
  </si>
  <si>
    <t>Послуги з гідравлічного випробування трубопроводів системи водопроводу, гарячого водопостачання та опалення діаметром до 50 мм. Гідравлічного випробування трубопроводів системи водопроводу , гарячого водопостачання та опалення діаметром понад 50 дб 100 мм. Промивання без дезінфекції трубопроводів діаметром 50-65 мм. Промивання без дезінфекції трубопроводів діаметром 75-80 мм., за адресою: м. Дніпро вул. Велика Діївська, 111.</t>
  </si>
  <si>
    <t>Послуги з охорони найпростішого укриття у будівлі КНП “ДЦПМСД № 5” ДМР за адресою: м. Дніпро, вул. Велика Діївська, 111.</t>
  </si>
  <si>
    <t>Послуги з охорони приміщень.</t>
  </si>
  <si>
    <t>Послуги з технічних випробовувань (заземлення).</t>
  </si>
  <si>
    <t>Послуги з технічного обслуговування газопроводів та споруд на них.</t>
  </si>
  <si>
    <t>Послуги з технічного обслуговування ліфтів.</t>
  </si>
  <si>
    <t>Послуги з управління Багатоквартирним будинком і прибудинковою територією що знаходиться за адресою: м. Дніпро, ж/м Червоний Камінь, буд. 10.</t>
  </si>
  <si>
    <t>Послуги з управління небезпечними відходами на комплекс операцій із перевезення, збирання, зберігання та оброблення для подальшої утилізації та знешкодження небезпечних відходів, та такими, що не є небезпечними.</t>
  </si>
  <si>
    <t>Послуги з централізованого водовідведення.</t>
  </si>
  <si>
    <t>Послуги з централізованого водопостачання та централізованого водовідведення.</t>
  </si>
  <si>
    <t>Послуги з централізованого водопостачання.</t>
  </si>
  <si>
    <t>Послуги медичної лабораторії з проведення медичних діагностичних лабораторних досліджень для фізичних осіб - пацієнтів лікарні.</t>
  </si>
  <si>
    <t>Поточний ремонт захисних споруд цивільного захисту, засобів колективного захисту (найпростіших укриттів) у КНП “ДЦПМСД № 5” ДМР за адресою: м. Дніпро, вул. Велика Діївська, 111.</t>
  </si>
  <si>
    <t>Предмет закупівлі</t>
  </si>
  <si>
    <t>Приватне підприємство "Дельта-Гарантія"</t>
  </si>
  <si>
    <t>Приватне підприємство «Дельта-Гарантія»</t>
  </si>
  <si>
    <t>Придбання послуг доступу до мережі Інтернету на 2024 рік.</t>
  </si>
  <si>
    <t>Ремонт кабельної лінії.</t>
  </si>
  <si>
    <t>Розподілу природного газу.</t>
  </si>
  <si>
    <t>Серветки, паперові рушники.</t>
  </si>
  <si>
    <t>Стрічка діаграмна 57x19 (12) зовн.;  Стрічка діаграмна 210x30 (16) зовн.</t>
  </si>
  <si>
    <t>Стіл лабораторний для приладів;  Столик із нержавіючими полицями СМ-2.</t>
  </si>
  <si>
    <t>Сума укладеного договору</t>
  </si>
  <si>
    <t>Суміш суха молочна  (від 0-6 міс.), 350 г. Суміш суха молочна  ( від 6 міс. до 12 міс.), 350 г.</t>
  </si>
  <si>
    <t>Супровід програмного забезпечення та СУБД.</t>
  </si>
  <si>
    <t>ТОВ "ВінФран"</t>
  </si>
  <si>
    <t>ТОВ "ДІАГНОСТИЧНИЙ ЛАБОРАТОРНИЙ ЦЕНТР "ВІТАЛАБ"</t>
  </si>
  <si>
    <t>ТОВ "СТМ-Фарм"</t>
  </si>
  <si>
    <t>ТОВ "УКРДНІПРОСТРОЙ-1"</t>
  </si>
  <si>
    <t>ТОВ "УКРСТРОЙДНІПРО"</t>
  </si>
  <si>
    <t>ТОВ "ЮР-ТВІН"</t>
  </si>
  <si>
    <t>ТОВАРИСТВО З ОБМЕЖЕНОЮ ВІДПОВІДАЛЬНІСТЮ "ВІКОРД"</t>
  </si>
  <si>
    <t>ТОВАРИСТВО З ОБМЕЖЕНОЮ ВІДПОВІДАЛЬНІСТЮ "ВЕТО"</t>
  </si>
  <si>
    <t>ТОВАРИСТВО З ОБМЕЖЕНОЮ ВІДПОВІДАЛЬНІСТЮ "ВИРОБНИЧО-КОМЕРЦІЙНА ФІРМА "МЕДИНА"</t>
  </si>
  <si>
    <t>ТОВАРИСТВО З ОБМЕЖЕНОЮ ВІДПОВІДАЛЬНІСТЮ "ГАЗЕТА "НАШЕ МІСТО"</t>
  </si>
  <si>
    <t>ТОВАРИСТВО З ОБМЕЖЕНОЮ ВІДПОВІДАЛЬНІСТЮ "ГАЗОРОЗПОДІЛЬНІ МЕРЕЖІ УКРАЇНИ"</t>
  </si>
  <si>
    <t>ТОВАРИСТВО З ОБМЕЖЕНОЮ ВІДПОВІДАЛЬНІСТЮ "ЕКОЛОГІЯ-Д"</t>
  </si>
  <si>
    <t>ТОВАРИСТВО З ОБМЕЖЕНОЮ ВІДПОВІДАЛЬНІСТЮ "ЕПІЦЕНТР К"</t>
  </si>
  <si>
    <t>ТОВАРИСТВО З ОБМЕЖЕНОЮ ВІДПОВІДАЛЬНІСТЮ "НАУКОВО-ВИРОБНИЧА КОМПАНІЯ "УКРЕКОПРОМ"</t>
  </si>
  <si>
    <t>ТОВАРИСТВО З ОБМЕЖЕНОЮ ВІДПОВІДАЛЬНІСТЮ "СІЕТ ХОЛДІНГ"</t>
  </si>
  <si>
    <t>ТОВАРИСТВО З ОБМЕЖЕНОЮ ВІДПОВІДАЛЬНІСТЮ «МЕТРОЛОГІСТІКС»</t>
  </si>
  <si>
    <t>ТОВАРИСТВО З ОБМЕЖЕНОЮ ВІДПОВІДАЛЬНІСТЮ ПІДПРИЄМСТВО "БАСК"</t>
  </si>
  <si>
    <t>ТОВАРИСТВО З ОБМЕЖЕНОЮ ВІДПОВІДАЛЬНІСТЮ СПЕЦІАЛІЗОВАНЕ ПІДПРИЄМСТВО "ЛІФТРЕММОНТАЖ ДНІПРО"</t>
  </si>
  <si>
    <t xml:space="preserve">Тазомір.
</t>
  </si>
  <si>
    <t>Термометр ТС-7-М1 вик. 10 ТУ 25-2022.0002-87, Гігрометр психрометричний ВІТ-1 ТУ 3 України 14307481.001-92, Гігрометр психрометричний ВГГ-2 ТУ З України 14307481.001-92</t>
  </si>
  <si>
    <t>Технічне обслуговування та повірка медичного обладнання.</t>
  </si>
  <si>
    <t>Технічний нагляд за : "Поточний ремонт захисних споруд цивільного захисту, засобів колективного захисту (найпростіших укриттів) у КПП "ДЦПМСД №5" ДМР" за адресою: м. Дніпро, вул. Велика Дїївська, 111".</t>
  </si>
  <si>
    <t>Тип процедури</t>
  </si>
  <si>
    <t>Туберкулін/ Tuberculin.</t>
  </si>
  <si>
    <t>УПРАВЛІННЯ ПОЛІЦІЇ ОХОРОНИ В ДНІПРОПЕТРОВСЬКІЙ ОБЛАСТІ</t>
  </si>
  <si>
    <t>ФКУ Нутрі 3 Концентрат / PKU Nutri 3 Concentrated.; Афеніл Меді 15 з нейтральним смаком / Afenil Меdi 15 gusto neutro.</t>
  </si>
  <si>
    <t>ФОП "СТУПНИК ВАЛЕНТИНА ВІКТОРІВНА
"</t>
  </si>
  <si>
    <t>Фактичний переможець</t>
  </si>
  <si>
    <t>Фізична особа - підприємець Невєдров Юрій Олексійович</t>
  </si>
  <si>
    <t>ХАМАЗА ЛЮДМИЛА ГРИГОРІВНА</t>
  </si>
  <si>
    <t>ЧЕРНИШОВ ДМИТРО ВОЛОДИМИРОВИЧ</t>
  </si>
  <si>
    <t>№  11786 В</t>
  </si>
  <si>
    <t>№ 01/01/24</t>
  </si>
  <si>
    <t>№ 050875</t>
  </si>
  <si>
    <t>№ 10</t>
  </si>
  <si>
    <t>№ 10-24</t>
  </si>
  <si>
    <t>№ 10/06-24</t>
  </si>
  <si>
    <t>№ 11</t>
  </si>
  <si>
    <t>№ 11227</t>
  </si>
  <si>
    <t>№ 11786</t>
  </si>
  <si>
    <t>№ 11786 С</t>
  </si>
  <si>
    <t>№ 12</t>
  </si>
  <si>
    <t>№ 13</t>
  </si>
  <si>
    <t>№ 133</t>
  </si>
  <si>
    <t>№ 14</t>
  </si>
  <si>
    <t>№ 15</t>
  </si>
  <si>
    <t>№ 16</t>
  </si>
  <si>
    <t>№ 17</t>
  </si>
  <si>
    <t>№ 18</t>
  </si>
  <si>
    <t>№ 19</t>
  </si>
  <si>
    <t>№ 2</t>
  </si>
  <si>
    <t>№ 20/06/24</t>
  </si>
  <si>
    <t>№ 23</t>
  </si>
  <si>
    <t>№ 24</t>
  </si>
  <si>
    <t>№ 24-49</t>
  </si>
  <si>
    <t>№ 25</t>
  </si>
  <si>
    <t>№ 28ДП1/24</t>
  </si>
  <si>
    <t>№ 292/17/201-2024</t>
  </si>
  <si>
    <t>№ 3</t>
  </si>
  <si>
    <t>№ 31</t>
  </si>
  <si>
    <t>№ 36</t>
  </si>
  <si>
    <t>№ 40109СТП</t>
  </si>
  <si>
    <t>№ 42ДП1-24</t>
  </si>
  <si>
    <t>№ 47ДП1/24</t>
  </si>
  <si>
    <t>№ 50</t>
  </si>
  <si>
    <t>№ 54</t>
  </si>
  <si>
    <t>№ 55</t>
  </si>
  <si>
    <t>№ 56ТОз0224-436</t>
  </si>
  <si>
    <t>№ 56ТОк0224-382</t>
  </si>
  <si>
    <t>№ 58</t>
  </si>
  <si>
    <t>№ 6</t>
  </si>
  <si>
    <t>№ 60</t>
  </si>
  <si>
    <t>№ 62</t>
  </si>
  <si>
    <t>№ 63</t>
  </si>
  <si>
    <t>№ 64</t>
  </si>
  <si>
    <t>№ 68</t>
  </si>
  <si>
    <t>№ 7</t>
  </si>
  <si>
    <t>№ 74</t>
  </si>
  <si>
    <t>№ 75</t>
  </si>
  <si>
    <t>№ 76</t>
  </si>
  <si>
    <t>№ 8</t>
  </si>
  <si>
    <t>№ 9</t>
  </si>
  <si>
    <t>№ В-52-24</t>
  </si>
  <si>
    <t>№ КНП-5</t>
  </si>
  <si>
    <t>№ М/79/01/2024</t>
  </si>
  <si>
    <t>№ Н78-2024</t>
  </si>
  <si>
    <t>№Н17-2024</t>
  </si>
  <si>
    <t>Швидкі (експрес) тести для діагностики коронавірусу COVID-19 методом ІХА (антиген), чутливістю від 90% до 99,9% та специфічністю від 90%, №20 (для 20 осіб)</t>
  </si>
  <si>
    <t>33120000-7 Системи реєстрації медичної інформації та дослідне обладнання</t>
  </si>
  <si>
    <t>Запит ціни пропозиції</t>
  </si>
  <si>
    <t>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фільтром; Калоприймач, для дорослих, однокомпонентний, відкритий (з дренуючим отвором), без оглядового вікна, рівна пластина, отвір 15-43, з фільтром; Калоприймач для дорослих, однокомпонентний, Відкритий (з дренуючим отвором), без оглядового вікна, рівна пластина, діаметр отвору : 10-76, з фільтром, прозорий мішок; Калоприймач для дорослих, двокомпонентний, відкритий (з дренуючим отвором), без оглядового вікна, діаметр фланця 60 мм, без фільтру, мішок не прозорий; Калоприймач для дорослих, двокомпонентний, з рівною пластиною, діаметр фланця 60 мм; Калоприймач, звичайний, двокомпонентний, для дорослих, відкритий (з дренуючим отвором), з фільтром, діаметр фланця 50 мм, без оглядового вікна, непрозорий; Калоприймач, для дорослих, Двокомпонентний, Увігнута пластина, отвір 15-33, діаметр фланця 50 мм; Уростомний мішок двокомпонентний, з дренуючим отвором, без оглядового вікнця, діаметр фланця 50 мм; Калоприймач двокомпонентний - пластина рівна, фланець 50мм; Сечоприймач активного носіння (ножний) для дорослих, одноразовий, стерильний, універсальний, 750 мл, №1; Паста герметизуюча 60 грам; Абсорбуючий порошок 25-30г</t>
  </si>
  <si>
    <t>33140000-3 Медичні матеріали</t>
  </si>
  <si>
    <t>Підгузки для дорослих; Підгузки для дорослих; Підгузки для дорослих</t>
  </si>
  <si>
    <t>33750000-2 Засоби для догляду за малюками</t>
  </si>
  <si>
    <t>Підгузки для дітей; Підгузки для дітей; Підгузки для дітей; Підгузки для дорослих; Підгузки для дорослих; Підгузки для дорослих; Підгузки для дорослих; Підгузки для дорослих; Пелюшки Одноразові непромокаючі 90х60  №30; Урологічні прокладки</t>
  </si>
  <si>
    <t>Катетер Нелатона, стерильний, одноразовий, чоловічий, Fr10</t>
  </si>
  <si>
    <t>Серветки спиртові на основі ізопропілового спирту, 100 шт, індивідуальна упаковка, 30х60; Антисептик для рук на основі етилового спирту (вміст спирту від 60%), 1000 мл, рідина, флакон; Антисептик для рук на без спиртовій основі, 1000 мл, рідина, флакон</t>
  </si>
  <si>
    <t>33740000-9 Засоби для догляду за руками та нігтями</t>
  </si>
  <si>
    <t>Скарифікатор звичайний, спис; Контейнер для аналізів; Рукавички медичні нестерильні, нітрилові, без пудри, M, № 200; Рукавички медичні нестерильні, нітрилові, L, без пудри, № 100; Серветка медична марлева стерильна, 5х5, 8 шарів, № 2; Пластир; Пластир; Пластир; Шприц ін'єкційний 5 мл, трикомпонентний, з додатковою голкою; Шприц ін'єкційний 10 мл, трикомпонентний, з додатковою голкою; Катетери внутрішньовенні; Катетери внутрішньовенні; Простирадло медичне одноразове, нестерильне 0,6х100 м, спанбонд, щ. 20 г/м2, без перфорації</t>
  </si>
  <si>
    <t>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фільтром; Калоприймач для дорослих, двокомпонентний, з рівною пластиною, діаметр фланця 60 мм; Паста герметизуюча 60 грам</t>
  </si>
  <si>
    <t>Тест комбінований для визначення тропоніну I, КК-МВ, міоглобіну; Тести швидкі для визначення інфекційних захворювань; Тести швидкі для визначення інфекційних захворювань; Тест- смужки для визначення рівня холестерину в крові №25; Тест-смужки до глюкометра; Тести швидкі для визначення інфекційних захворювань; Тести швидкі для визначення інфекційних захворювань; Тест для визначення антитіл до ВІЛ 1 та 2 типів №1; Швидкий ІХА для визначення вагітності в сечі, № 1; Тести швидкі для визначення інфекційних захворювань</t>
  </si>
  <si>
    <t>Пробірка для забору капілярної крові</t>
  </si>
  <si>
    <t>Підгузки для дорослих; Підгузки для дорослих; Підгузки для дорослих; Пелюшки Одноразові непромокаючі 90х60  №30; Урологічні прокладки</t>
  </si>
  <si>
    <t>Калоприймач для дорослих, однокомпонентний, відкритий (з дренуючим отвором), без оглядового вікна, звичайний, рівна пластина, діаметр отвору : 12-75, з фільтром; Калоприймач для дорослих, Однокомпонентний, Відкритий (з дренуючим отвором), пластина рівна, отвір 10-76 мм, пластина рівна, з фільтром, непрозорий мішок з фільтром; Калоприймач, для дорослих, однокомпонентний, відкритий (з дренуючим отвором), без оглядового вікна, рівна пластина, отвір 15-43, з фільтром; Калоприймач двокомпонентний - пластина рівна, фланець 60мм; Калоприймач, звичайний, двокомпонентний, для дорослих, відкритий (з дренуючим отвором), з фільтром, діаметр фланця 50 мм, без оглядового вікна, непрозорий; Калоприймач, для дорослих, Двокомпонентний, Увігнута пластина, отвір 15-33, діаметр фланця 50 мм; Уростомний мішок двокомпонентний, з дренуючим отвором, без оглядового вікнця, діаметр фланця 50 мм; Калоприймач, для дорослих, Двокомпонентний, Рівна пластина, отвір 10-45, діаметр фланця 50 мм; Паста герметизуюча 60 грам; Абсорбуючий порошок 25-30г</t>
  </si>
  <si>
    <t>ТОВ "Формед"</t>
  </si>
  <si>
    <t>37961002</t>
  </si>
  <si>
    <t>02/07</t>
  </si>
  <si>
    <t>№ 69</t>
  </si>
  <si>
    <t>ФОП Бідолах Марія Іванівна</t>
  </si>
  <si>
    <t>3091821880</t>
  </si>
  <si>
    <t>№ 66</t>
  </si>
  <si>
    <t>№ 65</t>
  </si>
  <si>
    <t>ТОВАРИСТВО З ОБМЕЖЕНОЮ ВІДПОВІДАЛЬНІСТЮ "ТАВОЛГА"</t>
  </si>
  <si>
    <t>30540001</t>
  </si>
  <si>
    <t>№ 67</t>
  </si>
  <si>
    <t>ФОП Хмельницька Неля Миколаївна</t>
  </si>
  <si>
    <t>2802514562</t>
  </si>
  <si>
    <t>№ 59</t>
  </si>
  <si>
    <t>ТОВ "ДОММЕД"</t>
  </si>
  <si>
    <t>37707638</t>
  </si>
  <si>
    <t>№ 2024/04/033</t>
  </si>
  <si>
    <t>№ 57</t>
  </si>
  <si>
    <t>ФОП "Чернишов Дмитро Володимирович"</t>
  </si>
  <si>
    <t>№ 56</t>
  </si>
  <si>
    <t>52</t>
  </si>
  <si>
    <t>УА ТОВ "ЄВРОМІКС" ІІ</t>
  </si>
  <si>
    <t>24998380</t>
  </si>
  <si>
    <t>53</t>
  </si>
  <si>
    <t>№ 22</t>
  </si>
  <si>
    <t>№ 21</t>
  </si>
  <si>
    <t>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</si>
</sst>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0913418" TargetMode="External"/><Relationship Id="rId18" Type="http://schemas.openxmlformats.org/officeDocument/2006/relationships/hyperlink" Target="https://my.zakupivli.pro/remote/dispatcher/state_purchase_view/49760858" TargetMode="External"/><Relationship Id="rId26" Type="http://schemas.openxmlformats.org/officeDocument/2006/relationships/hyperlink" Target="https://my.zakupivli.pro/remote/dispatcher/state_purchase_view/49511149" TargetMode="External"/><Relationship Id="rId39" Type="http://schemas.openxmlformats.org/officeDocument/2006/relationships/hyperlink" Target="https://my.zakupivli.pro/remote/dispatcher/state_purchase_view/48689709" TargetMode="External"/><Relationship Id="rId21" Type="http://schemas.openxmlformats.org/officeDocument/2006/relationships/hyperlink" Target="https://my.zakupivli.pro/remote/dispatcher/state_purchase_view/49669277" TargetMode="External"/><Relationship Id="rId34" Type="http://schemas.openxmlformats.org/officeDocument/2006/relationships/hyperlink" Target="https://my.zakupivli.pro/remote/dispatcher/state_purchase_view/48835149" TargetMode="External"/><Relationship Id="rId42" Type="http://schemas.openxmlformats.org/officeDocument/2006/relationships/hyperlink" Target="https://my.zakupivli.pro/remote/dispatcher/state_purchase_view/48568964" TargetMode="External"/><Relationship Id="rId47" Type="http://schemas.openxmlformats.org/officeDocument/2006/relationships/hyperlink" Target="https://my.zakupivli.pro/remote/dispatcher/state_purchase_view/48492958" TargetMode="External"/><Relationship Id="rId50" Type="http://schemas.openxmlformats.org/officeDocument/2006/relationships/hyperlink" Target="https://my.zakupivli.pro/remote/dispatcher/state_purchase_view/48470333" TargetMode="External"/><Relationship Id="rId55" Type="http://schemas.openxmlformats.org/officeDocument/2006/relationships/hyperlink" Target="https://my.zakupivli.pro/remote/dispatcher/state_purchase_view/48285163" TargetMode="External"/><Relationship Id="rId63" Type="http://schemas.openxmlformats.org/officeDocument/2006/relationships/hyperlink" Target="https://my.zakupivli.pro/remote/dispatcher/state_purchase_view/51320856" TargetMode="External"/><Relationship Id="rId68" Type="http://schemas.openxmlformats.org/officeDocument/2006/relationships/hyperlink" Target="https://my.zakupivli.pro/remote/dispatcher/state_purchase_view/50070180" TargetMode="External"/><Relationship Id="rId7" Type="http://schemas.openxmlformats.org/officeDocument/2006/relationships/hyperlink" Target="https://my.zakupivli.pro/remote/dispatcher/state_purchase_view/51332215" TargetMode="External"/><Relationship Id="rId71" Type="http://schemas.openxmlformats.org/officeDocument/2006/relationships/hyperlink" Target="https://my.zakupivli.pro/remote/dispatcher/state_purchase_view/49604697" TargetMode="External"/><Relationship Id="rId2" Type="http://schemas.openxmlformats.org/officeDocument/2006/relationships/hyperlink" Target="https://my.zakupivli.pro/remote/dispatcher/state_purchase_view/51772972" TargetMode="External"/><Relationship Id="rId16" Type="http://schemas.openxmlformats.org/officeDocument/2006/relationships/hyperlink" Target="https://my.zakupivli.pro/remote/dispatcher/state_purchase_view/50252387" TargetMode="External"/><Relationship Id="rId29" Type="http://schemas.openxmlformats.org/officeDocument/2006/relationships/hyperlink" Target="https://my.zakupivli.pro/remote/dispatcher/state_purchase_view/49377189" TargetMode="External"/><Relationship Id="rId11" Type="http://schemas.openxmlformats.org/officeDocument/2006/relationships/hyperlink" Target="https://my.zakupivli.pro/remote/dispatcher/state_purchase_view/51163500" TargetMode="External"/><Relationship Id="rId24" Type="http://schemas.openxmlformats.org/officeDocument/2006/relationships/hyperlink" Target="https://my.zakupivli.pro/remote/dispatcher/state_purchase_view/49607314" TargetMode="External"/><Relationship Id="rId32" Type="http://schemas.openxmlformats.org/officeDocument/2006/relationships/hyperlink" Target="https://my.zakupivli.pro/remote/dispatcher/state_purchase_view/49174244" TargetMode="External"/><Relationship Id="rId37" Type="http://schemas.openxmlformats.org/officeDocument/2006/relationships/hyperlink" Target="https://my.zakupivli.pro/remote/dispatcher/state_purchase_view/48749017" TargetMode="External"/><Relationship Id="rId40" Type="http://schemas.openxmlformats.org/officeDocument/2006/relationships/hyperlink" Target="https://my.zakupivli.pro/remote/dispatcher/state_purchase_view/48691490" TargetMode="External"/><Relationship Id="rId45" Type="http://schemas.openxmlformats.org/officeDocument/2006/relationships/hyperlink" Target="https://my.zakupivli.pro/remote/dispatcher/state_purchase_view/48507166" TargetMode="External"/><Relationship Id="rId53" Type="http://schemas.openxmlformats.org/officeDocument/2006/relationships/hyperlink" Target="https://my.zakupivli.pro/remote/dispatcher/state_purchase_view/48323409" TargetMode="External"/><Relationship Id="rId58" Type="http://schemas.openxmlformats.org/officeDocument/2006/relationships/hyperlink" Target="https://my.zakupivli.pro/remote/dispatcher/state_purchase_view/48261355" TargetMode="External"/><Relationship Id="rId66" Type="http://schemas.openxmlformats.org/officeDocument/2006/relationships/hyperlink" Target="https://my.zakupivli.pro/remote/dispatcher/state_purchase_view/50924064" TargetMode="External"/><Relationship Id="rId74" Type="http://schemas.openxmlformats.org/officeDocument/2006/relationships/hyperlink" Target="https://my.zakupivli.pro/remote/dispatcher/state_purchase_view/49239638" TargetMode="External"/><Relationship Id="rId5" Type="http://schemas.openxmlformats.org/officeDocument/2006/relationships/hyperlink" Target="https://my.zakupivli.pro/remote/dispatcher/state_purchase_view/51511871" TargetMode="External"/><Relationship Id="rId15" Type="http://schemas.openxmlformats.org/officeDocument/2006/relationships/hyperlink" Target="https://my.zakupivli.pro/remote/dispatcher/state_purchase_view/50479490" TargetMode="External"/><Relationship Id="rId23" Type="http://schemas.openxmlformats.org/officeDocument/2006/relationships/hyperlink" Target="https://my.zakupivli.pro/remote/dispatcher/state_purchase_view/49664998" TargetMode="External"/><Relationship Id="rId28" Type="http://schemas.openxmlformats.org/officeDocument/2006/relationships/hyperlink" Target="https://my.zakupivli.pro/remote/dispatcher/state_purchase_view/49509347" TargetMode="External"/><Relationship Id="rId36" Type="http://schemas.openxmlformats.org/officeDocument/2006/relationships/hyperlink" Target="https://my.zakupivli.pro/remote/dispatcher/state_purchase_view/48743313" TargetMode="External"/><Relationship Id="rId49" Type="http://schemas.openxmlformats.org/officeDocument/2006/relationships/hyperlink" Target="https://my.zakupivli.pro/remote/dispatcher/state_purchase_view/48487962" TargetMode="External"/><Relationship Id="rId57" Type="http://schemas.openxmlformats.org/officeDocument/2006/relationships/hyperlink" Target="https://my.zakupivli.pro/remote/dispatcher/state_purchase_view/48257265" TargetMode="External"/><Relationship Id="rId61" Type="http://schemas.openxmlformats.org/officeDocument/2006/relationships/hyperlink" Target="https://my.zakupivli.pro/remote/dispatcher/state_purchase_view/48169258" TargetMode="External"/><Relationship Id="rId10" Type="http://schemas.openxmlformats.org/officeDocument/2006/relationships/hyperlink" Target="https://my.zakupivli.pro/remote/dispatcher/state_purchase_view/51177447" TargetMode="External"/><Relationship Id="rId19" Type="http://schemas.openxmlformats.org/officeDocument/2006/relationships/hyperlink" Target="https://my.zakupivli.pro/remote/dispatcher/state_purchase_view/49674633" TargetMode="External"/><Relationship Id="rId31" Type="http://schemas.openxmlformats.org/officeDocument/2006/relationships/hyperlink" Target="https://my.zakupivli.pro/remote/dispatcher/state_purchase_view/49176687" TargetMode="External"/><Relationship Id="rId44" Type="http://schemas.openxmlformats.org/officeDocument/2006/relationships/hyperlink" Target="https://my.zakupivli.pro/remote/dispatcher/state_purchase_view/48553333" TargetMode="External"/><Relationship Id="rId52" Type="http://schemas.openxmlformats.org/officeDocument/2006/relationships/hyperlink" Target="https://my.zakupivli.pro/remote/dispatcher/state_purchase_view/48334670" TargetMode="External"/><Relationship Id="rId60" Type="http://schemas.openxmlformats.org/officeDocument/2006/relationships/hyperlink" Target="https://my.zakupivli.pro/remote/dispatcher/state_purchase_view/48195200" TargetMode="External"/><Relationship Id="rId65" Type="http://schemas.openxmlformats.org/officeDocument/2006/relationships/hyperlink" Target="https://my.zakupivli.pro/remote/dispatcher/state_purchase_view/50980393" TargetMode="External"/><Relationship Id="rId73" Type="http://schemas.openxmlformats.org/officeDocument/2006/relationships/hyperlink" Target="https://my.zakupivli.pro/remote/dispatcher/state_purchase_view/49238630" TargetMode="External"/><Relationship Id="rId4" Type="http://schemas.openxmlformats.org/officeDocument/2006/relationships/hyperlink" Target="https://my.zakupivli.pro/remote/dispatcher/state_purchase_view/51662539" TargetMode="External"/><Relationship Id="rId9" Type="http://schemas.openxmlformats.org/officeDocument/2006/relationships/hyperlink" Target="https://my.zakupivli.pro/remote/dispatcher/state_purchase_view/51174771" TargetMode="External"/><Relationship Id="rId14" Type="http://schemas.openxmlformats.org/officeDocument/2006/relationships/hyperlink" Target="https://my.zakupivli.pro/remote/dispatcher/state_purchase_view/50481916" TargetMode="External"/><Relationship Id="rId22" Type="http://schemas.openxmlformats.org/officeDocument/2006/relationships/hyperlink" Target="https://my.zakupivli.pro/remote/dispatcher/state_purchase_view/49668611" TargetMode="External"/><Relationship Id="rId27" Type="http://schemas.openxmlformats.org/officeDocument/2006/relationships/hyperlink" Target="https://my.zakupivli.pro/remote/dispatcher/state_purchase_view/49496682" TargetMode="External"/><Relationship Id="rId30" Type="http://schemas.openxmlformats.org/officeDocument/2006/relationships/hyperlink" Target="https://my.zakupivli.pro/remote/dispatcher/state_purchase_view/49371637" TargetMode="External"/><Relationship Id="rId35" Type="http://schemas.openxmlformats.org/officeDocument/2006/relationships/hyperlink" Target="https://my.zakupivli.pro/remote/dispatcher/state_purchase_view/48791242" TargetMode="External"/><Relationship Id="rId43" Type="http://schemas.openxmlformats.org/officeDocument/2006/relationships/hyperlink" Target="https://my.zakupivli.pro/remote/dispatcher/state_purchase_view/48570547" TargetMode="External"/><Relationship Id="rId48" Type="http://schemas.openxmlformats.org/officeDocument/2006/relationships/hyperlink" Target="https://my.zakupivli.pro/remote/dispatcher/state_purchase_view/48464436" TargetMode="External"/><Relationship Id="rId56" Type="http://schemas.openxmlformats.org/officeDocument/2006/relationships/hyperlink" Target="https://my.zakupivli.pro/remote/dispatcher/state_purchase_view/48268257" TargetMode="External"/><Relationship Id="rId64" Type="http://schemas.openxmlformats.org/officeDocument/2006/relationships/hyperlink" Target="https://my.zakupivli.pro/remote/dispatcher/state_purchase_view/51005799" TargetMode="External"/><Relationship Id="rId69" Type="http://schemas.openxmlformats.org/officeDocument/2006/relationships/hyperlink" Target="https://my.zakupivli.pro/remote/dispatcher/state_purchase_view/50014486" TargetMode="External"/><Relationship Id="rId8" Type="http://schemas.openxmlformats.org/officeDocument/2006/relationships/hyperlink" Target="https://my.zakupivli.pro/remote/dispatcher/state_purchase_view/51202147" TargetMode="External"/><Relationship Id="rId51" Type="http://schemas.openxmlformats.org/officeDocument/2006/relationships/hyperlink" Target="https://my.zakupivli.pro/remote/dispatcher/state_purchase_view/48464436" TargetMode="External"/><Relationship Id="rId72" Type="http://schemas.openxmlformats.org/officeDocument/2006/relationships/hyperlink" Target="https://my.zakupivli.pro/remote/dispatcher/state_purchase_view/49600230" TargetMode="External"/><Relationship Id="rId3" Type="http://schemas.openxmlformats.org/officeDocument/2006/relationships/hyperlink" Target="https://my.zakupivli.pro/remote/dispatcher/state_purchase_view/51703197" TargetMode="External"/><Relationship Id="rId12" Type="http://schemas.openxmlformats.org/officeDocument/2006/relationships/hyperlink" Target="https://my.zakupivli.pro/remote/dispatcher/state_purchase_view/51032200" TargetMode="External"/><Relationship Id="rId17" Type="http://schemas.openxmlformats.org/officeDocument/2006/relationships/hyperlink" Target="https://my.zakupivli.pro/remote/dispatcher/state_purchase_view/50088898" TargetMode="External"/><Relationship Id="rId25" Type="http://schemas.openxmlformats.org/officeDocument/2006/relationships/hyperlink" Target="https://my.zakupivli.pro/remote/dispatcher/state_purchase_view/49540961" TargetMode="External"/><Relationship Id="rId33" Type="http://schemas.openxmlformats.org/officeDocument/2006/relationships/hyperlink" Target="https://my.zakupivli.pro/remote/dispatcher/state_purchase_view/48991199" TargetMode="External"/><Relationship Id="rId38" Type="http://schemas.openxmlformats.org/officeDocument/2006/relationships/hyperlink" Target="https://my.zakupivli.pro/remote/dispatcher/state_purchase_view/48721402" TargetMode="External"/><Relationship Id="rId46" Type="http://schemas.openxmlformats.org/officeDocument/2006/relationships/hyperlink" Target="https://my.zakupivli.pro/remote/dispatcher/state_purchase_view/48514150" TargetMode="External"/><Relationship Id="rId59" Type="http://schemas.openxmlformats.org/officeDocument/2006/relationships/hyperlink" Target="https://my.zakupivli.pro/remote/dispatcher/state_purchase_view/48265699" TargetMode="External"/><Relationship Id="rId67" Type="http://schemas.openxmlformats.org/officeDocument/2006/relationships/hyperlink" Target="https://my.zakupivli.pro/remote/dispatcher/state_purchase_view/50195530" TargetMode="External"/><Relationship Id="rId20" Type="http://schemas.openxmlformats.org/officeDocument/2006/relationships/hyperlink" Target="https://my.zakupivli.pro/remote/dispatcher/state_purchase_view/49661897" TargetMode="External"/><Relationship Id="rId41" Type="http://schemas.openxmlformats.org/officeDocument/2006/relationships/hyperlink" Target="https://my.zakupivli.pro/remote/dispatcher/state_purchase_view/48683251" TargetMode="External"/><Relationship Id="rId54" Type="http://schemas.openxmlformats.org/officeDocument/2006/relationships/hyperlink" Target="https://my.zakupivli.pro/remote/dispatcher/state_purchase_view/48283789" TargetMode="External"/><Relationship Id="rId62" Type="http://schemas.openxmlformats.org/officeDocument/2006/relationships/hyperlink" Target="https://my.zakupivli.pro/remote/dispatcher/state_purchase_view/51807512" TargetMode="External"/><Relationship Id="rId70" Type="http://schemas.openxmlformats.org/officeDocument/2006/relationships/hyperlink" Target="https://my.zakupivli.pro/remote/dispatcher/state_purchase_view/49747230" TargetMode="External"/><Relationship Id="rId75" Type="http://schemas.openxmlformats.org/officeDocument/2006/relationships/hyperlink" Target="https://my.zakupivli.pro/remote/dispatcher/state_purchase_view/49083811" TargetMode="External"/><Relationship Id="rId1" Type="http://schemas.openxmlformats.org/officeDocument/2006/relationships/hyperlink" Target="https://my.zakupivli.pro/remote/dispatcher/state_purchase_view/51853840" TargetMode="External"/><Relationship Id="rId6" Type="http://schemas.openxmlformats.org/officeDocument/2006/relationships/hyperlink" Target="https://my.zakupivli.pro/remote/dispatcher/state_purchase_view/51522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pane ySplit="1" topLeftCell="A42" activePane="bottomLeft" state="frozen"/>
      <selection pane="bottomLeft" activeCell="G63" sqref="G63:J76"/>
    </sheetView>
  </sheetViews>
  <sheetFormatPr defaultColWidth="11.42578125" defaultRowHeight="15" x14ac:dyDescent="0.25"/>
  <cols>
    <col min="1" max="1" width="25"/>
    <col min="2" max="3" width="35"/>
    <col min="4" max="5" width="30"/>
    <col min="6" max="6" width="15"/>
    <col min="7" max="7" width="20"/>
    <col min="8" max="10" width="15"/>
  </cols>
  <sheetData>
    <row r="1" spans="1:10" ht="27" thickBot="1" x14ac:dyDescent="0.3">
      <c r="A1" s="3" t="s">
        <v>94</v>
      </c>
      <c r="B1" s="3" t="s">
        <v>151</v>
      </c>
      <c r="C1" s="3" t="s">
        <v>113</v>
      </c>
      <c r="D1" s="3" t="s">
        <v>185</v>
      </c>
      <c r="E1" s="3" t="s">
        <v>122</v>
      </c>
      <c r="F1" s="3" t="s">
        <v>90</v>
      </c>
      <c r="G1" s="3" t="s">
        <v>190</v>
      </c>
      <c r="H1" s="3" t="s">
        <v>91</v>
      </c>
      <c r="I1" s="3" t="s">
        <v>121</v>
      </c>
      <c r="J1" s="3" t="s">
        <v>160</v>
      </c>
    </row>
    <row r="2" spans="1:10" x14ac:dyDescent="0.25">
      <c r="A2" s="2" t="str">
        <f>HYPERLINK("https://my.zakupivli.pro/remote/dispatcher/state_purchase_view/51853840", "UA-2024-06-26-005373-a")</f>
        <v>UA-2024-06-26-005373-a</v>
      </c>
      <c r="B2" s="1" t="s">
        <v>97</v>
      </c>
      <c r="C2" s="1" t="s">
        <v>81</v>
      </c>
      <c r="D2" s="1" t="s">
        <v>106</v>
      </c>
      <c r="E2" s="1" t="s">
        <v>107</v>
      </c>
      <c r="F2" s="1" t="s">
        <v>41</v>
      </c>
      <c r="G2" s="1" t="s">
        <v>95</v>
      </c>
      <c r="H2" s="1" t="s">
        <v>51</v>
      </c>
      <c r="I2" s="1" t="s">
        <v>195</v>
      </c>
      <c r="J2" s="4">
        <v>50000</v>
      </c>
    </row>
    <row r="3" spans="1:10" x14ac:dyDescent="0.25">
      <c r="A3" s="2" t="str">
        <f>HYPERLINK("https://my.zakupivli.pro/remote/dispatcher/state_purchase_view/51772972", "UA-2024-06-21-003797-a")</f>
        <v>UA-2024-06-21-003797-a</v>
      </c>
      <c r="B3" s="1" t="s">
        <v>112</v>
      </c>
      <c r="C3" s="1" t="s">
        <v>62</v>
      </c>
      <c r="D3" s="1" t="s">
        <v>102</v>
      </c>
      <c r="E3" s="1" t="s">
        <v>107</v>
      </c>
      <c r="F3" s="1" t="s">
        <v>41</v>
      </c>
      <c r="G3" s="1" t="s">
        <v>166</v>
      </c>
      <c r="H3" s="1" t="s">
        <v>50</v>
      </c>
      <c r="I3" s="1" t="s">
        <v>242</v>
      </c>
      <c r="J3" s="4">
        <v>2462134</v>
      </c>
    </row>
    <row r="4" spans="1:10" x14ac:dyDescent="0.25">
      <c r="A4" s="2" t="str">
        <f>HYPERLINK("https://my.zakupivli.pro/remote/dispatcher/state_purchase_view/51703197", "UA-2024-06-18-010636-a")</f>
        <v>UA-2024-06-18-010636-a</v>
      </c>
      <c r="B4" s="1" t="s">
        <v>93</v>
      </c>
      <c r="C4" s="1" t="s">
        <v>38</v>
      </c>
      <c r="D4" s="1" t="s">
        <v>106</v>
      </c>
      <c r="E4" s="1" t="s">
        <v>107</v>
      </c>
      <c r="F4" s="1" t="s">
        <v>41</v>
      </c>
      <c r="G4" s="1" t="s">
        <v>125</v>
      </c>
      <c r="H4" s="1" t="s">
        <v>55</v>
      </c>
      <c r="I4" s="1" t="s">
        <v>241</v>
      </c>
      <c r="J4" s="4">
        <v>97500</v>
      </c>
    </row>
    <row r="5" spans="1:10" x14ac:dyDescent="0.25">
      <c r="A5" s="2" t="str">
        <f>HYPERLINK("https://my.zakupivli.pro/remote/dispatcher/state_purchase_view/51662539", "UA-2024-06-17-004625-a")</f>
        <v>UA-2024-06-17-004625-a</v>
      </c>
      <c r="B5" s="1" t="s">
        <v>184</v>
      </c>
      <c r="C5" s="1" t="s">
        <v>77</v>
      </c>
      <c r="D5" s="1" t="s">
        <v>106</v>
      </c>
      <c r="E5" s="1" t="s">
        <v>107</v>
      </c>
      <c r="F5" s="1" t="s">
        <v>41</v>
      </c>
      <c r="G5" s="1" t="s">
        <v>92</v>
      </c>
      <c r="H5" s="1" t="s">
        <v>25</v>
      </c>
      <c r="I5" s="1" t="s">
        <v>199</v>
      </c>
      <c r="J5" s="4">
        <v>37700.44</v>
      </c>
    </row>
    <row r="6" spans="1:10" x14ac:dyDescent="0.25">
      <c r="A6" s="2" t="str">
        <f>HYPERLINK("https://my.zakupivli.pro/remote/dispatcher/state_purchase_view/51511871", "UA-2024-06-10-001964-a")</f>
        <v>UA-2024-06-10-001964-a</v>
      </c>
      <c r="B6" s="1" t="s">
        <v>138</v>
      </c>
      <c r="C6" s="1" t="s">
        <v>71</v>
      </c>
      <c r="D6" s="1" t="s">
        <v>106</v>
      </c>
      <c r="E6" s="1" t="s">
        <v>107</v>
      </c>
      <c r="F6" s="1" t="s">
        <v>41</v>
      </c>
      <c r="G6" s="1" t="s">
        <v>99</v>
      </c>
      <c r="H6" s="1" t="s">
        <v>23</v>
      </c>
      <c r="I6" s="1" t="s">
        <v>238</v>
      </c>
      <c r="J6" s="4">
        <v>29969.74</v>
      </c>
    </row>
    <row r="7" spans="1:10" x14ac:dyDescent="0.25">
      <c r="A7" s="2" t="str">
        <f>HYPERLINK("https://my.zakupivli.pro/remote/dispatcher/state_purchase_view/51522940", "UA-2024-06-10-006906-a")</f>
        <v>UA-2024-06-10-006906-a</v>
      </c>
      <c r="B7" s="1" t="s">
        <v>141</v>
      </c>
      <c r="C7" s="1" t="s">
        <v>70</v>
      </c>
      <c r="D7" s="1" t="s">
        <v>106</v>
      </c>
      <c r="E7" s="1" t="s">
        <v>107</v>
      </c>
      <c r="F7" s="1" t="s">
        <v>41</v>
      </c>
      <c r="G7" s="1" t="s">
        <v>171</v>
      </c>
      <c r="H7" s="1" t="s">
        <v>12</v>
      </c>
      <c r="I7" s="1" t="s">
        <v>223</v>
      </c>
      <c r="J7" s="4">
        <v>8296</v>
      </c>
    </row>
    <row r="8" spans="1:10" x14ac:dyDescent="0.25">
      <c r="A8" s="2" t="str">
        <f>HYPERLINK("https://my.zakupivli.pro/remote/dispatcher/state_purchase_view/51332215", "UA-2024-05-30-004579-a")</f>
        <v>UA-2024-05-30-004579-a</v>
      </c>
      <c r="B8" s="1" t="s">
        <v>149</v>
      </c>
      <c r="C8" s="1" t="s">
        <v>84</v>
      </c>
      <c r="D8" s="1" t="s">
        <v>102</v>
      </c>
      <c r="E8" s="1" t="s">
        <v>107</v>
      </c>
      <c r="F8" s="1" t="s">
        <v>41</v>
      </c>
      <c r="G8" s="1" t="s">
        <v>164</v>
      </c>
      <c r="H8" s="1" t="s">
        <v>53</v>
      </c>
      <c r="I8" s="1" t="s">
        <v>214</v>
      </c>
      <c r="J8" s="4">
        <v>47925</v>
      </c>
    </row>
    <row r="9" spans="1:10" x14ac:dyDescent="0.25">
      <c r="A9" s="2" t="str">
        <f>HYPERLINK("https://my.zakupivli.pro/remote/dispatcher/state_purchase_view/51202147", "UA-2024-05-23-010010-a")</f>
        <v>UA-2024-05-23-010010-a</v>
      </c>
      <c r="B9" s="1" t="s">
        <v>150</v>
      </c>
      <c r="C9" s="1" t="s">
        <v>64</v>
      </c>
      <c r="D9" s="1" t="s">
        <v>102</v>
      </c>
      <c r="E9" s="1" t="s">
        <v>107</v>
      </c>
      <c r="F9" s="1" t="s">
        <v>41</v>
      </c>
      <c r="G9" s="1" t="s">
        <v>167</v>
      </c>
      <c r="H9" s="1" t="s">
        <v>52</v>
      </c>
      <c r="I9" s="1" t="s">
        <v>240</v>
      </c>
      <c r="J9" s="4">
        <v>2684279</v>
      </c>
    </row>
    <row r="10" spans="1:10" x14ac:dyDescent="0.25">
      <c r="A10" s="2" t="str">
        <f>HYPERLINK("https://my.zakupivli.pro/remote/dispatcher/state_purchase_view/51174771", "UA-2024-05-22-011249-a")</f>
        <v>UA-2024-05-22-011249-a</v>
      </c>
      <c r="B10" s="1" t="s">
        <v>101</v>
      </c>
      <c r="C10" s="1" t="s">
        <v>38</v>
      </c>
      <c r="D10" s="1" t="s">
        <v>106</v>
      </c>
      <c r="E10" s="1" t="s">
        <v>107</v>
      </c>
      <c r="F10" s="1" t="s">
        <v>41</v>
      </c>
      <c r="G10" s="1" t="s">
        <v>125</v>
      </c>
      <c r="H10" s="1" t="s">
        <v>55</v>
      </c>
      <c r="I10" s="1" t="s">
        <v>236</v>
      </c>
      <c r="J10" s="4">
        <v>87500</v>
      </c>
    </row>
    <row r="11" spans="1:10" x14ac:dyDescent="0.25">
      <c r="A11" s="2" t="str">
        <f>HYPERLINK("https://my.zakupivli.pro/remote/dispatcher/state_purchase_view/51177447", "UA-2024-05-22-012405-a")</f>
        <v>UA-2024-05-22-012405-a</v>
      </c>
      <c r="B11" s="1" t="s">
        <v>100</v>
      </c>
      <c r="C11" s="1" t="s">
        <v>28</v>
      </c>
      <c r="D11" s="1" t="s">
        <v>106</v>
      </c>
      <c r="E11" s="1" t="s">
        <v>107</v>
      </c>
      <c r="F11" s="1" t="s">
        <v>41</v>
      </c>
      <c r="G11" s="1" t="s">
        <v>125</v>
      </c>
      <c r="H11" s="1" t="s">
        <v>55</v>
      </c>
      <c r="I11" s="1" t="s">
        <v>237</v>
      </c>
      <c r="J11" s="4">
        <v>26500</v>
      </c>
    </row>
    <row r="12" spans="1:10" x14ac:dyDescent="0.25">
      <c r="A12" s="2" t="str">
        <f>HYPERLINK("https://my.zakupivli.pro/remote/dispatcher/state_purchase_view/51163500", "UA-2024-05-22-006187-a")</f>
        <v>UA-2024-05-22-006187-a</v>
      </c>
      <c r="B12" s="1" t="s">
        <v>183</v>
      </c>
      <c r="C12" s="1" t="s">
        <v>78</v>
      </c>
      <c r="D12" s="1" t="s">
        <v>106</v>
      </c>
      <c r="E12" s="1" t="s">
        <v>107</v>
      </c>
      <c r="F12" s="1" t="s">
        <v>41</v>
      </c>
      <c r="G12" s="1" t="s">
        <v>178</v>
      </c>
      <c r="H12" s="1" t="s">
        <v>58</v>
      </c>
      <c r="I12" s="1" t="s">
        <v>217</v>
      </c>
      <c r="J12" s="4">
        <v>99906</v>
      </c>
    </row>
    <row r="13" spans="1:10" x14ac:dyDescent="0.25">
      <c r="A13" s="2" t="str">
        <f>HYPERLINK("https://my.zakupivli.pro/remote/dispatcher/state_purchase_view/51032200", "UA-2024-05-15-012169-a")</f>
        <v>UA-2024-05-15-012169-a</v>
      </c>
      <c r="B13" s="1" t="s">
        <v>181</v>
      </c>
      <c r="C13" s="1" t="s">
        <v>34</v>
      </c>
      <c r="D13" s="1" t="s">
        <v>102</v>
      </c>
      <c r="E13" s="1" t="s">
        <v>107</v>
      </c>
      <c r="F13" s="1" t="s">
        <v>41</v>
      </c>
      <c r="G13" s="1" t="s">
        <v>193</v>
      </c>
      <c r="H13" s="1" t="s">
        <v>21</v>
      </c>
      <c r="I13" s="1" t="s">
        <v>5</v>
      </c>
      <c r="J13" s="4">
        <v>3300</v>
      </c>
    </row>
    <row r="14" spans="1:10" x14ac:dyDescent="0.25">
      <c r="A14" s="2" t="str">
        <f>HYPERLINK("https://my.zakupivli.pro/remote/dispatcher/state_purchase_view/50913418", "UA-2024-05-09-007894-a")</f>
        <v>UA-2024-05-09-007894-a</v>
      </c>
      <c r="B14" s="1" t="s">
        <v>182</v>
      </c>
      <c r="C14" s="1" t="s">
        <v>43</v>
      </c>
      <c r="D14" s="1" t="s">
        <v>106</v>
      </c>
      <c r="E14" s="1" t="s">
        <v>107</v>
      </c>
      <c r="F14" s="1" t="s">
        <v>41</v>
      </c>
      <c r="G14" s="1" t="s">
        <v>169</v>
      </c>
      <c r="H14" s="1" t="s">
        <v>56</v>
      </c>
      <c r="I14" s="1" t="s">
        <v>235</v>
      </c>
      <c r="J14" s="4">
        <v>13522.08</v>
      </c>
    </row>
    <row r="15" spans="1:10" x14ac:dyDescent="0.25">
      <c r="A15" s="2" t="str">
        <f>HYPERLINK("https://my.zakupivli.pro/remote/dispatcher/state_purchase_view/50481916", "UA-2024-04-17-007228-a")</f>
        <v>UA-2024-04-17-007228-a</v>
      </c>
      <c r="B15" s="1" t="s">
        <v>120</v>
      </c>
      <c r="C15" s="1" t="s">
        <v>19</v>
      </c>
      <c r="D15" s="1" t="s">
        <v>106</v>
      </c>
      <c r="E15" s="1" t="s">
        <v>107</v>
      </c>
      <c r="F15" s="1" t="s">
        <v>41</v>
      </c>
      <c r="G15" s="1" t="s">
        <v>193</v>
      </c>
      <c r="H15" s="1" t="s">
        <v>21</v>
      </c>
      <c r="I15" s="1" t="s">
        <v>234</v>
      </c>
      <c r="J15" s="4">
        <v>99840</v>
      </c>
    </row>
    <row r="16" spans="1:10" x14ac:dyDescent="0.25">
      <c r="A16" s="2" t="str">
        <f>HYPERLINK("https://my.zakupivli.pro/remote/dispatcher/state_purchase_view/50479490", "UA-2024-04-17-006178-a")</f>
        <v>UA-2024-04-17-006178-a</v>
      </c>
      <c r="B16" s="1" t="s">
        <v>159</v>
      </c>
      <c r="C16" s="1" t="s">
        <v>44</v>
      </c>
      <c r="D16" s="1" t="s">
        <v>106</v>
      </c>
      <c r="E16" s="1" t="s">
        <v>107</v>
      </c>
      <c r="F16" s="1" t="s">
        <v>41</v>
      </c>
      <c r="G16" s="1" t="s">
        <v>193</v>
      </c>
      <c r="H16" s="1" t="s">
        <v>21</v>
      </c>
      <c r="I16" s="1" t="s">
        <v>232</v>
      </c>
      <c r="J16" s="4">
        <v>95700</v>
      </c>
    </row>
    <row r="17" spans="1:10" x14ac:dyDescent="0.25">
      <c r="A17" s="2" t="str">
        <f>HYPERLINK("https://my.zakupivli.pro/remote/dispatcher/state_purchase_view/50252387", "UA-2024-04-05-008474-a")</f>
        <v>UA-2024-04-05-008474-a</v>
      </c>
      <c r="B17" s="1" t="s">
        <v>145</v>
      </c>
      <c r="C17" s="1" t="s">
        <v>88</v>
      </c>
      <c r="D17" s="1" t="s">
        <v>106</v>
      </c>
      <c r="E17" s="1" t="s">
        <v>107</v>
      </c>
      <c r="F17" s="1" t="s">
        <v>41</v>
      </c>
      <c r="G17" s="1" t="s">
        <v>176</v>
      </c>
      <c r="H17" s="1" t="s">
        <v>47</v>
      </c>
      <c r="I17" s="1" t="s">
        <v>201</v>
      </c>
      <c r="J17" s="4">
        <v>19998</v>
      </c>
    </row>
    <row r="18" spans="1:10" x14ac:dyDescent="0.25">
      <c r="A18" s="2" t="str">
        <f>HYPERLINK("https://my.zakupivli.pro/remote/dispatcher/state_purchase_view/50088898", "UA-2024-03-28-006815-a")</f>
        <v>UA-2024-03-28-006815-a</v>
      </c>
      <c r="B18" s="1" t="s">
        <v>105</v>
      </c>
      <c r="C18" s="1" t="s">
        <v>46</v>
      </c>
      <c r="D18" s="1" t="s">
        <v>106</v>
      </c>
      <c r="E18" s="1" t="s">
        <v>107</v>
      </c>
      <c r="F18" s="1" t="s">
        <v>41</v>
      </c>
      <c r="G18" s="1" t="s">
        <v>104</v>
      </c>
      <c r="H18" s="1" t="s">
        <v>20</v>
      </c>
      <c r="I18" s="1" t="s">
        <v>228</v>
      </c>
      <c r="J18" s="4">
        <v>89765.2</v>
      </c>
    </row>
    <row r="19" spans="1:10" x14ac:dyDescent="0.25">
      <c r="A19" s="2" t="str">
        <f>HYPERLINK("https://my.zakupivli.pro/remote/dispatcher/state_purchase_view/49760858", "UA-2024-03-13-005200-a")</f>
        <v>UA-2024-03-13-005200-a</v>
      </c>
      <c r="B19" s="1" t="s">
        <v>0</v>
      </c>
      <c r="C19" s="1" t="s">
        <v>79</v>
      </c>
      <c r="D19" s="1" t="s">
        <v>106</v>
      </c>
      <c r="E19" s="1" t="s">
        <v>107</v>
      </c>
      <c r="F19" s="1" t="s">
        <v>41</v>
      </c>
      <c r="G19" s="1" t="s">
        <v>177</v>
      </c>
      <c r="H19" s="1" t="s">
        <v>45</v>
      </c>
      <c r="I19" s="1" t="s">
        <v>227</v>
      </c>
      <c r="J19" s="4">
        <v>243648</v>
      </c>
    </row>
    <row r="20" spans="1:10" x14ac:dyDescent="0.25">
      <c r="A20" s="2" t="str">
        <f>HYPERLINK("https://my.zakupivli.pro/remote/dispatcher/state_purchase_view/49674633", "UA-2024-03-08-001685-a")</f>
        <v>UA-2024-03-08-001685-a</v>
      </c>
      <c r="B20" s="1" t="s">
        <v>131</v>
      </c>
      <c r="C20" s="1" t="s">
        <v>34</v>
      </c>
      <c r="D20" s="1" t="s">
        <v>102</v>
      </c>
      <c r="E20" s="1" t="s">
        <v>107</v>
      </c>
      <c r="F20" s="1" t="s">
        <v>41</v>
      </c>
      <c r="G20" s="1" t="s">
        <v>193</v>
      </c>
      <c r="H20" s="1" t="s">
        <v>21</v>
      </c>
      <c r="I20" s="1" t="s">
        <v>229</v>
      </c>
      <c r="J20" s="4">
        <v>127350</v>
      </c>
    </row>
    <row r="21" spans="1:10" x14ac:dyDescent="0.25">
      <c r="A21" s="2" t="str">
        <f>HYPERLINK("https://my.zakupivli.pro/remote/dispatcher/state_purchase_view/49661897", "UA-2024-03-07-009028-a")</f>
        <v>UA-2024-03-07-009028-a</v>
      </c>
      <c r="B21" s="1" t="s">
        <v>157</v>
      </c>
      <c r="C21" s="1" t="s">
        <v>37</v>
      </c>
      <c r="D21" s="1" t="s">
        <v>106</v>
      </c>
      <c r="E21" s="1" t="s">
        <v>107</v>
      </c>
      <c r="F21" s="1" t="s">
        <v>41</v>
      </c>
      <c r="G21" s="1" t="s">
        <v>175</v>
      </c>
      <c r="H21" s="1" t="s">
        <v>29</v>
      </c>
      <c r="I21" s="1" t="s">
        <v>219</v>
      </c>
      <c r="J21" s="4">
        <v>40426.43</v>
      </c>
    </row>
    <row r="22" spans="1:10" x14ac:dyDescent="0.25">
      <c r="A22" s="2" t="str">
        <f>HYPERLINK("https://my.zakupivli.pro/remote/dispatcher/state_purchase_view/49669277", "UA-2024-03-07-012344-a")</f>
        <v>UA-2024-03-07-012344-a</v>
      </c>
      <c r="B22" s="1" t="s">
        <v>118</v>
      </c>
      <c r="C22" s="1" t="s">
        <v>48</v>
      </c>
      <c r="D22" s="1" t="s">
        <v>106</v>
      </c>
      <c r="E22" s="1" t="s">
        <v>107</v>
      </c>
      <c r="F22" s="1" t="s">
        <v>41</v>
      </c>
      <c r="G22" s="1" t="s">
        <v>175</v>
      </c>
      <c r="H22" s="1" t="s">
        <v>29</v>
      </c>
      <c r="I22" s="1" t="s">
        <v>226</v>
      </c>
      <c r="J22" s="4">
        <v>56272.91</v>
      </c>
    </row>
    <row r="23" spans="1:10" x14ac:dyDescent="0.25">
      <c r="A23" s="2" t="str">
        <f>HYPERLINK("https://my.zakupivli.pro/remote/dispatcher/state_purchase_view/49668611", "UA-2024-03-07-012088-a")</f>
        <v>UA-2024-03-07-012088-a</v>
      </c>
      <c r="B23" s="1" t="s">
        <v>98</v>
      </c>
      <c r="C23" s="1" t="s">
        <v>60</v>
      </c>
      <c r="D23" s="1" t="s">
        <v>106</v>
      </c>
      <c r="E23" s="1" t="s">
        <v>107</v>
      </c>
      <c r="F23" s="1" t="s">
        <v>41</v>
      </c>
      <c r="G23" s="1" t="s">
        <v>175</v>
      </c>
      <c r="H23" s="1" t="s">
        <v>29</v>
      </c>
      <c r="I23" s="1" t="s">
        <v>225</v>
      </c>
      <c r="J23" s="4">
        <v>27183.96</v>
      </c>
    </row>
    <row r="24" spans="1:10" x14ac:dyDescent="0.25">
      <c r="A24" s="2" t="str">
        <f>HYPERLINK("https://my.zakupivli.pro/remote/dispatcher/state_purchase_view/49664998", "UA-2024-03-07-010403-a")</f>
        <v>UA-2024-03-07-010403-a</v>
      </c>
      <c r="B24" s="1" t="s">
        <v>119</v>
      </c>
      <c r="C24" s="1" t="s">
        <v>9</v>
      </c>
      <c r="D24" s="1" t="s">
        <v>106</v>
      </c>
      <c r="E24" s="1" t="s">
        <v>107</v>
      </c>
      <c r="F24" s="1" t="s">
        <v>41</v>
      </c>
      <c r="G24" s="1" t="s">
        <v>123</v>
      </c>
      <c r="H24" s="1" t="s">
        <v>3</v>
      </c>
      <c r="I24" s="1" t="s">
        <v>222</v>
      </c>
      <c r="J24" s="4">
        <v>9483.84</v>
      </c>
    </row>
    <row r="25" spans="1:10" x14ac:dyDescent="0.25">
      <c r="A25" s="2" t="str">
        <f>HYPERLINK("https://my.zakupivli.pro/remote/dispatcher/state_purchase_view/49607314", "UA-2024-03-05-013978-a")</f>
        <v>UA-2024-03-05-013978-a</v>
      </c>
      <c r="B25" s="1" t="s">
        <v>119</v>
      </c>
      <c r="C25" s="1" t="s">
        <v>9</v>
      </c>
      <c r="D25" s="1" t="s">
        <v>106</v>
      </c>
      <c r="E25" s="1" t="s">
        <v>107</v>
      </c>
      <c r="F25" s="1" t="s">
        <v>41</v>
      </c>
      <c r="G25" s="1" t="s">
        <v>123</v>
      </c>
      <c r="H25" s="1" t="s">
        <v>3</v>
      </c>
      <c r="I25" s="1" t="s">
        <v>218</v>
      </c>
      <c r="J25" s="4">
        <v>18967.68</v>
      </c>
    </row>
    <row r="26" spans="1:10" x14ac:dyDescent="0.25">
      <c r="A26" s="2" t="str">
        <f>HYPERLINK("https://my.zakupivli.pro/remote/dispatcher/state_purchase_view/49540961", "UA-2024-03-01-010454-a")</f>
        <v>UA-2024-03-01-010454-a</v>
      </c>
      <c r="B26" s="1" t="s">
        <v>130</v>
      </c>
      <c r="C26" s="1" t="s">
        <v>67</v>
      </c>
      <c r="D26" s="1" t="s">
        <v>106</v>
      </c>
      <c r="E26" s="1" t="s">
        <v>107</v>
      </c>
      <c r="F26" s="1" t="s">
        <v>41</v>
      </c>
      <c r="G26" s="1" t="s">
        <v>170</v>
      </c>
      <c r="H26" s="1" t="s">
        <v>30</v>
      </c>
      <c r="I26" s="1" t="s">
        <v>245</v>
      </c>
      <c r="J26" s="4">
        <v>60400</v>
      </c>
    </row>
    <row r="27" spans="1:10" x14ac:dyDescent="0.25">
      <c r="A27" s="2" t="str">
        <f>HYPERLINK("https://my.zakupivli.pro/remote/dispatcher/state_purchase_view/49511149", "UA-2024-02-29-008086-a")</f>
        <v>UA-2024-02-29-008086-a</v>
      </c>
      <c r="B27" s="1" t="s">
        <v>1</v>
      </c>
      <c r="C27" s="1" t="s">
        <v>69</v>
      </c>
      <c r="D27" s="1" t="s">
        <v>106</v>
      </c>
      <c r="E27" s="1" t="s">
        <v>107</v>
      </c>
      <c r="F27" s="1" t="s">
        <v>41</v>
      </c>
      <c r="G27" s="1" t="s">
        <v>173</v>
      </c>
      <c r="H27" s="1" t="s">
        <v>61</v>
      </c>
      <c r="I27" s="1" t="s">
        <v>230</v>
      </c>
      <c r="J27" s="4">
        <v>470.38</v>
      </c>
    </row>
    <row r="28" spans="1:10" x14ac:dyDescent="0.25">
      <c r="A28" s="2" t="str">
        <f>HYPERLINK("https://my.zakupivli.pro/remote/dispatcher/state_purchase_view/49496682", "UA-2024-02-29-001656-a")</f>
        <v>UA-2024-02-29-001656-a</v>
      </c>
      <c r="B28" s="1" t="s">
        <v>142</v>
      </c>
      <c r="C28" s="1" t="s">
        <v>68</v>
      </c>
      <c r="D28" s="1" t="s">
        <v>106</v>
      </c>
      <c r="E28" s="1" t="s">
        <v>107</v>
      </c>
      <c r="F28" s="1" t="s">
        <v>41</v>
      </c>
      <c r="G28" s="1" t="s">
        <v>173</v>
      </c>
      <c r="H28" s="1" t="s">
        <v>61</v>
      </c>
      <c r="I28" s="1" t="s">
        <v>231</v>
      </c>
      <c r="J28" s="4">
        <v>5275.25</v>
      </c>
    </row>
    <row r="29" spans="1:10" x14ac:dyDescent="0.25">
      <c r="A29" s="2" t="str">
        <f>HYPERLINK("https://my.zakupivli.pro/remote/dispatcher/state_purchase_view/49509347", "UA-2024-02-29-007235-a")</f>
        <v>UA-2024-02-29-007235-a</v>
      </c>
      <c r="B29" s="1" t="s">
        <v>139</v>
      </c>
      <c r="C29" s="1" t="s">
        <v>82</v>
      </c>
      <c r="D29" s="1" t="s">
        <v>106</v>
      </c>
      <c r="E29" s="1" t="s">
        <v>107</v>
      </c>
      <c r="F29" s="1" t="s">
        <v>41</v>
      </c>
      <c r="G29" s="1" t="s">
        <v>153</v>
      </c>
      <c r="H29" s="1" t="s">
        <v>63</v>
      </c>
      <c r="I29" s="1" t="s">
        <v>216</v>
      </c>
      <c r="J29" s="4">
        <v>36936</v>
      </c>
    </row>
    <row r="30" spans="1:10" x14ac:dyDescent="0.25">
      <c r="A30" s="2" t="str">
        <f>HYPERLINK("https://my.zakupivli.pro/remote/dispatcher/state_purchase_view/49377189", "UA-2024-02-23-000214-a")</f>
        <v>UA-2024-02-23-000214-a</v>
      </c>
      <c r="B30" s="1" t="s">
        <v>162</v>
      </c>
      <c r="C30" s="1" t="s">
        <v>79</v>
      </c>
      <c r="D30" s="1" t="s">
        <v>106</v>
      </c>
      <c r="E30" s="1" t="s">
        <v>107</v>
      </c>
      <c r="F30" s="1" t="s">
        <v>41</v>
      </c>
      <c r="G30" s="1" t="s">
        <v>126</v>
      </c>
      <c r="H30" s="1" t="s">
        <v>32</v>
      </c>
      <c r="I30" s="1" t="s">
        <v>212</v>
      </c>
      <c r="J30" s="4">
        <v>2400</v>
      </c>
    </row>
    <row r="31" spans="1:10" x14ac:dyDescent="0.25">
      <c r="A31" s="2" t="str">
        <f>HYPERLINK("https://my.zakupivli.pro/remote/dispatcher/state_purchase_view/49371637", "UA-2024-02-22-012029-a")</f>
        <v>UA-2024-02-22-012029-a</v>
      </c>
      <c r="B31" s="1" t="s">
        <v>162</v>
      </c>
      <c r="C31" s="1" t="s">
        <v>79</v>
      </c>
      <c r="D31" s="1" t="s">
        <v>106</v>
      </c>
      <c r="E31" s="1" t="s">
        <v>107</v>
      </c>
      <c r="F31" s="1" t="s">
        <v>41</v>
      </c>
      <c r="G31" s="1" t="s">
        <v>127</v>
      </c>
      <c r="H31" s="1" t="s">
        <v>39</v>
      </c>
      <c r="I31" s="1" t="s">
        <v>211</v>
      </c>
      <c r="J31" s="4">
        <v>3200</v>
      </c>
    </row>
    <row r="32" spans="1:10" x14ac:dyDescent="0.25">
      <c r="A32" s="2" t="str">
        <f>HYPERLINK("https://my.zakupivli.pro/remote/dispatcher/state_purchase_view/49176687", "UA-2024-02-14-008044-a")</f>
        <v>UA-2024-02-14-008044-a</v>
      </c>
      <c r="B32" s="1" t="s">
        <v>140</v>
      </c>
      <c r="C32" s="1" t="s">
        <v>82</v>
      </c>
      <c r="D32" s="1" t="s">
        <v>102</v>
      </c>
      <c r="E32" s="1" t="s">
        <v>107</v>
      </c>
      <c r="F32" s="1" t="s">
        <v>41</v>
      </c>
      <c r="G32" s="1" t="s">
        <v>125</v>
      </c>
      <c r="H32" s="1" t="s">
        <v>55</v>
      </c>
      <c r="I32" s="1" t="s">
        <v>73</v>
      </c>
      <c r="J32" s="4">
        <v>397971.36</v>
      </c>
    </row>
    <row r="33" spans="1:10" x14ac:dyDescent="0.25">
      <c r="A33" s="2" t="str">
        <f>HYPERLINK("https://my.zakupivli.pro/remote/dispatcher/state_purchase_view/49174244", "UA-2024-02-14-007005-a")</f>
        <v>UA-2024-02-14-007005-a</v>
      </c>
      <c r="B33" s="1" t="s">
        <v>117</v>
      </c>
      <c r="C33" s="1" t="s">
        <v>35</v>
      </c>
      <c r="D33" s="1" t="s">
        <v>102</v>
      </c>
      <c r="E33" s="1" t="s">
        <v>107</v>
      </c>
      <c r="F33" s="1" t="s">
        <v>41</v>
      </c>
      <c r="G33" s="1" t="s">
        <v>165</v>
      </c>
      <c r="H33" s="1" t="s">
        <v>57</v>
      </c>
      <c r="I33" s="1" t="s">
        <v>215</v>
      </c>
      <c r="J33" s="4">
        <v>401598</v>
      </c>
    </row>
    <row r="34" spans="1:10" x14ac:dyDescent="0.25">
      <c r="A34" s="2" t="str">
        <f>HYPERLINK("https://my.zakupivli.pro/remote/dispatcher/state_purchase_view/48991199", "UA-2024-02-07-001679-a")</f>
        <v>UA-2024-02-07-001679-a</v>
      </c>
      <c r="B34" s="1" t="s">
        <v>155</v>
      </c>
      <c r="C34" s="1" t="s">
        <v>62</v>
      </c>
      <c r="D34" s="1" t="s">
        <v>106</v>
      </c>
      <c r="E34" s="1" t="s">
        <v>107</v>
      </c>
      <c r="F34" s="1" t="s">
        <v>41</v>
      </c>
      <c r="G34" s="1" t="s">
        <v>179</v>
      </c>
      <c r="H34" s="1" t="s">
        <v>13</v>
      </c>
      <c r="I34" s="1" t="s">
        <v>198</v>
      </c>
      <c r="J34" s="4">
        <v>28131.8</v>
      </c>
    </row>
    <row r="35" spans="1:10" x14ac:dyDescent="0.25">
      <c r="A35" s="2" t="str">
        <f>HYPERLINK("https://my.zakupivli.pro/remote/dispatcher/state_purchase_view/48835149", "UA-2024-01-31-012160-a")</f>
        <v>UA-2024-01-31-012160-a</v>
      </c>
      <c r="B35" s="1" t="s">
        <v>139</v>
      </c>
      <c r="C35" s="1" t="s">
        <v>82</v>
      </c>
      <c r="D35" s="1" t="s">
        <v>106</v>
      </c>
      <c r="E35" s="1" t="s">
        <v>107</v>
      </c>
      <c r="F35" s="1" t="s">
        <v>41</v>
      </c>
      <c r="G35" s="1" t="s">
        <v>153</v>
      </c>
      <c r="H35" s="1" t="s">
        <v>63</v>
      </c>
      <c r="I35" s="1" t="s">
        <v>244</v>
      </c>
      <c r="J35" s="4">
        <v>33480</v>
      </c>
    </row>
    <row r="36" spans="1:10" x14ac:dyDescent="0.25">
      <c r="A36" s="2" t="str">
        <f>HYPERLINK("https://my.zakupivli.pro/remote/dispatcher/state_purchase_view/48791242", "UA-2024-01-30-008293-a")</f>
        <v>UA-2024-01-30-008293-a</v>
      </c>
      <c r="B36" s="1" t="s">
        <v>137</v>
      </c>
      <c r="C36" s="1" t="s">
        <v>86</v>
      </c>
      <c r="D36" s="1" t="s">
        <v>106</v>
      </c>
      <c r="E36" s="1" t="s">
        <v>107</v>
      </c>
      <c r="F36" s="1" t="s">
        <v>41</v>
      </c>
      <c r="G36" s="1" t="s">
        <v>191</v>
      </c>
      <c r="H36" s="1" t="s">
        <v>22</v>
      </c>
      <c r="I36" s="1" t="s">
        <v>243</v>
      </c>
      <c r="J36" s="4">
        <v>5500</v>
      </c>
    </row>
    <row r="37" spans="1:10" x14ac:dyDescent="0.25">
      <c r="A37" s="2" t="str">
        <f>HYPERLINK("https://my.zakupivli.pro/remote/dispatcher/state_purchase_view/48743313", "UA-2024-01-29-003765-a")</f>
        <v>UA-2024-01-29-003765-a</v>
      </c>
      <c r="B37" s="1" t="s">
        <v>156</v>
      </c>
      <c r="C37" s="1" t="s">
        <v>76</v>
      </c>
      <c r="D37" s="1" t="s">
        <v>106</v>
      </c>
      <c r="E37" s="1" t="s">
        <v>107</v>
      </c>
      <c r="F37" s="1" t="s">
        <v>41</v>
      </c>
      <c r="G37" s="1" t="s">
        <v>173</v>
      </c>
      <c r="H37" s="1" t="s">
        <v>61</v>
      </c>
      <c r="I37" s="1" t="s">
        <v>2</v>
      </c>
      <c r="J37" s="4">
        <v>10800</v>
      </c>
    </row>
    <row r="38" spans="1:10" x14ac:dyDescent="0.25">
      <c r="A38" s="2" t="str">
        <f>HYPERLINK("https://my.zakupivli.pro/remote/dispatcher/state_purchase_view/48749017", "UA-2024-01-29-006290-a")</f>
        <v>UA-2024-01-29-006290-a</v>
      </c>
      <c r="B38" s="1" t="s">
        <v>186</v>
      </c>
      <c r="C38" s="1" t="s">
        <v>35</v>
      </c>
      <c r="D38" s="1" t="s">
        <v>102</v>
      </c>
      <c r="E38" s="1" t="s">
        <v>107</v>
      </c>
      <c r="F38" s="1" t="s">
        <v>41</v>
      </c>
      <c r="G38" s="1" t="s">
        <v>165</v>
      </c>
      <c r="H38" s="1" t="s">
        <v>57</v>
      </c>
      <c r="I38" s="1" t="s">
        <v>209</v>
      </c>
      <c r="J38" s="4">
        <v>156894</v>
      </c>
    </row>
    <row r="39" spans="1:10" x14ac:dyDescent="0.25">
      <c r="A39" s="2" t="str">
        <f>HYPERLINK("https://my.zakupivli.pro/remote/dispatcher/state_purchase_view/48721402", "UA-2024-01-26-011751-a")</f>
        <v>UA-2024-01-26-011751-a</v>
      </c>
      <c r="B39" s="1" t="s">
        <v>128</v>
      </c>
      <c r="C39" s="1" t="s">
        <v>7</v>
      </c>
      <c r="D39" s="1" t="s">
        <v>106</v>
      </c>
      <c r="E39" s="1" t="s">
        <v>107</v>
      </c>
      <c r="F39" s="1" t="s">
        <v>41</v>
      </c>
      <c r="G39" s="1" t="s">
        <v>109</v>
      </c>
      <c r="H39" s="1" t="s">
        <v>24</v>
      </c>
      <c r="I39" s="1" t="s">
        <v>206</v>
      </c>
      <c r="J39" s="4">
        <v>3700000</v>
      </c>
    </row>
    <row r="40" spans="1:10" x14ac:dyDescent="0.25">
      <c r="A40" s="2" t="str">
        <f>HYPERLINK("https://my.zakupivli.pro/remote/dispatcher/state_purchase_view/48689709", "UA-2024-01-25-014895-a")</f>
        <v>UA-2024-01-25-014895-a</v>
      </c>
      <c r="B40" s="1" t="s">
        <v>89</v>
      </c>
      <c r="C40" s="1" t="s">
        <v>33</v>
      </c>
      <c r="D40" s="1" t="s">
        <v>106</v>
      </c>
      <c r="E40" s="1" t="s">
        <v>107</v>
      </c>
      <c r="F40" s="1" t="s">
        <v>41</v>
      </c>
      <c r="G40" s="1" t="s">
        <v>193</v>
      </c>
      <c r="H40" s="1" t="s">
        <v>21</v>
      </c>
      <c r="I40" s="1" t="s">
        <v>233</v>
      </c>
      <c r="J40" s="4">
        <v>14000</v>
      </c>
    </row>
    <row r="41" spans="1:10" x14ac:dyDescent="0.25">
      <c r="A41" s="2" t="str">
        <f>HYPERLINK("https://my.zakupivli.pro/remote/dispatcher/state_purchase_view/48691490", "UA-2024-01-25-015685-a")</f>
        <v>UA-2024-01-25-015685-a</v>
      </c>
      <c r="B41" s="1" t="s">
        <v>158</v>
      </c>
      <c r="C41" s="1" t="s">
        <v>18</v>
      </c>
      <c r="D41" s="1" t="s">
        <v>106</v>
      </c>
      <c r="E41" s="1" t="s">
        <v>107</v>
      </c>
      <c r="F41" s="1" t="s">
        <v>41</v>
      </c>
      <c r="G41" s="1" t="s">
        <v>193</v>
      </c>
      <c r="H41" s="1" t="s">
        <v>21</v>
      </c>
      <c r="I41" s="1" t="s">
        <v>239</v>
      </c>
      <c r="J41" s="4">
        <v>42850</v>
      </c>
    </row>
    <row r="42" spans="1:10" x14ac:dyDescent="0.25">
      <c r="A42" s="2" t="str">
        <f>HYPERLINK("https://my.zakupivli.pro/remote/dispatcher/state_purchase_view/48683251", "UA-2024-01-25-012062-a")</f>
        <v>UA-2024-01-25-012062-a</v>
      </c>
      <c r="B42" s="1" t="s">
        <v>96</v>
      </c>
      <c r="C42" s="1" t="s">
        <v>35</v>
      </c>
      <c r="D42" s="1" t="s">
        <v>102</v>
      </c>
      <c r="E42" s="1" t="s">
        <v>107</v>
      </c>
      <c r="F42" s="1" t="s">
        <v>41</v>
      </c>
      <c r="G42" s="1" t="s">
        <v>165</v>
      </c>
      <c r="H42" s="1" t="s">
        <v>57</v>
      </c>
      <c r="I42" s="1" t="s">
        <v>210</v>
      </c>
      <c r="J42" s="4">
        <v>14819.04</v>
      </c>
    </row>
    <row r="43" spans="1:10" x14ac:dyDescent="0.25">
      <c r="A43" s="2" t="str">
        <f>HYPERLINK("https://my.zakupivli.pro/remote/dispatcher/state_purchase_view/48568964", "UA-2024-01-22-015239-a")</f>
        <v>UA-2024-01-22-015239-a</v>
      </c>
      <c r="B43" s="1" t="s">
        <v>144</v>
      </c>
      <c r="C43" s="1" t="s">
        <v>74</v>
      </c>
      <c r="D43" s="1" t="s">
        <v>106</v>
      </c>
      <c r="E43" s="1" t="s">
        <v>107</v>
      </c>
      <c r="F43" s="1" t="s">
        <v>41</v>
      </c>
      <c r="G43" s="1" t="s">
        <v>110</v>
      </c>
      <c r="H43" s="1" t="s">
        <v>42</v>
      </c>
      <c r="I43" s="1" t="s">
        <v>249</v>
      </c>
      <c r="J43" s="4">
        <v>45583.199999999997</v>
      </c>
    </row>
    <row r="44" spans="1:10" x14ac:dyDescent="0.25">
      <c r="A44" s="2" t="str">
        <f>HYPERLINK("https://my.zakupivli.pro/remote/dispatcher/state_purchase_view/48570547", "UA-2024-01-22-015911-a")</f>
        <v>UA-2024-01-22-015911-a</v>
      </c>
      <c r="B44" s="1" t="s">
        <v>133</v>
      </c>
      <c r="C44" s="1" t="s">
        <v>74</v>
      </c>
      <c r="D44" s="1" t="s">
        <v>106</v>
      </c>
      <c r="E44" s="1" t="s">
        <v>107</v>
      </c>
      <c r="F44" s="1" t="s">
        <v>41</v>
      </c>
      <c r="G44" s="1" t="s">
        <v>110</v>
      </c>
      <c r="H44" s="1" t="s">
        <v>42</v>
      </c>
      <c r="I44" s="1" t="s">
        <v>248</v>
      </c>
      <c r="J44" s="4">
        <v>14280</v>
      </c>
    </row>
    <row r="45" spans="1:10" x14ac:dyDescent="0.25">
      <c r="A45" s="2" t="str">
        <f>HYPERLINK("https://my.zakupivli.pro/remote/dispatcher/state_purchase_view/48553333", "UA-2024-01-22-008449-a")</f>
        <v>UA-2024-01-22-008449-a</v>
      </c>
      <c r="B45" s="1" t="s">
        <v>103</v>
      </c>
      <c r="C45" s="1" t="s">
        <v>36</v>
      </c>
      <c r="D45" s="1" t="s">
        <v>102</v>
      </c>
      <c r="E45" s="1" t="s">
        <v>107</v>
      </c>
      <c r="F45" s="1" t="s">
        <v>41</v>
      </c>
      <c r="G45" s="1" t="s">
        <v>189</v>
      </c>
      <c r="H45" s="1" t="s">
        <v>15</v>
      </c>
      <c r="I45" s="1" t="s">
        <v>208</v>
      </c>
      <c r="J45" s="4">
        <v>435457.8</v>
      </c>
    </row>
    <row r="46" spans="1:10" x14ac:dyDescent="0.25">
      <c r="A46" s="2" t="str">
        <f>HYPERLINK("https://my.zakupivli.pro/remote/dispatcher/state_purchase_view/48507166", "UA-2024-01-19-006665-a")</f>
        <v>UA-2024-01-19-006665-a</v>
      </c>
      <c r="B46" s="1" t="s">
        <v>135</v>
      </c>
      <c r="C46" s="1" t="s">
        <v>82</v>
      </c>
      <c r="D46" s="1" t="s">
        <v>106</v>
      </c>
      <c r="E46" s="1" t="s">
        <v>107</v>
      </c>
      <c r="F46" s="1" t="s">
        <v>41</v>
      </c>
      <c r="G46" s="1" t="s">
        <v>187</v>
      </c>
      <c r="H46" s="1" t="s">
        <v>49</v>
      </c>
      <c r="I46" s="1" t="s">
        <v>220</v>
      </c>
      <c r="J46" s="4">
        <v>13200</v>
      </c>
    </row>
    <row r="47" spans="1:10" x14ac:dyDescent="0.25">
      <c r="A47" s="2" t="str">
        <f>HYPERLINK("https://my.zakupivli.pro/remote/dispatcher/state_purchase_view/48514150", "UA-2024-01-19-009732-a")</f>
        <v>UA-2024-01-19-009732-a</v>
      </c>
      <c r="B47" s="1" t="s">
        <v>129</v>
      </c>
      <c r="C47" s="1" t="s">
        <v>17</v>
      </c>
      <c r="D47" s="1" t="s">
        <v>106</v>
      </c>
      <c r="E47" s="1" t="s">
        <v>107</v>
      </c>
      <c r="F47" s="1" t="s">
        <v>41</v>
      </c>
      <c r="G47" s="1" t="s">
        <v>172</v>
      </c>
      <c r="H47" s="1" t="s">
        <v>11</v>
      </c>
      <c r="I47" s="1" t="s">
        <v>246</v>
      </c>
      <c r="J47" s="4">
        <v>17197.439999999999</v>
      </c>
    </row>
    <row r="48" spans="1:10" x14ac:dyDescent="0.25">
      <c r="A48" s="2" t="str">
        <f>HYPERLINK("https://my.zakupivli.pro/remote/dispatcher/state_purchase_view/48492958", "UA-2024-01-19-000579-a")</f>
        <v>UA-2024-01-19-000579-a</v>
      </c>
      <c r="B48" s="1" t="s">
        <v>134</v>
      </c>
      <c r="C48" s="1" t="s">
        <v>87</v>
      </c>
      <c r="D48" s="1" t="s">
        <v>106</v>
      </c>
      <c r="E48" s="1" t="s">
        <v>107</v>
      </c>
      <c r="F48" s="1" t="s">
        <v>41</v>
      </c>
      <c r="G48" s="1" t="s">
        <v>174</v>
      </c>
      <c r="H48" s="1" t="s">
        <v>54</v>
      </c>
      <c r="I48" s="1" t="s">
        <v>247</v>
      </c>
      <c r="J48" s="4">
        <v>34999.660000000003</v>
      </c>
    </row>
    <row r="49" spans="1:10" x14ac:dyDescent="0.25">
      <c r="A49" s="2" t="str">
        <f>HYPERLINK("https://my.zakupivli.pro/remote/dispatcher/state_purchase_view/48464436", "UA-2024-01-18-005907-a")</f>
        <v>UA-2024-01-18-005907-a</v>
      </c>
      <c r="B49" s="1" t="s">
        <v>115</v>
      </c>
      <c r="C49" s="1" t="s">
        <v>10</v>
      </c>
      <c r="D49" s="1" t="s">
        <v>102</v>
      </c>
      <c r="E49" s="1" t="s">
        <v>107</v>
      </c>
      <c r="F49" s="1" t="s">
        <v>41</v>
      </c>
      <c r="G49" s="1" t="s">
        <v>163</v>
      </c>
      <c r="H49" s="1" t="s">
        <v>59</v>
      </c>
      <c r="I49" s="1" t="s">
        <v>204</v>
      </c>
      <c r="J49" s="4">
        <v>82140.600000000006</v>
      </c>
    </row>
    <row r="50" spans="1:10" x14ac:dyDescent="0.25">
      <c r="A50" s="2" t="str">
        <f>HYPERLINK("https://my.zakupivli.pro/remote/dispatcher/state_purchase_view/48487962", "UA-2024-01-18-016092-a")</f>
        <v>UA-2024-01-18-016092-a</v>
      </c>
      <c r="B50" s="1" t="s">
        <v>143</v>
      </c>
      <c r="C50" s="1" t="s">
        <v>72</v>
      </c>
      <c r="D50" s="1" t="s">
        <v>106</v>
      </c>
      <c r="E50" s="1" t="s">
        <v>107</v>
      </c>
      <c r="F50" s="1" t="s">
        <v>41</v>
      </c>
      <c r="G50" s="1" t="s">
        <v>180</v>
      </c>
      <c r="H50" s="1" t="s">
        <v>27</v>
      </c>
      <c r="I50" s="1" t="s">
        <v>213</v>
      </c>
      <c r="J50" s="4">
        <v>52500</v>
      </c>
    </row>
    <row r="51" spans="1:10" x14ac:dyDescent="0.25">
      <c r="A51" s="2" t="str">
        <f>HYPERLINK("https://my.zakupivli.pro/remote/dispatcher/state_purchase_view/48470333", "UA-2024-01-18-008514-a")</f>
        <v>UA-2024-01-18-008514-a</v>
      </c>
      <c r="B51" s="1" t="s">
        <v>114</v>
      </c>
      <c r="C51" s="1" t="s">
        <v>36</v>
      </c>
      <c r="D51" s="1" t="s">
        <v>102</v>
      </c>
      <c r="E51" s="1" t="s">
        <v>107</v>
      </c>
      <c r="F51" s="1" t="s">
        <v>41</v>
      </c>
      <c r="G51" s="1" t="s">
        <v>189</v>
      </c>
      <c r="H51" s="1" t="s">
        <v>15</v>
      </c>
      <c r="I51" s="1" t="s">
        <v>207</v>
      </c>
      <c r="J51" s="4">
        <v>72000</v>
      </c>
    </row>
    <row r="52" spans="1:10" x14ac:dyDescent="0.25">
      <c r="A52" s="2" t="str">
        <f>HYPERLINK("https://my.zakupivli.pro/remote/dispatcher/state_purchase_view/48464436", "UA-2024-01-18-005907-a")</f>
        <v>UA-2024-01-18-005907-a</v>
      </c>
      <c r="B52" s="1" t="s">
        <v>188</v>
      </c>
      <c r="C52" s="1" t="s">
        <v>10</v>
      </c>
      <c r="D52" s="1" t="s">
        <v>102</v>
      </c>
      <c r="E52" s="1" t="s">
        <v>107</v>
      </c>
      <c r="F52" s="1" t="s">
        <v>41</v>
      </c>
      <c r="G52" s="1" t="s">
        <v>163</v>
      </c>
      <c r="H52" s="1" t="s">
        <v>59</v>
      </c>
      <c r="I52" s="1" t="s">
        <v>205</v>
      </c>
      <c r="J52" s="4">
        <v>345880.8</v>
      </c>
    </row>
    <row r="53" spans="1:10" x14ac:dyDescent="0.25">
      <c r="A53" s="2" t="str">
        <f>HYPERLINK("https://my.zakupivli.pro/remote/dispatcher/state_purchase_view/48334670", "UA-2024-01-15-001545-a")</f>
        <v>UA-2024-01-15-001545-a</v>
      </c>
      <c r="B53" s="1" t="s">
        <v>154</v>
      </c>
      <c r="C53" s="1" t="s">
        <v>80</v>
      </c>
      <c r="D53" s="1" t="s">
        <v>106</v>
      </c>
      <c r="E53" s="1" t="s">
        <v>107</v>
      </c>
      <c r="F53" s="1" t="s">
        <v>41</v>
      </c>
      <c r="G53" s="1" t="s">
        <v>124</v>
      </c>
      <c r="H53" s="1" t="s">
        <v>16</v>
      </c>
      <c r="I53" s="1" t="s">
        <v>221</v>
      </c>
      <c r="J53" s="4">
        <v>90000</v>
      </c>
    </row>
    <row r="54" spans="1:10" x14ac:dyDescent="0.25">
      <c r="A54" s="2" t="str">
        <f>HYPERLINK("https://my.zakupivli.pro/remote/dispatcher/state_purchase_view/48323409", "UA-2024-01-12-009497-a")</f>
        <v>UA-2024-01-12-009497-a</v>
      </c>
      <c r="B54" s="1" t="s">
        <v>132</v>
      </c>
      <c r="C54" s="1" t="s">
        <v>7</v>
      </c>
      <c r="D54" s="1" t="s">
        <v>106</v>
      </c>
      <c r="E54" s="1" t="s">
        <v>107</v>
      </c>
      <c r="F54" s="1" t="s">
        <v>41</v>
      </c>
      <c r="G54" s="1" t="s">
        <v>111</v>
      </c>
      <c r="H54" s="1" t="s">
        <v>31</v>
      </c>
      <c r="I54" s="1" t="s">
        <v>196</v>
      </c>
      <c r="J54" s="4">
        <v>316204</v>
      </c>
    </row>
    <row r="55" spans="1:10" x14ac:dyDescent="0.25">
      <c r="A55" s="2" t="str">
        <f>HYPERLINK("https://my.zakupivli.pro/remote/dispatcher/state_purchase_view/48283789", "UA-2024-01-11-005222-a")</f>
        <v>UA-2024-01-11-005222-a</v>
      </c>
      <c r="B55" s="1" t="s">
        <v>161</v>
      </c>
      <c r="C55" s="1" t="s">
        <v>10</v>
      </c>
      <c r="D55" s="1" t="s">
        <v>102</v>
      </c>
      <c r="E55" s="1" t="s">
        <v>107</v>
      </c>
      <c r="F55" s="1" t="s">
        <v>41</v>
      </c>
      <c r="G55" s="1" t="s">
        <v>168</v>
      </c>
      <c r="H55" s="1" t="s">
        <v>26</v>
      </c>
      <c r="I55" s="1" t="s">
        <v>197</v>
      </c>
      <c r="J55" s="4">
        <v>5175</v>
      </c>
    </row>
    <row r="56" spans="1:10" x14ac:dyDescent="0.25">
      <c r="A56" s="2" t="str">
        <f>HYPERLINK("https://my.zakupivli.pro/remote/dispatcher/state_purchase_view/48285163", "UA-2024-01-11-005754-a")</f>
        <v>UA-2024-01-11-005754-a</v>
      </c>
      <c r="B56" s="1" t="s">
        <v>161</v>
      </c>
      <c r="C56" s="1" t="s">
        <v>10</v>
      </c>
      <c r="D56" s="1" t="s">
        <v>102</v>
      </c>
      <c r="E56" s="1" t="s">
        <v>107</v>
      </c>
      <c r="F56" s="1" t="s">
        <v>41</v>
      </c>
      <c r="G56" s="1" t="s">
        <v>168</v>
      </c>
      <c r="H56" s="1" t="s">
        <v>26</v>
      </c>
      <c r="I56" s="1" t="s">
        <v>200</v>
      </c>
      <c r="J56" s="4">
        <v>6750</v>
      </c>
    </row>
    <row r="57" spans="1:10" x14ac:dyDescent="0.25">
      <c r="A57" s="2" t="str">
        <f>HYPERLINK("https://my.zakupivli.pro/remote/dispatcher/state_purchase_view/48268257", "UA-2024-01-10-009144-a")</f>
        <v>UA-2024-01-10-009144-a</v>
      </c>
      <c r="B57" s="1" t="s">
        <v>136</v>
      </c>
      <c r="C57" s="1" t="s">
        <v>79</v>
      </c>
      <c r="D57" s="1" t="s">
        <v>106</v>
      </c>
      <c r="E57" s="1" t="s">
        <v>107</v>
      </c>
      <c r="F57" s="1" t="s">
        <v>41</v>
      </c>
      <c r="G57" s="1" t="s">
        <v>116</v>
      </c>
      <c r="H57" s="1" t="s">
        <v>40</v>
      </c>
      <c r="I57" s="1" t="s">
        <v>224</v>
      </c>
      <c r="J57" s="4">
        <v>43200</v>
      </c>
    </row>
    <row r="58" spans="1:10" x14ac:dyDescent="0.25">
      <c r="A58" s="2" t="str">
        <f>HYPERLINK("https://my.zakupivli.pro/remote/dispatcher/state_purchase_view/48257265", "UA-2024-01-10-004655-a")</f>
        <v>UA-2024-01-10-004655-a</v>
      </c>
      <c r="B58" s="1" t="s">
        <v>148</v>
      </c>
      <c r="C58" s="1" t="s">
        <v>75</v>
      </c>
      <c r="D58" s="1" t="s">
        <v>106</v>
      </c>
      <c r="E58" s="1" t="s">
        <v>107</v>
      </c>
      <c r="F58" s="1" t="s">
        <v>41</v>
      </c>
      <c r="G58" s="1" t="s">
        <v>108</v>
      </c>
      <c r="H58" s="1" t="s">
        <v>4</v>
      </c>
      <c r="I58" s="1" t="s">
        <v>194</v>
      </c>
      <c r="J58" s="4">
        <v>42676</v>
      </c>
    </row>
    <row r="59" spans="1:10" x14ac:dyDescent="0.25">
      <c r="A59" s="2" t="str">
        <f>HYPERLINK("https://my.zakupivli.pro/remote/dispatcher/state_purchase_view/48261355", "UA-2024-01-10-006212-a")</f>
        <v>UA-2024-01-10-006212-a</v>
      </c>
      <c r="B59" s="1" t="s">
        <v>146</v>
      </c>
      <c r="C59" s="1" t="s">
        <v>85</v>
      </c>
      <c r="D59" s="1" t="s">
        <v>106</v>
      </c>
      <c r="E59" s="1" t="s">
        <v>107</v>
      </c>
      <c r="F59" s="1" t="s">
        <v>41</v>
      </c>
      <c r="G59" s="1" t="s">
        <v>108</v>
      </c>
      <c r="H59" s="1" t="s">
        <v>4</v>
      </c>
      <c r="I59" s="1" t="s">
        <v>203</v>
      </c>
      <c r="J59" s="4">
        <v>31020</v>
      </c>
    </row>
    <row r="60" spans="1:10" x14ac:dyDescent="0.25">
      <c r="A60" s="2" t="str">
        <f>HYPERLINK("https://my.zakupivli.pro/remote/dispatcher/state_purchase_view/48265699", "UA-2024-01-10-008079-a")</f>
        <v>UA-2024-01-10-008079-a</v>
      </c>
      <c r="B60" s="1" t="s">
        <v>147</v>
      </c>
      <c r="C60" s="1" t="s">
        <v>75</v>
      </c>
      <c r="D60" s="1" t="s">
        <v>106</v>
      </c>
      <c r="E60" s="1" t="s">
        <v>107</v>
      </c>
      <c r="F60" s="1" t="s">
        <v>41</v>
      </c>
      <c r="G60" s="1" t="s">
        <v>108</v>
      </c>
      <c r="H60" s="1" t="s">
        <v>4</v>
      </c>
      <c r="I60" s="1" t="s">
        <v>202</v>
      </c>
      <c r="J60" s="4">
        <v>25480</v>
      </c>
    </row>
    <row r="61" spans="1:10" x14ac:dyDescent="0.25">
      <c r="A61" s="2" t="str">
        <f>HYPERLINK("https://my.zakupivli.pro/remote/dispatcher/state_purchase_view/48195200", "UA-2024-01-05-002799-a")</f>
        <v>UA-2024-01-05-002799-a</v>
      </c>
      <c r="B61" s="1" t="s">
        <v>66</v>
      </c>
      <c r="C61" s="1" t="s">
        <v>65</v>
      </c>
      <c r="D61" s="1" t="s">
        <v>106</v>
      </c>
      <c r="E61" s="1" t="s">
        <v>107</v>
      </c>
      <c r="F61" s="1" t="s">
        <v>41</v>
      </c>
      <c r="G61" s="1" t="s">
        <v>192</v>
      </c>
      <c r="H61" s="1" t="s">
        <v>14</v>
      </c>
      <c r="I61" s="1" t="s">
        <v>6</v>
      </c>
      <c r="J61" s="4">
        <v>99560</v>
      </c>
    </row>
    <row r="62" spans="1:10" x14ac:dyDescent="0.25">
      <c r="A62" s="2" t="str">
        <f>HYPERLINK("https://my.zakupivli.pro/remote/dispatcher/state_purchase_view/48169258", "UA-2024-01-03-005547-a")</f>
        <v>UA-2024-01-03-005547-a</v>
      </c>
      <c r="B62" s="1" t="s">
        <v>83</v>
      </c>
      <c r="C62" s="1" t="s">
        <v>82</v>
      </c>
      <c r="D62" s="1" t="s">
        <v>106</v>
      </c>
      <c r="E62" s="1" t="s">
        <v>107</v>
      </c>
      <c r="F62" s="1" t="s">
        <v>41</v>
      </c>
      <c r="G62" s="1" t="s">
        <v>152</v>
      </c>
      <c r="H62" s="1" t="s">
        <v>63</v>
      </c>
      <c r="I62" s="1" t="s">
        <v>8</v>
      </c>
      <c r="J62" s="4">
        <v>34500</v>
      </c>
    </row>
    <row r="63" spans="1:10" x14ac:dyDescent="0.25">
      <c r="A63" s="2" t="str">
        <f>HYPERLINK("https://my.zakupivli.pro/remote/dispatcher/state_purchase_view/51807512", "UA-2024-06-24-007160-a")</f>
        <v>UA-2024-06-24-007160-a</v>
      </c>
      <c r="B63" s="1" t="s">
        <v>250</v>
      </c>
      <c r="C63" s="1" t="s">
        <v>251</v>
      </c>
      <c r="D63" s="1" t="s">
        <v>252</v>
      </c>
      <c r="E63" s="1" t="s">
        <v>107</v>
      </c>
      <c r="F63" s="1" t="s">
        <v>41</v>
      </c>
      <c r="G63" s="1" t="s">
        <v>267</v>
      </c>
      <c r="H63" s="1" t="s">
        <v>268</v>
      </c>
      <c r="I63" s="1" t="s">
        <v>269</v>
      </c>
      <c r="J63" s="4">
        <v>10225</v>
      </c>
    </row>
    <row r="64" spans="1:10" x14ac:dyDescent="0.25">
      <c r="A64" s="2" t="str">
        <f>HYPERLINK("https://my.zakupivli.pro/remote/dispatcher/state_purchase_view/51320856", "UA-2024-05-29-011534-a")</f>
        <v>UA-2024-05-29-011534-a</v>
      </c>
      <c r="B64" s="1" t="s">
        <v>253</v>
      </c>
      <c r="C64" s="1" t="s">
        <v>254</v>
      </c>
      <c r="D64" s="1" t="s">
        <v>252</v>
      </c>
      <c r="E64" s="1" t="s">
        <v>107</v>
      </c>
      <c r="F64" s="1" t="s">
        <v>41</v>
      </c>
      <c r="G64" s="1" t="s">
        <v>165</v>
      </c>
      <c r="H64" s="1" t="s">
        <v>57</v>
      </c>
      <c r="I64" s="1" t="s">
        <v>270</v>
      </c>
      <c r="J64" s="4">
        <v>124692.83</v>
      </c>
    </row>
    <row r="65" spans="1:10" x14ac:dyDescent="0.25">
      <c r="A65" s="2" t="str">
        <f>HYPERLINK("https://my.zakupivli.pro/remote/dispatcher/state_purchase_view/51005799", "UA-2024-05-15-000446-a")</f>
        <v>UA-2024-05-15-000446-a</v>
      </c>
      <c r="B65" s="1" t="s">
        <v>255</v>
      </c>
      <c r="C65" s="1" t="s">
        <v>256</v>
      </c>
      <c r="D65" s="1" t="s">
        <v>252</v>
      </c>
      <c r="E65" s="1" t="s">
        <v>107</v>
      </c>
      <c r="F65" s="1" t="s">
        <v>41</v>
      </c>
      <c r="G65" s="1" t="s">
        <v>271</v>
      </c>
      <c r="H65" s="1" t="s">
        <v>272</v>
      </c>
      <c r="I65" s="1" t="s">
        <v>273</v>
      </c>
      <c r="J65" s="4">
        <v>22635</v>
      </c>
    </row>
    <row r="66" spans="1:10" x14ac:dyDescent="0.25">
      <c r="A66" s="2" t="str">
        <f>HYPERLINK("https://my.zakupivli.pro/remote/dispatcher/state_purchase_view/50980393", "UA-2024-05-14-002042-a")</f>
        <v>UA-2024-05-14-002042-a</v>
      </c>
      <c r="B66" s="1" t="s">
        <v>257</v>
      </c>
      <c r="C66" s="1" t="s">
        <v>256</v>
      </c>
      <c r="D66" s="1" t="s">
        <v>252</v>
      </c>
      <c r="E66" s="1" t="s">
        <v>107</v>
      </c>
      <c r="F66" s="1" t="s">
        <v>41</v>
      </c>
      <c r="G66" s="1" t="s">
        <v>271</v>
      </c>
      <c r="H66" s="1" t="s">
        <v>272</v>
      </c>
      <c r="I66" s="1" t="s">
        <v>274</v>
      </c>
      <c r="J66" s="4">
        <v>187900</v>
      </c>
    </row>
    <row r="67" spans="1:10" x14ac:dyDescent="0.25">
      <c r="A67" s="2" t="str">
        <f>HYPERLINK("https://my.zakupivli.pro/remote/dispatcher/state_purchase_view/50924064", "UA-2024-05-10-000354-a")</f>
        <v>UA-2024-05-10-000354-a</v>
      </c>
      <c r="B67" s="1" t="s">
        <v>258</v>
      </c>
      <c r="C67" s="1" t="s">
        <v>254</v>
      </c>
      <c r="D67" s="1" t="s">
        <v>252</v>
      </c>
      <c r="E67" s="1" t="s">
        <v>107</v>
      </c>
      <c r="F67" s="1" t="s">
        <v>41</v>
      </c>
      <c r="G67" s="1" t="s">
        <v>275</v>
      </c>
      <c r="H67" s="1" t="s">
        <v>276</v>
      </c>
      <c r="I67" s="1" t="s">
        <v>277</v>
      </c>
      <c r="J67" s="4">
        <v>2268</v>
      </c>
    </row>
    <row r="68" spans="1:10" x14ac:dyDescent="0.25">
      <c r="A68" s="2" t="str">
        <f>HYPERLINK("https://my.zakupivli.pro/remote/dispatcher/state_purchase_view/50195530", "UA-2024-04-03-009519-a")</f>
        <v>UA-2024-04-03-009519-a</v>
      </c>
      <c r="B68" s="1" t="s">
        <v>259</v>
      </c>
      <c r="C68" s="1" t="s">
        <v>260</v>
      </c>
      <c r="D68" s="1" t="s">
        <v>252</v>
      </c>
      <c r="E68" s="1" t="s">
        <v>107</v>
      </c>
      <c r="F68" s="1" t="s">
        <v>41</v>
      </c>
      <c r="G68" s="1" t="s">
        <v>278</v>
      </c>
      <c r="H68" s="1" t="s">
        <v>279</v>
      </c>
      <c r="I68" s="1" t="s">
        <v>280</v>
      </c>
      <c r="J68" s="4">
        <v>53600</v>
      </c>
    </row>
    <row r="69" spans="1:10" x14ac:dyDescent="0.25">
      <c r="A69" s="2" t="str">
        <f>HYPERLINK("https://my.zakupivli.pro/remote/dispatcher/state_purchase_view/50070180", "UA-2024-03-27-010458-a")</f>
        <v>UA-2024-03-27-010458-a</v>
      </c>
      <c r="B69" s="1" t="s">
        <v>261</v>
      </c>
      <c r="C69" s="1" t="s">
        <v>254</v>
      </c>
      <c r="D69" s="1" t="s">
        <v>252</v>
      </c>
      <c r="E69" s="1" t="s">
        <v>107</v>
      </c>
      <c r="F69" s="1" t="s">
        <v>41</v>
      </c>
      <c r="G69" s="1" t="s">
        <v>281</v>
      </c>
      <c r="H69" s="1" t="s">
        <v>282</v>
      </c>
      <c r="I69" s="1" t="s">
        <v>283</v>
      </c>
      <c r="J69" s="4">
        <v>149907</v>
      </c>
    </row>
    <row r="70" spans="1:10" x14ac:dyDescent="0.25">
      <c r="A70" s="2" t="str">
        <f>HYPERLINK("https://my.zakupivli.pro/remote/dispatcher/state_purchase_view/50014486", "UA-2024-03-25-010934-a")</f>
        <v>UA-2024-03-25-010934-a</v>
      </c>
      <c r="B70" s="1" t="s">
        <v>262</v>
      </c>
      <c r="C70" s="1" t="s">
        <v>254</v>
      </c>
      <c r="D70" s="1" t="s">
        <v>252</v>
      </c>
      <c r="E70" s="1" t="s">
        <v>107</v>
      </c>
      <c r="F70" s="1" t="s">
        <v>41</v>
      </c>
      <c r="G70" s="1" t="s">
        <v>165</v>
      </c>
      <c r="H70" s="1" t="s">
        <v>57</v>
      </c>
      <c r="I70" s="1" t="s">
        <v>284</v>
      </c>
      <c r="J70" s="4">
        <v>23937.24</v>
      </c>
    </row>
    <row r="71" spans="1:10" x14ac:dyDescent="0.25">
      <c r="A71" s="2" t="str">
        <f>HYPERLINK("https://my.zakupivli.pro/remote/dispatcher/state_purchase_view/49747230", "UA-2024-03-12-013012-a")</f>
        <v>UA-2024-03-12-013012-a</v>
      </c>
      <c r="B71" s="1" t="s">
        <v>263</v>
      </c>
      <c r="C71" s="1" t="s">
        <v>251</v>
      </c>
      <c r="D71" s="1" t="s">
        <v>252</v>
      </c>
      <c r="E71" s="1" t="s">
        <v>107</v>
      </c>
      <c r="F71" s="1" t="s">
        <v>41</v>
      </c>
      <c r="G71" s="1" t="s">
        <v>285</v>
      </c>
      <c r="H71" s="1" t="s">
        <v>21</v>
      </c>
      <c r="I71" s="1" t="s">
        <v>286</v>
      </c>
      <c r="J71" s="4">
        <v>493900</v>
      </c>
    </row>
    <row r="72" spans="1:10" x14ac:dyDescent="0.25">
      <c r="A72" s="2" t="str">
        <f>HYPERLINK("https://my.zakupivli.pro/remote/dispatcher/state_purchase_view/49604697", "UA-2024-03-05-012818-a")</f>
        <v>UA-2024-03-05-012818-a</v>
      </c>
      <c r="B72" s="1" t="s">
        <v>264</v>
      </c>
      <c r="C72" s="1" t="s">
        <v>34</v>
      </c>
      <c r="D72" s="1" t="s">
        <v>252</v>
      </c>
      <c r="E72" s="1" t="s">
        <v>107</v>
      </c>
      <c r="F72" s="1" t="s">
        <v>41</v>
      </c>
      <c r="G72" s="1" t="s">
        <v>285</v>
      </c>
      <c r="H72" s="1" t="s">
        <v>21</v>
      </c>
      <c r="I72" s="1" t="s">
        <v>287</v>
      </c>
      <c r="J72" s="4">
        <v>183840</v>
      </c>
    </row>
    <row r="73" spans="1:10" x14ac:dyDescent="0.25">
      <c r="A73" s="2" t="str">
        <f>HYPERLINK("https://my.zakupivli.pro/remote/dispatcher/state_purchase_view/49600230", "UA-2024-03-05-010794-a")</f>
        <v>UA-2024-03-05-010794-a</v>
      </c>
      <c r="B73" s="1" t="s">
        <v>255</v>
      </c>
      <c r="C73" s="1" t="s">
        <v>256</v>
      </c>
      <c r="D73" s="1" t="s">
        <v>252</v>
      </c>
      <c r="E73" s="1" t="s">
        <v>107</v>
      </c>
      <c r="F73" s="1" t="s">
        <v>41</v>
      </c>
      <c r="G73" s="1" t="s">
        <v>288</v>
      </c>
      <c r="H73" s="1" t="s">
        <v>289</v>
      </c>
      <c r="I73" s="1" t="s">
        <v>290</v>
      </c>
      <c r="J73" s="4">
        <v>124227</v>
      </c>
    </row>
    <row r="74" spans="1:10" x14ac:dyDescent="0.25">
      <c r="A74" s="2" t="str">
        <f>HYPERLINK("https://my.zakupivli.pro/remote/dispatcher/state_purchase_view/49238630", "UA-2024-02-16-009156-a")</f>
        <v>UA-2024-02-16-009156-a</v>
      </c>
      <c r="B74" s="1" t="s">
        <v>257</v>
      </c>
      <c r="C74" s="1" t="s">
        <v>256</v>
      </c>
      <c r="D74" s="1" t="s">
        <v>252</v>
      </c>
      <c r="E74" s="1" t="s">
        <v>107</v>
      </c>
      <c r="F74" s="1" t="s">
        <v>41</v>
      </c>
      <c r="G74" s="1" t="s">
        <v>271</v>
      </c>
      <c r="H74" s="1" t="s">
        <v>272</v>
      </c>
      <c r="I74" s="1" t="s">
        <v>291</v>
      </c>
      <c r="J74" s="4">
        <v>347940</v>
      </c>
    </row>
    <row r="75" spans="1:10" x14ac:dyDescent="0.25">
      <c r="A75" s="2" t="str">
        <f>HYPERLINK("https://my.zakupivli.pro/remote/dispatcher/state_purchase_view/49239638", "UA-2024-02-16-009624-a")</f>
        <v>UA-2024-02-16-009624-a</v>
      </c>
      <c r="B75" s="1" t="s">
        <v>265</v>
      </c>
      <c r="C75" s="1" t="s">
        <v>256</v>
      </c>
      <c r="D75" s="1" t="s">
        <v>252</v>
      </c>
      <c r="E75" s="1" t="s">
        <v>107</v>
      </c>
      <c r="F75" s="1" t="s">
        <v>41</v>
      </c>
      <c r="G75" s="1" t="s">
        <v>271</v>
      </c>
      <c r="H75" s="1" t="s">
        <v>272</v>
      </c>
      <c r="I75" s="1" t="s">
        <v>292</v>
      </c>
      <c r="J75" s="4">
        <v>62880</v>
      </c>
    </row>
    <row r="76" spans="1:10" x14ac:dyDescent="0.25">
      <c r="A76" s="2" t="str">
        <f>HYPERLINK("https://my.zakupivli.pro/remote/dispatcher/state_purchase_view/49083811", "UA-2024-02-09-012152-a")</f>
        <v>UA-2024-02-09-012152-a</v>
      </c>
      <c r="B76" s="1" t="s">
        <v>266</v>
      </c>
      <c r="C76" s="1" t="s">
        <v>254</v>
      </c>
      <c r="D76" s="1" t="s">
        <v>252</v>
      </c>
      <c r="E76" s="1" t="s">
        <v>107</v>
      </c>
      <c r="F76" s="1" t="s">
        <v>41</v>
      </c>
      <c r="G76" s="1" t="s">
        <v>165</v>
      </c>
      <c r="H76" s="1" t="s">
        <v>57</v>
      </c>
      <c r="I76" s="1" t="s">
        <v>293</v>
      </c>
      <c r="J76" s="4">
        <v>112754.94</v>
      </c>
    </row>
  </sheetData>
  <autoFilter ref="A1:J62"/>
  <hyperlinks>
    <hyperlink ref="A2" r:id="rId1" display="https://my.zakupivli.pro/remote/dispatcher/state_purchase_view/51853840"/>
    <hyperlink ref="A3" r:id="rId2" display="https://my.zakupivli.pro/remote/dispatcher/state_purchase_view/51772972"/>
    <hyperlink ref="A4" r:id="rId3" display="https://my.zakupivli.pro/remote/dispatcher/state_purchase_view/51703197"/>
    <hyperlink ref="A5" r:id="rId4" display="https://my.zakupivli.pro/remote/dispatcher/state_purchase_view/51662539"/>
    <hyperlink ref="A6" r:id="rId5" display="https://my.zakupivli.pro/remote/dispatcher/state_purchase_view/51511871"/>
    <hyperlink ref="A7" r:id="rId6" display="https://my.zakupivli.pro/remote/dispatcher/state_purchase_view/51522940"/>
    <hyperlink ref="A8" r:id="rId7" display="https://my.zakupivli.pro/remote/dispatcher/state_purchase_view/51332215"/>
    <hyperlink ref="A9" r:id="rId8" display="https://my.zakupivli.pro/remote/dispatcher/state_purchase_view/51202147"/>
    <hyperlink ref="A10" r:id="rId9" display="https://my.zakupivli.pro/remote/dispatcher/state_purchase_view/51174771"/>
    <hyperlink ref="A11" r:id="rId10" display="https://my.zakupivli.pro/remote/dispatcher/state_purchase_view/51177447"/>
    <hyperlink ref="A12" r:id="rId11" display="https://my.zakupivli.pro/remote/dispatcher/state_purchase_view/51163500"/>
    <hyperlink ref="A13" r:id="rId12" display="https://my.zakupivli.pro/remote/dispatcher/state_purchase_view/51032200"/>
    <hyperlink ref="A14" r:id="rId13" display="https://my.zakupivli.pro/remote/dispatcher/state_purchase_view/50913418"/>
    <hyperlink ref="A15" r:id="rId14" display="https://my.zakupivli.pro/remote/dispatcher/state_purchase_view/50481916"/>
    <hyperlink ref="A16" r:id="rId15" display="https://my.zakupivli.pro/remote/dispatcher/state_purchase_view/50479490"/>
    <hyperlink ref="A17" r:id="rId16" display="https://my.zakupivli.pro/remote/dispatcher/state_purchase_view/50252387"/>
    <hyperlink ref="A18" r:id="rId17" display="https://my.zakupivli.pro/remote/dispatcher/state_purchase_view/50088898"/>
    <hyperlink ref="A19" r:id="rId18" display="https://my.zakupivli.pro/remote/dispatcher/state_purchase_view/49760858"/>
    <hyperlink ref="A20" r:id="rId19" display="https://my.zakupivli.pro/remote/dispatcher/state_purchase_view/49674633"/>
    <hyperlink ref="A21" r:id="rId20" display="https://my.zakupivli.pro/remote/dispatcher/state_purchase_view/49661897"/>
    <hyperlink ref="A22" r:id="rId21" display="https://my.zakupivli.pro/remote/dispatcher/state_purchase_view/49669277"/>
    <hyperlink ref="A23" r:id="rId22" display="https://my.zakupivli.pro/remote/dispatcher/state_purchase_view/49668611"/>
    <hyperlink ref="A24" r:id="rId23" display="https://my.zakupivli.pro/remote/dispatcher/state_purchase_view/49664998"/>
    <hyperlink ref="A25" r:id="rId24" display="https://my.zakupivli.pro/remote/dispatcher/state_purchase_view/49607314"/>
    <hyperlink ref="A26" r:id="rId25" display="https://my.zakupivli.pro/remote/dispatcher/state_purchase_view/49540961"/>
    <hyperlink ref="A27" r:id="rId26" display="https://my.zakupivli.pro/remote/dispatcher/state_purchase_view/49511149"/>
    <hyperlink ref="A28" r:id="rId27" display="https://my.zakupivli.pro/remote/dispatcher/state_purchase_view/49496682"/>
    <hyperlink ref="A29" r:id="rId28" display="https://my.zakupivli.pro/remote/dispatcher/state_purchase_view/49509347"/>
    <hyperlink ref="A30" r:id="rId29" display="https://my.zakupivli.pro/remote/dispatcher/state_purchase_view/49377189"/>
    <hyperlink ref="A31" r:id="rId30" display="https://my.zakupivli.pro/remote/dispatcher/state_purchase_view/49371637"/>
    <hyperlink ref="A32" r:id="rId31" display="https://my.zakupivli.pro/remote/dispatcher/state_purchase_view/49176687"/>
    <hyperlink ref="A33" r:id="rId32" display="https://my.zakupivli.pro/remote/dispatcher/state_purchase_view/49174244"/>
    <hyperlink ref="A34" r:id="rId33" display="https://my.zakupivli.pro/remote/dispatcher/state_purchase_view/48991199"/>
    <hyperlink ref="A35" r:id="rId34" display="https://my.zakupivli.pro/remote/dispatcher/state_purchase_view/48835149"/>
    <hyperlink ref="A36" r:id="rId35" display="https://my.zakupivli.pro/remote/dispatcher/state_purchase_view/48791242"/>
    <hyperlink ref="A37" r:id="rId36" display="https://my.zakupivli.pro/remote/dispatcher/state_purchase_view/48743313"/>
    <hyperlink ref="A38" r:id="rId37" display="https://my.zakupivli.pro/remote/dispatcher/state_purchase_view/48749017"/>
    <hyperlink ref="A39" r:id="rId38" display="https://my.zakupivli.pro/remote/dispatcher/state_purchase_view/48721402"/>
    <hyperlink ref="A40" r:id="rId39" display="https://my.zakupivli.pro/remote/dispatcher/state_purchase_view/48689709"/>
    <hyperlink ref="A41" r:id="rId40" display="https://my.zakupivli.pro/remote/dispatcher/state_purchase_view/48691490"/>
    <hyperlink ref="A42" r:id="rId41" display="https://my.zakupivli.pro/remote/dispatcher/state_purchase_view/48683251"/>
    <hyperlink ref="A43" r:id="rId42" display="https://my.zakupivli.pro/remote/dispatcher/state_purchase_view/48568964"/>
    <hyperlink ref="A44" r:id="rId43" display="https://my.zakupivli.pro/remote/dispatcher/state_purchase_view/48570547"/>
    <hyperlink ref="A45" r:id="rId44" display="https://my.zakupivli.pro/remote/dispatcher/state_purchase_view/48553333"/>
    <hyperlink ref="A46" r:id="rId45" display="https://my.zakupivli.pro/remote/dispatcher/state_purchase_view/48507166"/>
    <hyperlink ref="A47" r:id="rId46" display="https://my.zakupivli.pro/remote/dispatcher/state_purchase_view/48514150"/>
    <hyperlink ref="A48" r:id="rId47" display="https://my.zakupivli.pro/remote/dispatcher/state_purchase_view/48492958"/>
    <hyperlink ref="A49" r:id="rId48" display="https://my.zakupivli.pro/remote/dispatcher/state_purchase_view/48464436"/>
    <hyperlink ref="A50" r:id="rId49" display="https://my.zakupivli.pro/remote/dispatcher/state_purchase_view/48487962"/>
    <hyperlink ref="A51" r:id="rId50" display="https://my.zakupivli.pro/remote/dispatcher/state_purchase_view/48470333"/>
    <hyperlink ref="A52" r:id="rId51" display="https://my.zakupivli.pro/remote/dispatcher/state_purchase_view/48464436"/>
    <hyperlink ref="A53" r:id="rId52" display="https://my.zakupivli.pro/remote/dispatcher/state_purchase_view/48334670"/>
    <hyperlink ref="A54" r:id="rId53" display="https://my.zakupivli.pro/remote/dispatcher/state_purchase_view/48323409"/>
    <hyperlink ref="A55" r:id="rId54" display="https://my.zakupivli.pro/remote/dispatcher/state_purchase_view/48283789"/>
    <hyperlink ref="A56" r:id="rId55" display="https://my.zakupivli.pro/remote/dispatcher/state_purchase_view/48285163"/>
    <hyperlink ref="A57" r:id="rId56" display="https://my.zakupivli.pro/remote/dispatcher/state_purchase_view/48268257"/>
    <hyperlink ref="A58" r:id="rId57" display="https://my.zakupivli.pro/remote/dispatcher/state_purchase_view/48257265"/>
    <hyperlink ref="A59" r:id="rId58" display="https://my.zakupivli.pro/remote/dispatcher/state_purchase_view/48261355"/>
    <hyperlink ref="A60" r:id="rId59" display="https://my.zakupivli.pro/remote/dispatcher/state_purchase_view/48265699"/>
    <hyperlink ref="A61" r:id="rId60" display="https://my.zakupivli.pro/remote/dispatcher/state_purchase_view/48195200"/>
    <hyperlink ref="A62" r:id="rId61" display="https://my.zakupivli.pro/remote/dispatcher/state_purchase_view/48169258"/>
    <hyperlink ref="A63" r:id="rId62" display="https://my.zakupivli.pro/remote/dispatcher/state_purchase_view/51807512"/>
    <hyperlink ref="A64" r:id="rId63" display="https://my.zakupivli.pro/remote/dispatcher/state_purchase_view/51320856"/>
    <hyperlink ref="A65" r:id="rId64" display="https://my.zakupivli.pro/remote/dispatcher/state_purchase_view/51005799"/>
    <hyperlink ref="A66" r:id="rId65" display="https://my.zakupivli.pro/remote/dispatcher/state_purchase_view/50980393"/>
    <hyperlink ref="A67" r:id="rId66" display="https://my.zakupivli.pro/remote/dispatcher/state_purchase_view/50924064"/>
    <hyperlink ref="A68" r:id="rId67" display="https://my.zakupivli.pro/remote/dispatcher/state_purchase_view/50195530"/>
    <hyperlink ref="A69" r:id="rId68" display="https://my.zakupivli.pro/remote/dispatcher/state_purchase_view/50070180"/>
    <hyperlink ref="A70" r:id="rId69" display="https://my.zakupivli.pro/remote/dispatcher/state_purchase_view/50014486"/>
    <hyperlink ref="A71" r:id="rId70" display="https://my.zakupivli.pro/remote/dispatcher/state_purchase_view/49747230"/>
    <hyperlink ref="A72" r:id="rId71" display="https://my.zakupivli.pro/remote/dispatcher/state_purchase_view/49604697"/>
    <hyperlink ref="A73" r:id="rId72" display="https://my.zakupivli.pro/remote/dispatcher/state_purchase_view/49600230"/>
    <hyperlink ref="A74" r:id="rId73" display="https://my.zakupivli.pro/remote/dispatcher/state_purchase_view/49238630"/>
    <hyperlink ref="A75" r:id="rId74" display="https://my.zakupivli.pro/remote/dispatcher/state_purchase_view/49239638"/>
    <hyperlink ref="A76" r:id="rId75" display="https://my.zakupivli.pro/remote/dispatcher/state_purchase_view/4908381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2024-08-21T15:30:59Z</dcterms:created>
  <dcterms:modified xsi:type="dcterms:W3CDTF">2024-08-21T12:35:36Z</dcterms:modified>
  <cp:category/>
</cp:coreProperties>
</file>