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C:\Users\bezruk.DNIPRORADA\Desktop\"/>
    </mc:Choice>
  </mc:AlternateContent>
  <bookViews>
    <workbookView xWindow="0" yWindow="0" windowWidth="24000" windowHeight="9735"/>
  </bookViews>
  <sheets>
    <sheet name="21.12.2020 по 10.12.2021" sheetId="120" r:id="rId1"/>
  </sheets>
  <definedNames>
    <definedName name="_xlnm._FilterDatabase" localSheetId="0" hidden="1">'21.12.2020 по 10.12.2021'!$A$7:$AJ$107</definedName>
    <definedName name="_xlnm.Print_Titles" localSheetId="0">'21.12.2020 по 10.12.2021'!$6:$6</definedName>
    <definedName name="_xlnm.Print_Area" localSheetId="0">'21.12.2020 по 10.12.2021'!$A$2:$G$135</definedName>
  </definedNames>
  <calcPr calcId="152511"/>
</workbook>
</file>

<file path=xl/calcChain.xml><?xml version="1.0" encoding="utf-8"?>
<calcChain xmlns="http://schemas.openxmlformats.org/spreadsheetml/2006/main">
  <c r="C116" i="120" l="1"/>
  <c r="C114" i="120"/>
  <c r="C96" i="120"/>
  <c r="C82" i="120"/>
  <c r="C74" i="120"/>
  <c r="C72" i="120"/>
  <c r="C68" i="120"/>
  <c r="C58" i="120"/>
  <c r="C56" i="120"/>
  <c r="C54" i="120"/>
  <c r="C52" i="120"/>
  <c r="C50" i="120"/>
  <c r="C44" i="120"/>
  <c r="C42" i="120"/>
  <c r="C40" i="120"/>
  <c r="C36" i="120"/>
  <c r="C32" i="120"/>
  <c r="C26" i="120"/>
  <c r="C24" i="120"/>
  <c r="C22" i="120"/>
  <c r="C10" i="120"/>
</calcChain>
</file>

<file path=xl/sharedStrings.xml><?xml version="1.0" encoding="utf-8"?>
<sst xmlns="http://schemas.openxmlformats.org/spreadsheetml/2006/main" count="418" uniqueCount="175">
  <si>
    <t xml:space="preserve">Орієнтовний початок проведення процедури закупівлі </t>
  </si>
  <si>
    <t xml:space="preserve">Примітки </t>
  </si>
  <si>
    <t>(підпис)</t>
  </si>
  <si>
    <t xml:space="preserve">  </t>
  </si>
  <si>
    <t>МП</t>
  </si>
  <si>
    <t>відкриті торги</t>
  </si>
  <si>
    <t>Розмір бюджетного призначення та/або очікувана вартість предмета закупівлі, грн.</t>
  </si>
  <si>
    <t>Вид закупівлі</t>
  </si>
  <si>
    <t xml:space="preserve"> Департамента інформаційних технологій Дніпровської міської ради</t>
  </si>
  <si>
    <t xml:space="preserve"> ідентифікаційний код за ЄДРПОУ40429588. адреса 49000 м. Дніпро, просп. Дмитра Яворницького,75</t>
  </si>
  <si>
    <t>січень</t>
  </si>
  <si>
    <t>допорогова закупівля</t>
  </si>
  <si>
    <t>переговорна процедура</t>
  </si>
  <si>
    <t>Назва предмета закупівлі із зазначенням коду за Єдиним закупівельним словником/ адреса поставки товарів, послуг</t>
  </si>
  <si>
    <t>Без використання електронної системи</t>
  </si>
  <si>
    <t>спрощена закупівля</t>
  </si>
  <si>
    <t>Магро В. Ф.</t>
  </si>
  <si>
    <t>Код КЕКВ (для бюджет-них коштів)/ КТПКВК МБ</t>
  </si>
  <si>
    <t>Загальний фонд</t>
  </si>
  <si>
    <t>Спеціальний фонд</t>
  </si>
  <si>
    <t xml:space="preserve">Уповноважена особа, начальник відділу з публічних закупівель </t>
  </si>
  <si>
    <t>Річний план закупівель   2021 рік</t>
  </si>
  <si>
    <t>грудень 2020</t>
  </si>
  <si>
    <r>
      <t xml:space="preserve">64210000-1 — Послуги телефонного зв’язку та передачі даних                               </t>
    </r>
    <r>
      <rPr>
        <sz val="10"/>
        <rFont val="Times New Roman"/>
        <family val="1"/>
        <charset val="204"/>
      </rPr>
      <t>Послуги передачі текстових та інтерактивних повідомлень (SMS-повідомлень).    За адресою: м. Дніпро, проспект Дмитра Яворницького, 75.</t>
    </r>
  </si>
  <si>
    <r>
      <t>30120000-6: Фотокопіювальне та поліграфічне обладнання для офсетного друку (</t>
    </r>
    <r>
      <rPr>
        <sz val="10"/>
        <rFont val="Times New Roman"/>
        <family val="1"/>
        <charset val="204"/>
      </rPr>
      <t>Витратні матеріали та запчастини для оргтехніки).                                             За адресою: м. Дніпро, проспект Дмитра Яворницького, 75.</t>
    </r>
  </si>
  <si>
    <t xml:space="preserve">(вісімсот тисяч грн. 00 коп.)   </t>
  </si>
  <si>
    <t xml:space="preserve">(шістнадцять тисяч двісті грн. 00 коп.)          </t>
  </si>
  <si>
    <r>
      <t>64220000-4: Телекомунікаційні послуги, крім послуг телефонного зв’язку і передачі даних  (</t>
    </r>
    <r>
      <rPr>
        <sz val="10"/>
        <rFont val="Times New Roman"/>
        <family val="1"/>
        <charset val="204"/>
      </rPr>
      <t xml:space="preserve">Послуги із забезпечення доступу органів місцевого самоврядування до мережі Інтернет у будівлі Дніпровської міської ради за адресою: м. Дніпро, вул. Орловська, буд.33А).                                                                        За адресою: м. Дніпро, Орловська, буд. 33А                                                                                                                                                          </t>
    </r>
  </si>
  <si>
    <r>
      <t xml:space="preserve">32520000-4: Телекомунікаційні кабелі та обладнання  </t>
    </r>
    <r>
      <rPr>
        <sz val="10"/>
        <rFont val="Times New Roman"/>
        <family val="1"/>
        <charset val="204"/>
      </rPr>
      <t xml:space="preserve">(Комутаційне обладнання для побудови та захисту локальної мережі ).                                                                                                                                                                          За адресою: м. Дніпро, проспект Дмитра Яворницького, 75. </t>
    </r>
  </si>
  <si>
    <t>2210         2010160</t>
  </si>
  <si>
    <r>
      <t xml:space="preserve">48730000-4: Пакети програмного забезпечення для забезпечення безпеки </t>
    </r>
    <r>
      <rPr>
        <sz val="10"/>
        <rFont val="Times New Roman"/>
        <family val="1"/>
        <charset val="204"/>
      </rPr>
      <t xml:space="preserve">(Засоби КСЗІ "SecureToken-337K" з ліцензією).                                                                                                                                                                 За адресою: м. Дніпро, проспект Дмитра Яворницького, 75. </t>
    </r>
  </si>
  <si>
    <t xml:space="preserve">(п'ять тисяч грн. 00 коп.) </t>
  </si>
  <si>
    <t>2240         2010160</t>
  </si>
  <si>
    <r>
      <t xml:space="preserve">64220000-4: Телекомунікаційні послуги, крім послуг телефонного зв’язку і передачі даних </t>
    </r>
    <r>
      <rPr>
        <sz val="10"/>
        <rFont val="Times New Roman"/>
        <family val="1"/>
        <charset val="204"/>
      </rPr>
      <t>(Послуги зв'язку 4 телефонні номери).                                                                                                       За адресою: м. Дніпро, проспект Дмитра Яворницького, 75.</t>
    </r>
  </si>
  <si>
    <r>
      <t xml:space="preserve">50310000-1: Технічне обслуговування і ремонт офісної техніки </t>
    </r>
    <r>
      <rPr>
        <sz val="10"/>
        <rFont val="Times New Roman"/>
        <family val="1"/>
        <charset val="204"/>
      </rPr>
      <t>(Послуги з технічного обслуговування та поточного ремонту техніки Департаменту).                                                                                                       За адресою: м. Дніпро, проспект Дмитра Яворницького, 75.</t>
    </r>
  </si>
  <si>
    <r>
      <t>72220000-3: Консультаційні послуги з питань систем та з технічних питань (</t>
    </r>
    <r>
      <rPr>
        <sz val="10"/>
        <rFont val="Times New Roman"/>
        <family val="1"/>
        <charset val="204"/>
      </rPr>
      <t>Послуги на супровід програмного забезпечення).</t>
    </r>
    <r>
      <rPr>
        <b/>
        <sz val="10"/>
        <rFont val="Times New Roman"/>
        <family val="1"/>
        <charset val="204"/>
      </rPr>
      <t xml:space="preserve">
</t>
    </r>
    <r>
      <rPr>
        <sz val="10"/>
        <rFont val="Times New Roman"/>
        <family val="1"/>
        <charset val="204"/>
      </rPr>
      <t>За адресою: м. Дніпро, проспект Дмитра Яворницького, 75.</t>
    </r>
  </si>
  <si>
    <r>
      <t>30210000-4 — Машини для обробки даних (апаратна частина)</t>
    </r>
    <r>
      <rPr>
        <sz val="10"/>
        <rFont val="Times New Roman"/>
        <family val="1"/>
        <charset val="204"/>
      </rPr>
      <t xml:space="preserve"> (Придбання обладнання і предметів довгострокового користування).                                                                                                           За адресою: м. Дніпро, проспект Дмитра Яворницького, 75.</t>
    </r>
  </si>
  <si>
    <t>3110         2010160</t>
  </si>
  <si>
    <t xml:space="preserve">(одинадцять тисяч двісті п'ять грн. 00 коп.) </t>
  </si>
  <si>
    <r>
      <t>31680000-6: Електричне приладдя та супутні товари до електричного обладнання (</t>
    </r>
    <r>
      <rPr>
        <sz val="10"/>
        <rFont val="Times New Roman"/>
        <family val="1"/>
        <charset val="204"/>
      </rPr>
      <t>Мережеві фільтри).                                                                                               За адресою: м. Дніпро, проспект Дмитра Яворницького, 75.</t>
    </r>
  </si>
  <si>
    <t xml:space="preserve">(сто тисяч п'ятьсот тридцять дев'ять грн. 00 коп.) </t>
  </si>
  <si>
    <t>лютий</t>
  </si>
  <si>
    <r>
      <t xml:space="preserve">50310000-1: Технічне обслуговування і ремонт офісної техніки </t>
    </r>
    <r>
      <rPr>
        <sz val="10"/>
        <rFont val="Times New Roman"/>
        <family val="1"/>
        <charset val="204"/>
      </rPr>
      <t xml:space="preserve">(Послуга з технічного обслуговування та поточного ремонту багатофункціональних пристроїв).                                                                                                                                      За адресою: м. Дніпро, проспект Дмитра Яворницького, 75.                                                                                                                                               </t>
    </r>
  </si>
  <si>
    <t>(дві тисячі сто сорок грн. 00 коп)</t>
  </si>
  <si>
    <r>
      <t xml:space="preserve">72710000-0: Послуги у сфері локальних мереж </t>
    </r>
    <r>
      <rPr>
        <sz val="10"/>
        <rFont val="Times New Roman"/>
        <family val="1"/>
        <charset val="204"/>
      </rPr>
      <t xml:space="preserve">(Послуга забезпечення доступу до мережі Інтернет та передавання трафіку)                                                                           За адресою: просп. Д. Яровницького, буд. 75.                                                                                   </t>
    </r>
  </si>
  <si>
    <r>
      <t>44190000-8: Конструкційні матеріали різні</t>
    </r>
    <r>
      <rPr>
        <sz val="10"/>
        <rFont val="Times New Roman"/>
        <family val="1"/>
        <charset val="204"/>
      </rPr>
      <t xml:space="preserve"> (Фасад для тумби).                                                                                                                    За адресою: м. Дніпро, проспект Дмитра Яворницького, 75.</t>
    </r>
  </si>
  <si>
    <r>
      <t>72410000-7: Послуги провайдерів</t>
    </r>
    <r>
      <rPr>
        <sz val="10"/>
        <rFont val="Times New Roman"/>
        <family val="1"/>
        <charset val="204"/>
      </rPr>
      <t xml:space="preserve"> (72411000-4 — Постачальники Інтернет-послуг) (Послуги провайдерів (забезпечення доступу до мережі Інтернет)
Місце поставки товарів або місце виконання робіт чи надання послуг: 49000, Україна, Дніпропетровська область, Дніпро, просп. Д. Яворницького, буд. 75, вул. Воскресенська, буд. 16, вул. Виконкомівська, буд. 6, вул. Січеславська Набережна, буд. 29А, вул. Шевченка, буд. 11, вул. Мечникова, буд. 6, вул. Л. Стромцова, буд. 7).                                     </t>
    </r>
  </si>
  <si>
    <r>
      <t xml:space="preserve">72320000-4: Послуги, пов’язані з базами даних </t>
    </r>
    <r>
      <rPr>
        <sz val="10"/>
        <rFont val="Times New Roman"/>
        <family val="1"/>
        <charset val="204"/>
      </rPr>
      <t xml:space="preserve">(72321000-1 — Додаткові послуги, пов’язані з базами даних) (Послуга з використання серверних потужностей ДАТА-Центру та каналів передачі даних для потреб міста Дніпра ).                                                                                                                                                      За адресою: м. Дніпро, проспект Дмитра Яворницького, 75.   </t>
    </r>
  </si>
  <si>
    <r>
      <t xml:space="preserve">48510000-6: Пакети комунікаційного програмного забезпечення </t>
    </r>
    <r>
      <rPr>
        <sz val="10"/>
        <rFont val="Times New Roman"/>
        <family val="1"/>
        <charset val="204"/>
      </rPr>
      <t xml:space="preserve">(Послуга з постачання програмної продукції у вигляді онлайн-сервісу, а саме: G Suite (500 акаунтів)).                                                                                                                                       За адресою: м. Дніпро, проспект Дмитра Яворницького, 75.   </t>
    </r>
  </si>
  <si>
    <r>
      <t xml:space="preserve">72260000-5: Послуги, пов’язані з програмним забезпеченням </t>
    </r>
    <r>
      <rPr>
        <sz val="10"/>
        <rFont val="Times New Roman"/>
        <family val="1"/>
        <charset val="204"/>
      </rPr>
      <t xml:space="preserve">(72261000-2 Послуги з обслуговування програмного забезпечення) (Послуга з доопрацювання, супроводу та технічної підтримки підсистеми «Кабінет мешканця» на базі платформи «Система електронного документообігу «АйДок»).                                                                                                                                За адресою: м. Дніпро, проспект Дмитра Яворницького, 75. </t>
    </r>
    <r>
      <rPr>
        <i/>
        <sz val="10"/>
        <rFont val="Times New Roman"/>
        <family val="1"/>
        <charset val="204"/>
      </rPr>
      <t xml:space="preserve">  </t>
    </r>
  </si>
  <si>
    <t xml:space="preserve">(триста шістдесят тисяч  п'ятсот сорок п'ять грн. 00 коп.) </t>
  </si>
  <si>
    <r>
      <t xml:space="preserve">72260000-5: Послуги, пов’язані з програмним забезпеченням </t>
    </r>
    <r>
      <rPr>
        <sz val="10"/>
        <rFont val="Times New Roman"/>
        <family val="1"/>
        <charset val="204"/>
      </rPr>
      <t>(72261000-2 — Послуги з обслуговування програмного забезпечення)</t>
    </r>
    <r>
      <rPr>
        <b/>
        <sz val="10"/>
        <rFont val="Times New Roman"/>
        <family val="1"/>
        <charset val="204"/>
      </rPr>
      <t xml:space="preserve"> </t>
    </r>
    <r>
      <rPr>
        <sz val="10"/>
        <rFont val="Times New Roman"/>
        <family val="1"/>
        <charset val="204"/>
      </rPr>
      <t xml:space="preserve">(Послуга з використання та технічної підтримки системи «Контакт-центр Дніпровської міської ради»)                                                                                                                                За адресою: просп. Д. Яворницького, буд. 75.   </t>
    </r>
  </si>
  <si>
    <r>
      <t xml:space="preserve">72260000-5: Послуги, пов’язані з програмним забезпеченням </t>
    </r>
    <r>
      <rPr>
        <sz val="10"/>
        <rFont val="Times New Roman"/>
        <family val="1"/>
        <charset val="204"/>
      </rPr>
      <t xml:space="preserve">(72261000-2 — Послуги з обслуговування програмного забезпечення) </t>
    </r>
    <r>
      <rPr>
        <sz val="10"/>
        <rFont val="Times New Roman"/>
        <family val="1"/>
        <charset val="204"/>
      </rPr>
      <t>(Послуга із супроводу та технічної підтримки системи «Електронний сервіс поіменного голосування та звітів щодо діяльності депутатів Дніпровської міської ради» ).                                                       За адресою: м. Дніпро, проспект Дмитра Яворницького, 75.</t>
    </r>
    <r>
      <rPr>
        <i/>
        <sz val="10"/>
        <rFont val="Times New Roman"/>
        <family val="1"/>
        <charset val="204"/>
      </rPr>
      <t xml:space="preserve"> </t>
    </r>
  </si>
  <si>
    <t xml:space="preserve">(сто дев'яносто одна тисяча шістсот грн. 00 коп.) </t>
  </si>
  <si>
    <r>
      <t xml:space="preserve">72260000-5: Послуги, пов’язані з програмним забезпеченням </t>
    </r>
    <r>
      <rPr>
        <sz val="10"/>
        <rFont val="Times New Roman"/>
        <family val="1"/>
        <charset val="204"/>
      </rPr>
      <t>(72261000-2 — Послуги з обслуговування програмного забезпечення) (Послуга із супроводу та технічної підтримки вебсайту Дніпровської міської ради).                                         За адресою: м. Дніпро, проспект Дмитра Яворницького, 75.</t>
    </r>
  </si>
  <si>
    <r>
      <t>22210000-5: Газети</t>
    </r>
    <r>
      <rPr>
        <sz val="10"/>
        <rFont val="Times New Roman"/>
        <family val="1"/>
        <charset val="204"/>
      </rPr>
      <t xml:space="preserve"> (22212000-9 — Періодичні видання)</t>
    </r>
    <r>
      <rPr>
        <b/>
        <sz val="10"/>
        <rFont val="Times New Roman"/>
        <family val="1"/>
        <charset val="204"/>
      </rPr>
      <t xml:space="preserve"> </t>
    </r>
    <r>
      <rPr>
        <sz val="10"/>
        <rFont val="Times New Roman"/>
        <family val="1"/>
        <charset val="204"/>
      </rPr>
      <t xml:space="preserve">(Періодичні видання на 2021 рік)                                                                                                                                               За адресою: м. Дніпро, проспект Дмитра Яворницького, 75. </t>
    </r>
  </si>
  <si>
    <r>
      <rPr>
        <sz val="10"/>
        <rFont val="Times New Roman"/>
        <family val="1"/>
        <charset val="204"/>
      </rPr>
      <t xml:space="preserve">(дев'ять тисяч шістсот грн. 00 коп.)    </t>
    </r>
    <r>
      <rPr>
        <i/>
        <sz val="10"/>
        <rFont val="Times New Roman"/>
        <family val="1"/>
        <charset val="204"/>
      </rPr>
      <t xml:space="preserve">   </t>
    </r>
  </si>
  <si>
    <r>
      <t>72220000-3 — Консультаційні послуги з питань систем та з технічних питань (</t>
    </r>
    <r>
      <rPr>
        <sz val="10"/>
        <rFont val="Times New Roman"/>
        <family val="1"/>
        <charset val="204"/>
      </rPr>
      <t>Технічний супровід комп'ютерної програми «Єдина інформаційна система управління місцевим бюджетом» («ЄІСУБ для місцевого бюджету»)).</t>
    </r>
    <r>
      <rPr>
        <b/>
        <sz val="10"/>
        <rFont val="Times New Roman"/>
        <family val="1"/>
        <charset val="204"/>
      </rPr>
      <t xml:space="preserve">
</t>
    </r>
    <r>
      <rPr>
        <sz val="10"/>
        <rFont val="Times New Roman"/>
        <family val="1"/>
        <charset val="204"/>
      </rPr>
      <t>За адресою: м. Дніпро, проспект Дмитра Яворницького, 75.</t>
    </r>
  </si>
  <si>
    <t>Дія «Положення про застосування електронної системи закупівель товарів, робіт і послуг у Дніпровській міській раді» із змінами, затвердженого рішенням міської ради від 20.05.2020 № 14/57 не поширюється на послуги із супроводу та обслуговуванням програмного забезпечення, які надаються його власниками, які є власниками до ст. 18 Закону України «Про авторське право і суміжні права»</t>
  </si>
  <si>
    <r>
      <t>98390000-3 — Інші послуги</t>
    </r>
    <r>
      <rPr>
        <sz val="10"/>
        <rFont val="Times New Roman"/>
        <family val="1"/>
        <charset val="204"/>
      </rPr>
      <t xml:space="preserve"> (Інформаційні послуги з питань оформлення та проведення первинної державної експертизи комплексної системи захисту інформації в інформаційно-телекомунікаційній системі «Медична інформаційна система «Каштан», для управління системою охорони здоров’я м. Дніпро»)                                                                                                                                                      За адресою: м. Дніпро, проспект Дмитра Яворницького, 75.</t>
    </r>
  </si>
  <si>
    <t xml:space="preserve">(дві тисячі чотириста грн. 00 коп.) </t>
  </si>
  <si>
    <t>березень</t>
  </si>
  <si>
    <r>
      <t xml:space="preserve">72250000-2: Послуги, пов’язані із системами та підтримкою </t>
    </r>
    <r>
      <rPr>
        <sz val="10"/>
        <rFont val="Times New Roman"/>
        <family val="1"/>
        <charset val="204"/>
      </rPr>
      <t>(72253000-3 — Послуги з підтримки користувачів та з технічної підтримки)</t>
    </r>
    <r>
      <rPr>
        <b/>
        <sz val="10"/>
        <rFont val="Times New Roman"/>
        <family val="1"/>
        <charset val="204"/>
      </rPr>
      <t xml:space="preserve"> </t>
    </r>
    <r>
      <rPr>
        <sz val="10"/>
        <rFont val="Times New Roman"/>
        <family val="1"/>
        <charset val="204"/>
      </rPr>
      <t xml:space="preserve">(Послуги з постачання програмного забезпечення засобами мережі Інтернет, а саме: доступ до WEB-серверу і бази даних до інформаційно-правової системи "Прецедент" (27 облікових записів)).                                                                                                           За адресою: м. Дніпро, проспект Дмитра Яворницького, 75.   </t>
    </r>
  </si>
  <si>
    <r>
      <t xml:space="preserve">32320000-2 Телевізійне й аудіовізуальне обладнання </t>
    </r>
    <r>
      <rPr>
        <sz val="10"/>
        <rFont val="Times New Roman"/>
        <family val="1"/>
        <charset val="204"/>
      </rPr>
      <t>(32322000-6 Мультимедійне обладнання) (Комплект мультимедыйного обладанння)</t>
    </r>
  </si>
  <si>
    <t>За адресою: м. Дніпро, проспект Дмитра Яворницького, 75.</t>
  </si>
  <si>
    <t>(дві тисячі п'ятсот вісімдесят дев'ять грн. 00 коп.)</t>
  </si>
  <si>
    <r>
      <t xml:space="preserve">79410000-1 Консультаційні послуги з питань підприємницької діяльності та управління </t>
    </r>
    <r>
      <rPr>
        <sz val="10"/>
        <rFont val="Times New Roman"/>
        <family val="1"/>
        <charset val="204"/>
      </rPr>
      <t xml:space="preserve">(Інформаційно-консультаційні послуги) </t>
    </r>
  </si>
  <si>
    <t>(дві тисячі дев'ятсот дев'яносто дев'ять грн. 99 коп.)</t>
  </si>
  <si>
    <t xml:space="preserve">(двісті шістьдесят сім тисяч сімсот дев'яноста дві грн. 00 коп.)  </t>
  </si>
  <si>
    <t>Пункт Програми</t>
  </si>
  <si>
    <t>4.1.</t>
  </si>
  <si>
    <t>2.1.</t>
  </si>
  <si>
    <t>2.3.</t>
  </si>
  <si>
    <t>3.2.</t>
  </si>
  <si>
    <t>3.6.</t>
  </si>
  <si>
    <t>3.7.</t>
  </si>
  <si>
    <t>3.8.</t>
  </si>
  <si>
    <t>3.1.</t>
  </si>
  <si>
    <t>3.5.</t>
  </si>
  <si>
    <t>апарат</t>
  </si>
  <si>
    <t>6.</t>
  </si>
  <si>
    <t xml:space="preserve">(вісімдесят дві тисячі шістсот двадцять грн. 00 коп.) </t>
  </si>
  <si>
    <t xml:space="preserve">(триста шістнадцять тисяч грн. 00 коп.)     </t>
  </si>
  <si>
    <t xml:space="preserve">(двадцять сім тисяч грн. 00 коп.) </t>
  </si>
  <si>
    <t>квітень</t>
  </si>
  <si>
    <r>
      <t xml:space="preserve">72260000-5: Послуги, пов’язані з програмним забезпеченням </t>
    </r>
    <r>
      <rPr>
        <sz val="10"/>
        <rFont val="Times New Roman"/>
        <family val="1"/>
        <charset val="204"/>
      </rPr>
      <t xml:space="preserve">(72263000-6 — Послуги зі впровадження програмного забезпечення) (Послуга щодо постачання оновлення програмного забезпечення «Система електронного документообігу «АйДок» з оновленою ліцензією»).                                                                              За адресою: м. Дніпро, проспект Дмитра Яворницького, 75.   </t>
    </r>
  </si>
  <si>
    <r>
      <t xml:space="preserve">72210000-0: Послуги з розробки пакетів програмного забезпечення </t>
    </r>
    <r>
      <rPr>
        <sz val="10"/>
        <rFont val="Times New Roman"/>
        <family val="1"/>
        <charset val="204"/>
      </rPr>
      <t>(72212610-8 — Послуги з розробки програмного забезпечення для баз даних</t>
    </r>
    <r>
      <rPr>
        <b/>
        <sz val="10"/>
        <rFont val="Times New Roman"/>
        <family val="1"/>
        <charset val="204"/>
      </rPr>
      <t xml:space="preserve">)  </t>
    </r>
    <r>
      <rPr>
        <sz val="10"/>
        <rFont val="Times New Roman"/>
        <family val="1"/>
        <charset val="204"/>
      </rPr>
      <t xml:space="preserve">(Послуга щодо постачання програмного забезпечення «Електронне самоврядування» у вигляді невиключної ліцензії ).                                                                                                                                     За адресою: м. Дніпро, проспект Дмитра Яворницького, 75.   </t>
    </r>
  </si>
  <si>
    <r>
      <t xml:space="preserve">72310000-1: Послуги з обробки даних </t>
    </r>
    <r>
      <rPr>
        <sz val="10"/>
        <rFont val="Times New Roman"/>
        <family val="1"/>
        <charset val="204"/>
      </rPr>
      <t xml:space="preserve">(72313000-2 — Послуги з накопичення даних) (Послуга з обробки даних, пов’язаних з базами даних, які використовуються та створені внаслідок роботи з програмним забезпеченням «Електронне самоврядування», що складається з модулів «Розпорядча діяльність», «Загальна канцелярія», «Загальний облік звернень громадян» та «Облік об’єктів торгівлі та сфери послуг»).                                                                                                                                   За адресою: м. Дніпро, проспект Дмитра Яворницького, 75.   </t>
    </r>
  </si>
  <si>
    <r>
      <rPr>
        <b/>
        <sz val="10"/>
        <rFont val="Times New Roman"/>
        <family val="1"/>
        <charset val="204"/>
      </rPr>
      <t>32420000-3: Мережеве обладнання</t>
    </r>
    <r>
      <rPr>
        <sz val="10"/>
        <rFont val="Times New Roman"/>
        <family val="1"/>
        <charset val="204"/>
      </rPr>
      <t xml:space="preserve"> (ДК 021:2015: 32422000-7 — Мережеві компоненти) (Блок живлення SFX 450 Вт)</t>
    </r>
  </si>
  <si>
    <t>травень</t>
  </si>
  <si>
    <r>
      <t xml:space="preserve">48440000-4: Пакети програмного забезпечення для фінансового аналізу та бухгалтерського обліку </t>
    </r>
    <r>
      <rPr>
        <sz val="10"/>
        <rFont val="Times New Roman"/>
        <family val="1"/>
        <charset val="204"/>
      </rPr>
      <t>(Інформаційно-консультативні послуги з супроводження ПЗ "M.E.Doc")                                                                                                    За адресою: м. Дніпро, проспект Дмитра Яворницького, 75.</t>
    </r>
    <r>
      <rPr>
        <b/>
        <sz val="10"/>
        <rFont val="Times New Roman"/>
        <family val="1"/>
        <charset val="204"/>
      </rPr>
      <t xml:space="preserve">
</t>
    </r>
  </si>
  <si>
    <t>(одна тисяча грн. 00 коп.)</t>
  </si>
  <si>
    <r>
      <rPr>
        <b/>
        <sz val="10"/>
        <rFont val="Times New Roman"/>
        <family val="1"/>
        <charset val="204"/>
      </rPr>
      <t>32420000-3: Мережеве обладнання</t>
    </r>
    <r>
      <rPr>
        <sz val="10"/>
        <rFont val="Times New Roman"/>
        <family val="1"/>
        <charset val="204"/>
      </rPr>
      <t xml:space="preserve"> (ДК 021:2015: 32422000-7 — Мережеві компоненти) (Мережеве обладнання)</t>
    </r>
  </si>
  <si>
    <r>
      <rPr>
        <b/>
        <sz val="10"/>
        <rFont val="Times New Roman"/>
        <family val="1"/>
        <charset val="204"/>
      </rPr>
      <t>72720000-3: Послуги у сфері глобальних мереж</t>
    </r>
    <r>
      <rPr>
        <sz val="10"/>
        <rFont val="Times New Roman"/>
        <family val="1"/>
        <charset val="204"/>
      </rPr>
      <t xml:space="preserve"> (Послуги з використання Системи електронної взаємодії органів виконавчої влади версія 2.0)                               За адресою: м. Дніпро, проспект Дмитра Яворницького, 75.</t>
    </r>
  </si>
  <si>
    <t xml:space="preserve">Без використання електронної системи </t>
  </si>
  <si>
    <t>(три тисячі сімсот тридцять шість грн. 25 коп)</t>
  </si>
  <si>
    <t>червень</t>
  </si>
  <si>
    <t xml:space="preserve">(дві тисячі чотириста сорок вісім грн. 00 коп.) </t>
  </si>
  <si>
    <r>
      <rPr>
        <b/>
        <sz val="10"/>
        <rFont val="Times New Roman"/>
        <family val="1"/>
        <charset val="204"/>
      </rPr>
      <t>44420000-0: Будівельні товари</t>
    </r>
    <r>
      <rPr>
        <sz val="10"/>
        <rFont val="Times New Roman"/>
        <family val="1"/>
        <charset val="204"/>
      </rPr>
      <t xml:space="preserve"> (Найбільш відповідний код ДК 021:2015: 44423200-3  "Драбини")  (Драбина 8 ступенів Itoss 918)                                                         За адресою: м. Дніпро, проспект Дмитра Яворницького, 75.</t>
    </r>
  </si>
  <si>
    <r>
      <t xml:space="preserve">72590000-7:72590000-7 «Професійні послуги у комп’ютерній сфері»
</t>
    </r>
    <r>
      <rPr>
        <sz val="10"/>
        <rFont val="Times New Roman"/>
        <family val="1"/>
        <charset val="204"/>
      </rPr>
      <t xml:space="preserve">(Послуги з надання доступу до системи формування запитів на отримання SSL сертифікату: (*.dniprorada.gov.ua) Comodo Essential SSL WildCard). </t>
    </r>
    <r>
      <rPr>
        <i/>
        <sz val="10"/>
        <rFont val="Times New Roman"/>
        <family val="1"/>
        <charset val="204"/>
      </rPr>
      <t xml:space="preserve">  </t>
    </r>
    <r>
      <rPr>
        <sz val="10"/>
        <rFont val="Times New Roman"/>
        <family val="1"/>
        <charset val="204"/>
      </rPr>
      <t xml:space="preserve">                                                                                                                          За адресою: м. Дніпро, проспект Дмитра Яворницького, 75.   </t>
    </r>
  </si>
  <si>
    <t>липень</t>
  </si>
  <si>
    <t xml:space="preserve"> (дві тисячі чотириста вісімдесят вісім грн. 05 коп.)</t>
  </si>
  <si>
    <t xml:space="preserve">(п'ятдесят сім тисяч шістсот грн. 00 коп.)  </t>
  </si>
  <si>
    <t xml:space="preserve">(п'ятьсот вісімдесят дві тисячі грн. 00 коп.)     </t>
  </si>
  <si>
    <t xml:space="preserve">(сто шістдесят сім тисяч двісті п'ятдеся грн. 00 коп.)     </t>
  </si>
  <si>
    <t xml:space="preserve">(чотири мільйони чотириста сімдесят сім тисяч триста вісімдесят грн. 00 коп.) </t>
  </si>
  <si>
    <t xml:space="preserve">(сімсот п'ятдесят одна тисяча чотириста двадцять грн. 00 коп.)     </t>
  </si>
  <si>
    <t xml:space="preserve">(один мільйон сорок сім  тисяч грн. 00 коп.)   </t>
  </si>
  <si>
    <t xml:space="preserve">(сто шість тисяч п'ятсот шістдесят грн. 00 коп.)       </t>
  </si>
  <si>
    <r>
      <rPr>
        <b/>
        <sz val="10"/>
        <rFont val="Times New Roman"/>
        <family val="1"/>
        <charset val="204"/>
      </rPr>
      <t>64220000-4: Телекомунікаційні послуги, крім послуг телефонного зв’язку і передачі даних</t>
    </r>
    <r>
      <rPr>
        <sz val="10"/>
        <rFont val="Times New Roman"/>
        <family val="1"/>
        <charset val="204"/>
      </rPr>
      <t xml:space="preserve"> (Найбільш відповідний код ДК 021:2015: 64221000-1 — Послуги з під’єднання)  Послуга з налагодження сервісу онлайн трансляцій (1 послуга))                                                         За адресою: м. Дніпро, проспект Дмитра Яворницького, 75.</t>
    </r>
  </si>
  <si>
    <t xml:space="preserve">(дев'яносто тисяч грн. 00 коп.) </t>
  </si>
  <si>
    <t>серпень</t>
  </si>
  <si>
    <t xml:space="preserve">(дві тисячі чотириста сім грн. 54 коп.) </t>
  </si>
  <si>
    <r>
      <t xml:space="preserve">66510000-8: Страхові послуги </t>
    </r>
    <r>
      <rPr>
        <sz val="10"/>
        <rFont val="Times New Roman"/>
        <family val="1"/>
        <charset val="204"/>
      </rPr>
      <t>Надання послуги згідно коду ДК 66510000-8 "Страхові послуги"(страхування приміщення), а саме добровільне страхування орендованого майна).                                                                                                                 За адресою: м. Дніпро, проспект Дмитра Яворницького, 75.</t>
    </r>
  </si>
  <si>
    <r>
      <t>48210000-3 — Пакети мережевого програмного забезпечення (</t>
    </r>
    <r>
      <rPr>
        <sz val="10"/>
        <rFont val="Times New Roman"/>
        <family val="1"/>
        <charset val="204"/>
      </rPr>
      <t xml:space="preserve">Постачання програмного забезпечення Veeam Backup and Replication Instances Universal 3yr Subcription 24x7 Support E-LTU).                                                                                                       За адресою: м. Дніпро, проспект Дмитра Яворницького, 75. </t>
    </r>
  </si>
  <si>
    <r>
      <t>72420000-0: Послуги у сфері розвитку Інтернету</t>
    </r>
    <r>
      <rPr>
        <sz val="10"/>
        <rFont val="Times New Roman"/>
        <family val="1"/>
        <charset val="204"/>
      </rPr>
      <t xml:space="preserve"> (72421000-7 — Послуги з розробки клієнтських додатків для Інтернет або Інтранет мереж)  Послуга з постачання комп’ютерної програми «Чат-бот» до системи «Контакт-центр Дніпровської міської ради»).                                                                                                           За адресою: м. Дніпро, проспект Дмитра Яворницького, 75 а.   </t>
    </r>
  </si>
  <si>
    <t>вересень</t>
  </si>
  <si>
    <t xml:space="preserve">(сто дев'яносто вісім тисяч  грн. 00 коп.) </t>
  </si>
  <si>
    <r>
      <t xml:space="preserve">72260000-5: Послуги, пов’язані з програмним забезпеченням </t>
    </r>
    <r>
      <rPr>
        <sz val="10"/>
        <rFont val="Times New Roman"/>
        <family val="1"/>
        <charset val="204"/>
      </rPr>
      <t xml:space="preserve">(72261000-2 — Послуги з обслуговування програмного забезпечення) (Послуга з доопрацювання офіційного вебсайту Дніпровської міської ради (редизайн))             За адресою: м. Дніпро, проспект Дмитра Яворницького, 75. </t>
    </r>
  </si>
  <si>
    <t>(дві тисячі дев'ятсот три грн. 34 коп.)</t>
  </si>
  <si>
    <r>
      <t xml:space="preserve">30190000-7: Офісне устаткування та приладдя різне </t>
    </r>
    <r>
      <rPr>
        <sz val="10"/>
        <rFont val="Times New Roman"/>
        <family val="1"/>
        <charset val="204"/>
      </rPr>
      <t xml:space="preserve">(Флеш-накопичувачі)                                                                  За адресою: м. Дніпро, проспект Дмитра Яворницького, 75. </t>
    </r>
  </si>
  <si>
    <t>Без використання електронної системи (через електронний онлайн-каталог Prozorro Market)</t>
  </si>
  <si>
    <r>
      <t xml:space="preserve">30190000-7: Офісне устаткування та приладдя різне </t>
    </r>
    <r>
      <rPr>
        <sz val="10"/>
        <rFont val="Times New Roman"/>
        <family val="1"/>
        <charset val="204"/>
      </rPr>
      <t xml:space="preserve">(Шредер shredMARK 1830M (24335))                                                                                                                                 За адресою: м. Дніпро, проспект Дмитра Яворницького, 75. </t>
    </r>
  </si>
  <si>
    <t xml:space="preserve">(шість тисяч сорок вісім грн. 00 коп.)       </t>
  </si>
  <si>
    <r>
      <t xml:space="preserve">30190000-7: Офісне устаткування та приладдя різне </t>
    </r>
    <r>
      <rPr>
        <sz val="10"/>
        <rFont val="Times New Roman"/>
        <family val="1"/>
        <charset val="204"/>
      </rPr>
      <t xml:space="preserve">(Офісне устаткування та приладдя різне (Папір для друку UPM Office Copy/Print А4, 80 г/м² 500 арк., білий; Папір для друку StoraEnso Zoom, А3, 80 г/м² 500 арк., білий))                                                                                                                                 За адресою: м. Дніпро, проспект Дмитра Яворницького, 75. </t>
    </r>
  </si>
  <si>
    <t xml:space="preserve">(двадцять три тисячі п'ятьсот двадцять грн. 60 коп.) </t>
  </si>
  <si>
    <t>(дві тисячі дев'ятсот грн. 00 коп.)</t>
  </si>
  <si>
    <t>(одна тисяча сто грн. 00 коп.)</t>
  </si>
  <si>
    <r>
      <t xml:space="preserve">79310000-0 — Послуги з проведення ринкових досліджень </t>
    </r>
    <r>
      <rPr>
        <sz val="10"/>
        <rFont val="Times New Roman"/>
        <family val="1"/>
        <charset val="204"/>
      </rPr>
      <t xml:space="preserve">(Послуга з оцінки майна (Послуга з оцінки нежитлових приміщень загальною площею 711,677 кв.м (кімнати 334, 400, 500, 501, 501А, 504, 505, 718, 723, 723 (1), 723 (2), 724 (частина 150,6 кв.м.)) за адресою: м. Дніпро, просп. Дмитра Яворницького, 75)).                         За адресою: м. Дніпро, проспект Дмитра Яворницького, 75. </t>
    </r>
  </si>
  <si>
    <r>
      <t xml:space="preserve">70330000-3 — Послуги з управління нерухомістю, надавані на платній основі чи на договірних засадах </t>
    </r>
    <r>
      <rPr>
        <sz val="10"/>
        <rFont val="Times New Roman"/>
        <family val="1"/>
        <charset val="204"/>
      </rPr>
      <t xml:space="preserve">(Послуга з рецензування звіту про оцінку майна: нежитлові приміщення загальною площею 711,677 кв.м, (кімнати 334, 400, 500, 501, 501А, 504, 505, 718, 723, 723 (1), 723 (2), 724 (частина 150,6 кв.м.) за адресою: м. Дніпро, просп. Дмитра Яворницького, 75).                                                                            За адресою: м. Дніпро, проспект Дмитра Яворницького, 75. </t>
    </r>
  </si>
  <si>
    <t>жовтень</t>
  </si>
  <si>
    <r>
      <t xml:space="preserve">72810000-1 — Послуги з комп’ютерного аудиту </t>
    </r>
    <r>
      <rPr>
        <sz val="10"/>
        <rFont val="Times New Roman"/>
        <family val="1"/>
        <charset val="204"/>
      </rPr>
      <t>(Консультаційні послуги зі створення, зберігання, підтримки в актуальному стані, захисту від знищення, пошкодження або несанкціонованого доступу до системи та бази даних, що включають централізоване віддалене адміністрування інформаційно-телекомунікаційної системи «Медична інформаційна система «Каштан» та баз даних)                                                                                                                                                   За адресою: м. Дніпро, проспект Дмитра Яворницького, 75.</t>
    </r>
  </si>
  <si>
    <t xml:space="preserve">(вісімнадцять грн. 00 коп.) </t>
  </si>
  <si>
    <r>
      <t xml:space="preserve">72330000-2: Послуги зі стандартизації та класифікації контенту та даних </t>
    </r>
    <r>
      <rPr>
        <sz val="10"/>
        <rFont val="Times New Roman"/>
        <family val="1"/>
        <charset val="204"/>
      </rPr>
      <t>(Послуги з обробки даних та формування кваліфікованого сертифікату відкритого ключа юридичної особи)                                                                                     За адресою: м. Дніпро, проспект Дмитра Яворницького, 75.</t>
    </r>
  </si>
  <si>
    <r>
      <rPr>
        <sz val="10"/>
        <rFont val="Times New Roman"/>
        <family val="1"/>
        <charset val="204"/>
      </rPr>
      <t xml:space="preserve">(шість тисяч дев'ятсто дві грн. 00 коп.)    </t>
    </r>
    <r>
      <rPr>
        <i/>
        <sz val="10"/>
        <rFont val="Times New Roman"/>
        <family val="1"/>
        <charset val="204"/>
      </rPr>
      <t xml:space="preserve">   </t>
    </r>
  </si>
  <si>
    <t>(дев'ятсот сімдесят п'ять грн. 00 коп.)</t>
  </si>
  <si>
    <r>
      <t xml:space="preserve">48620000-0: Операційні системи </t>
    </r>
    <r>
      <rPr>
        <sz val="10"/>
        <rFont val="Times New Roman"/>
        <family val="1"/>
        <charset val="204"/>
      </rPr>
      <t>(Комп’ютерна програма «Програмний комплекс «Варта» з правом використання на строк дії сертифіката ключа, що є складовою частиною комп’ютерної програми «M.E.Doc»)                                                  За адресою: м. Дніпро, проспект Дмитра Яворницького, 75.</t>
    </r>
  </si>
  <si>
    <r>
      <rPr>
        <b/>
        <sz val="10"/>
        <rFont val="Times New Roman"/>
        <family val="1"/>
        <charset val="204"/>
      </rPr>
      <t xml:space="preserve">32260000-3: Обладнання для передавання даних </t>
    </r>
    <r>
      <rPr>
        <sz val="10"/>
        <rFont val="Times New Roman"/>
        <family val="1"/>
        <charset val="204"/>
      </rPr>
      <t xml:space="preserve"> (Комутаційне обладнання (Комутатор)).                                                                                                                                             За адресою: м. Дніпро, проспект Дмитра Яворницького, 75.  </t>
    </r>
  </si>
  <si>
    <t xml:space="preserve">(один мільйон сто п'ятьдесят три тисячі двісті грн. 00 коп.)   </t>
  </si>
  <si>
    <t>(шість тисяч сімсот двадцять грн. 00 коп)</t>
  </si>
  <si>
    <t>(тринадцять тисяч сімсот сімдесят одна грн. 20 коп)</t>
  </si>
  <si>
    <t>листопад</t>
  </si>
  <si>
    <t xml:space="preserve">(сто шістнадцять тисяч грн. 00 коп.)       </t>
  </si>
  <si>
    <t xml:space="preserve">(один мільйон чотириста шістдесят тисяч грн. 00 коп.)   </t>
  </si>
  <si>
    <t>(вісімдесят три тисячі грн. 00 коп.)</t>
  </si>
  <si>
    <t xml:space="preserve">(сімнадцять  тисяч грн. 00 коп.)       </t>
  </si>
  <si>
    <r>
      <t>32520000-4: Телекомунікаційні кабелі та обладнання  (</t>
    </r>
    <r>
      <rPr>
        <sz val="10"/>
        <rFont val="Times New Roman"/>
        <family val="1"/>
        <charset val="204"/>
      </rPr>
      <t xml:space="preserve">Комутаційне обладнання для побудови та захисту локальної мережі).                                                                                                                                                                          За адресою: м. Дніпро, проспект Дмитра Яворницького, 75. </t>
    </r>
  </si>
  <si>
    <t xml:space="preserve">(одна тисяча шістсот вісімнадцять грн. 00 коп.) </t>
  </si>
  <si>
    <t xml:space="preserve">(двадцять сім тисяч п'ятсот грн. 00 коп.) </t>
  </si>
  <si>
    <r>
      <t>30210000-4: Машини для обробки даних (апаратна частина)</t>
    </r>
    <r>
      <rPr>
        <sz val="10"/>
        <rFont val="Times New Roman"/>
        <family val="1"/>
        <charset val="204"/>
      </rPr>
      <t xml:space="preserve"> (Машини для обробки даних).                                                                                                                            За адресою: м. Дніпро, проспект Дмитра Яворницького, 75.</t>
    </r>
  </si>
  <si>
    <r>
      <t xml:space="preserve">72240000-9: Послуги з аналізу та програмування систем </t>
    </r>
    <r>
      <rPr>
        <sz val="10"/>
        <rFont val="Times New Roman"/>
        <family val="1"/>
        <charset val="204"/>
      </rPr>
      <t>(Послуга з постачання програмного забезпечення у вигляді ліцензій)                                                                      За адресою: м. Дніпро, проспект Дмитра Яворницького, 75.</t>
    </r>
  </si>
  <si>
    <t xml:space="preserve">(чотири мільйони грн. 00 коп.)   </t>
  </si>
  <si>
    <r>
      <t xml:space="preserve">30190000-7: Офісне устаткування та приладдя різне </t>
    </r>
    <r>
      <rPr>
        <sz val="10"/>
        <rFont val="Times New Roman"/>
        <family val="1"/>
        <charset val="204"/>
      </rPr>
      <t>(Канцелярське приладдя)               За адресою: м. Дніпро, проспект Дмитра Яворницького, 75.</t>
    </r>
  </si>
  <si>
    <t xml:space="preserve">(дві тисячі чотириста вісімдесят три грн. 03 коп.) </t>
  </si>
  <si>
    <r>
      <t xml:space="preserve">72260000-5: Послуги, пов’язані з програмним забезпеченням </t>
    </r>
    <r>
      <rPr>
        <sz val="10"/>
        <rFont val="Times New Roman"/>
        <family val="1"/>
        <charset val="204"/>
      </rPr>
      <t>(Послуга з модернізації програмної продукції – «Комплекс комп’ютерних програм «Медична інформаційна система «Каштан»)                                                                          За адресою: м. Дніпро, проспект Дмитра Яворницького, 75.</t>
    </r>
  </si>
  <si>
    <t>(один мільйон триста дев'яноста тисяч триста тридцять чотрири грн. 40 коп)</t>
  </si>
  <si>
    <t>5.</t>
  </si>
  <si>
    <t>(нуль грн. 60 коп)</t>
  </si>
  <si>
    <t xml:space="preserve">(чотириста двадцять чотири грн. 06 коп.) </t>
  </si>
  <si>
    <r>
      <t xml:space="preserve">72260000-5: Послуги, пов’язані з програмним забезпеченням
 (72265000-0 — Послуги з конфігурування програмного забезпечення)   </t>
    </r>
    <r>
      <rPr>
        <sz val="10"/>
        <rFont val="Times New Roman"/>
        <family val="1"/>
        <charset val="204"/>
      </rPr>
      <t>(Послуги доопрацювання, розширення, взаємоінтеграції та оптимізації вебсервісу «Контакт-центр Дніпровської міської ради», а саме: Автоматизація телефонії з базою https://hotline.dniprorada.gov.ua/; Автоматизація Аварійної служби з базою https://hotline.dniprorada.gov.ua/; Модернізація мобільного додатку https://hotline.dniprorada.gov.ua на функціонал виконавців; Модернізація чат-боту (viber) на функціонал виконавців; Модернізація чат-боту (telegram) на функціонал виконавців; Модернізація API; Автоматизація ПО відділу звернень громадян з базою https://hotline.dniprorada.gov.ua; Автоматизація керуючих компаній та інших диспетчерських з базою https://hotline.dniprorada.gov.ua)                                                                                                         За адресою: м. Дніпро, проспект Дмитра Яворницького, 75.</t>
    </r>
  </si>
  <si>
    <t>(одна тисяча триста шістдесят п'ять грн. 00 коп.)</t>
  </si>
  <si>
    <t xml:space="preserve">грудень </t>
  </si>
  <si>
    <r>
      <t>50850000-8: Послуги з ремонту і технічного обслуговування меблів</t>
    </r>
    <r>
      <rPr>
        <sz val="10"/>
        <rFont val="Times New Roman"/>
        <family val="1"/>
        <charset val="204"/>
      </rPr>
      <t xml:space="preserve"> (Послуга з поточного ремонту офісного крісла)                                                                                        За адресою: м. Дніпро, проспект Дмитра Яворницького, 75.</t>
    </r>
  </si>
  <si>
    <t xml:space="preserve">(дві тисячі шістсот сімдесят дев'ять грн. 60 коп.) </t>
  </si>
  <si>
    <t>(двадцять п'ять тисяч вісімсот дев'яносто дев'ять грн. 96 коп.)</t>
  </si>
  <si>
    <t>(дві тисячі дев'ятсот сорок грн. 00 коп.)</t>
  </si>
  <si>
    <r>
      <t xml:space="preserve">22460000-2: Рекламні матеріали, каталоги товарів та посібники </t>
    </r>
    <r>
      <rPr>
        <sz val="10"/>
        <rFont val="Times New Roman"/>
        <family val="1"/>
        <charset val="204"/>
      </rPr>
      <t>(Мобільний стенд Roll-up Standart)                                                                                                              За адресою: м. Дніпро, проспект Дмитра Яворницького, 75.</t>
    </r>
  </si>
  <si>
    <t>(дев'ять тисяч дев'ятсот вісімдесят одна грн. 04 коп.)</t>
  </si>
  <si>
    <r>
      <t xml:space="preserve">48810000-9: Інформаційні системи </t>
    </r>
    <r>
      <rPr>
        <sz val="10"/>
        <rFont val="Times New Roman"/>
        <family val="1"/>
        <charset val="204"/>
      </rPr>
      <t>(Послуга з постачання «Комп'ютерної програми «Автоматизована інформаційно-аналітична система «ПРОЗОРИЙ БЮДЖЕТ»)                                                                                                                                       За адресою: м. Дніпро, проспект Дмитра Яворницького, 75.</t>
    </r>
  </si>
  <si>
    <r>
      <t xml:space="preserve">72510000-3: Управлінські послуги, пов’язані з комп’ютерними технологіями </t>
    </r>
    <r>
      <rPr>
        <sz val="10"/>
        <rFont val="Times New Roman"/>
        <family val="1"/>
        <charset val="204"/>
      </rPr>
      <t>(Послуга з постачання «Комп'ютерної програми «СКАУ модуль "Автоматизована інформаційно-аналітична система «ЄДИНИЙ РЕЄСТР ЗЕМЕЛЬ ТА ОБЄКТІВ КОМУНАЛЬНОЇ ВЛАСНОСТІ» («ЄР ЗОБКОМ В»))           За адресою: м. Дніпро, проспект Дмитра Яворницького, 75.</t>
    </r>
  </si>
  <si>
    <t>(сто тридцять вісім тисяч грн. 00 коп.)</t>
  </si>
  <si>
    <t>(сто дев'яносто тисяч грн. 00 коп.)</t>
  </si>
  <si>
    <t>(чотириста сімдесят чотири тисячі шістсот п'ятдесят грн. 00 коп.)</t>
  </si>
  <si>
    <t>Затверджено    уповноваженою особою від   "10" грудня  2021 р.  № __60-1,_61-1_____</t>
  </si>
  <si>
    <t>(сто п'ятдесят три грн. 50 коп.)</t>
  </si>
</sst>
</file>

<file path=xl/styles.xml><?xml version="1.0" encoding="utf-8"?>
<styleSheet xmlns="http://schemas.openxmlformats.org/spreadsheetml/2006/main" xmlns:mc="http://schemas.openxmlformats.org/markup-compatibility/2006" xmlns:x14ac="http://schemas.microsoft.com/office/spreadsheetml/2009/9/ac" mc:Ignorable="x14ac">
  <fonts count="45" x14ac:knownFonts="1">
    <font>
      <sz val="10"/>
      <name val="Arial"/>
    </font>
    <font>
      <sz val="10"/>
      <name val="Arial"/>
      <family val="2"/>
      <charset val="204"/>
    </font>
    <font>
      <sz val="10"/>
      <name val="Times New Roman"/>
      <family val="1"/>
      <charset val="204"/>
    </font>
    <font>
      <sz val="9"/>
      <name val="Times New Roman"/>
      <family val="1"/>
      <charset val="204"/>
    </font>
    <font>
      <sz val="10"/>
      <name val="Arial"/>
      <family val="2"/>
      <charset val="204"/>
    </font>
    <font>
      <sz val="8"/>
      <name val="Times New Roman"/>
      <family val="1"/>
      <charset val="204"/>
    </font>
    <font>
      <b/>
      <sz val="10"/>
      <name val="Times New Roman"/>
      <family val="1"/>
      <charset val="204"/>
    </font>
    <font>
      <sz val="10"/>
      <color indexed="8"/>
      <name val="Arial"/>
      <family val="2"/>
      <charset val="204"/>
    </font>
    <font>
      <sz val="10"/>
      <color indexed="8"/>
      <name val="Arial"/>
      <family val="2"/>
      <charset val="204"/>
    </font>
    <font>
      <sz val="10"/>
      <color indexed="9"/>
      <name val="Arial"/>
      <family val="2"/>
      <charset val="204"/>
    </font>
    <font>
      <b/>
      <sz val="14"/>
      <color indexed="8"/>
      <name val="Times New Roman"/>
      <family val="1"/>
      <charset val="204"/>
    </font>
    <font>
      <b/>
      <sz val="10.5"/>
      <color indexed="8"/>
      <name val="Times New Roman"/>
      <family val="1"/>
      <charset val="204"/>
    </font>
    <font>
      <i/>
      <sz val="7.5"/>
      <color indexed="8"/>
      <name val="Times New Roman"/>
      <family val="1"/>
      <charset val="204"/>
    </font>
    <font>
      <sz val="9"/>
      <color indexed="8"/>
      <name val="Times New Roman"/>
      <family val="1"/>
      <charset val="204"/>
    </font>
    <font>
      <b/>
      <sz val="9"/>
      <color indexed="8"/>
      <name val="Times New Roman"/>
      <family val="1"/>
      <charset val="204"/>
    </font>
    <font>
      <sz val="10"/>
      <color indexed="12"/>
      <name val="Arial"/>
      <family val="2"/>
      <charset val="204"/>
    </font>
    <font>
      <b/>
      <sz val="9"/>
      <name val="Times New Roman"/>
      <family val="1"/>
      <charset val="204"/>
    </font>
    <font>
      <i/>
      <sz val="10"/>
      <name val="Times New Roman"/>
      <family val="1"/>
      <charset val="204"/>
    </font>
    <font>
      <i/>
      <sz val="10"/>
      <color indexed="8"/>
      <name val="Times New Roman"/>
      <family val="1"/>
      <charset val="204"/>
    </font>
    <font>
      <b/>
      <sz val="12"/>
      <color rgb="FFFF0000"/>
      <name val="Times New Roman"/>
      <family val="1"/>
      <charset val="204"/>
    </font>
    <font>
      <sz val="11.5"/>
      <color rgb="FFFF0000"/>
      <name val="Times New Roman"/>
      <family val="1"/>
      <charset val="204"/>
    </font>
    <font>
      <b/>
      <sz val="10"/>
      <color rgb="FFFF0000"/>
      <name val="Times New Roman"/>
      <family val="1"/>
      <charset val="204"/>
    </font>
    <font>
      <sz val="6.5"/>
      <color rgb="FFFF0000"/>
      <name val="Times New Roman"/>
      <family val="1"/>
      <charset val="204"/>
    </font>
    <font>
      <b/>
      <sz val="11.5"/>
      <color rgb="FFFF0000"/>
      <name val="Times New Roman"/>
      <family val="1"/>
      <charset val="204"/>
    </font>
    <font>
      <sz val="10"/>
      <color rgb="FFFF0000"/>
      <name val="Arial"/>
      <family val="2"/>
      <charset val="204"/>
    </font>
    <font>
      <b/>
      <sz val="12"/>
      <name val="Times New Roman"/>
      <family val="1"/>
      <charset val="204"/>
    </font>
    <font>
      <sz val="6.5"/>
      <name val="Times New Roman"/>
      <family val="1"/>
      <charset val="204"/>
    </font>
    <font>
      <sz val="11.5"/>
      <name val="Times New Roman"/>
      <family val="1"/>
      <charset val="204"/>
    </font>
    <font>
      <sz val="8"/>
      <color indexed="8"/>
      <name val="Arial"/>
      <family val="2"/>
      <charset val="204"/>
    </font>
    <font>
      <i/>
      <sz val="10"/>
      <color indexed="12"/>
      <name val="Times New Roman"/>
      <family val="1"/>
      <charset val="204"/>
    </font>
    <font>
      <sz val="7"/>
      <color indexed="8"/>
      <name val="Arial"/>
      <family val="2"/>
      <charset val="204"/>
    </font>
    <font>
      <i/>
      <sz val="10"/>
      <color theme="0"/>
      <name val="Times New Roman"/>
      <family val="1"/>
      <charset val="204"/>
    </font>
    <font>
      <i/>
      <sz val="7.5"/>
      <color theme="0"/>
      <name val="Times New Roman"/>
      <family val="1"/>
      <charset val="204"/>
    </font>
    <font>
      <sz val="8"/>
      <color theme="0"/>
      <name val="Arial"/>
      <family val="2"/>
      <charset val="204"/>
    </font>
    <font>
      <sz val="10"/>
      <color theme="0"/>
      <name val="Arial"/>
      <family val="2"/>
      <charset val="204"/>
    </font>
    <font>
      <sz val="10"/>
      <color theme="0"/>
      <name val="Times New Roman"/>
      <family val="1"/>
      <charset val="204"/>
    </font>
    <font>
      <b/>
      <sz val="10"/>
      <color theme="0"/>
      <name val="Arial"/>
      <family val="2"/>
      <charset val="204"/>
    </font>
    <font>
      <b/>
      <sz val="10"/>
      <name val="Arial"/>
      <family val="2"/>
      <charset val="204"/>
    </font>
    <font>
      <i/>
      <sz val="8"/>
      <name val="Times New Roman"/>
      <family val="1"/>
      <charset val="204"/>
    </font>
    <font>
      <b/>
      <i/>
      <sz val="10"/>
      <name val="Arial"/>
      <family val="2"/>
      <charset val="204"/>
    </font>
    <font>
      <b/>
      <sz val="10"/>
      <color indexed="12"/>
      <name val="Arial"/>
      <family val="2"/>
      <charset val="204"/>
    </font>
    <font>
      <b/>
      <i/>
      <sz val="10"/>
      <color indexed="12"/>
      <name val="Arial"/>
      <family val="2"/>
      <charset val="204"/>
    </font>
    <font>
      <sz val="9"/>
      <name val="Arial"/>
      <family val="2"/>
      <charset val="204"/>
    </font>
    <font>
      <sz val="8"/>
      <name val="Arial"/>
      <family val="2"/>
      <charset val="204"/>
    </font>
    <font>
      <i/>
      <sz val="7.5"/>
      <name val="Times New Roman"/>
      <family val="1"/>
      <charset val="204"/>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s>
  <cellStyleXfs count="1">
    <xf numFmtId="0" fontId="0" fillId="0" borderId="0"/>
  </cellStyleXfs>
  <cellXfs count="143">
    <xf numFmtId="0" fontId="0" fillId="0" borderId="0" xfId="0"/>
    <xf numFmtId="4" fontId="6" fillId="2" borderId="5" xfId="0" applyNumberFormat="1" applyFont="1" applyFill="1" applyBorder="1" applyAlignment="1">
      <alignment horizontal="center" vertical="center" wrapText="1"/>
    </xf>
    <xf numFmtId="0" fontId="3" fillId="2" borderId="0" xfId="0" applyFont="1" applyFill="1" applyBorder="1" applyAlignment="1">
      <alignment horizontal="center" vertical="center" wrapText="1"/>
    </xf>
    <xf numFmtId="0" fontId="5" fillId="2" borderId="0" xfId="0" applyFont="1" applyFill="1" applyBorder="1" applyAlignment="1">
      <alignment vertical="center" wrapText="1"/>
    </xf>
    <xf numFmtId="0" fontId="2" fillId="2" borderId="0" xfId="0" applyNumberFormat="1" applyFont="1" applyFill="1" applyBorder="1" applyAlignment="1">
      <alignment horizontal="center" vertical="center" wrapText="1"/>
    </xf>
    <xf numFmtId="0" fontId="6" fillId="2" borderId="0" xfId="0" applyFont="1" applyFill="1" applyBorder="1" applyAlignment="1">
      <alignment vertical="top" wrapText="1"/>
    </xf>
    <xf numFmtId="0" fontId="25" fillId="2" borderId="0" xfId="0" applyFont="1" applyFill="1" applyAlignment="1">
      <alignment horizontal="left" wrapText="1"/>
    </xf>
    <xf numFmtId="0" fontId="2" fillId="2" borderId="5" xfId="0" applyFont="1" applyFill="1" applyBorder="1" applyAlignment="1">
      <alignment horizontal="center" vertical="center" wrapText="1"/>
    </xf>
    <xf numFmtId="0" fontId="2" fillId="2" borderId="2" xfId="0" applyFont="1" applyFill="1" applyBorder="1" applyAlignment="1">
      <alignment horizontal="center" vertical="center" wrapText="1"/>
    </xf>
    <xf numFmtId="4" fontId="15" fillId="2" borderId="0" xfId="0" applyNumberFormat="1" applyFont="1" applyFill="1" applyAlignment="1">
      <alignment wrapText="1"/>
    </xf>
    <xf numFmtId="4" fontId="6" fillId="2" borderId="9" xfId="0" applyNumberFormat="1" applyFont="1" applyFill="1" applyBorder="1" applyAlignment="1">
      <alignment horizontal="center" vertical="center" wrapText="1"/>
    </xf>
    <xf numFmtId="4" fontId="29" fillId="2" borderId="0" xfId="0" applyNumberFormat="1" applyFont="1" applyFill="1" applyAlignment="1">
      <alignment horizontal="center" vertical="center" wrapText="1"/>
    </xf>
    <xf numFmtId="0" fontId="18" fillId="2" borderId="0" xfId="0" applyFont="1" applyFill="1" applyAlignment="1">
      <alignment horizontal="center" vertical="center" wrapText="1"/>
    </xf>
    <xf numFmtId="0" fontId="2" fillId="2" borderId="4" xfId="0" applyFont="1" applyFill="1" applyBorder="1" applyAlignment="1">
      <alignment horizontal="center" vertical="center" wrapText="1"/>
    </xf>
    <xf numFmtId="0" fontId="17" fillId="2" borderId="10" xfId="0" applyFont="1" applyFill="1" applyBorder="1" applyAlignment="1">
      <alignment horizontal="center" vertical="center" wrapText="1"/>
    </xf>
    <xf numFmtId="4" fontId="31" fillId="2" borderId="0" xfId="0" applyNumberFormat="1" applyFont="1" applyFill="1" applyAlignment="1">
      <alignment horizontal="center" vertical="center" wrapText="1"/>
    </xf>
    <xf numFmtId="0" fontId="31" fillId="2" borderId="0" xfId="0" applyFont="1" applyFill="1" applyAlignment="1">
      <alignment horizontal="center" vertical="center" wrapText="1"/>
    </xf>
    <xf numFmtId="4" fontId="34" fillId="2" borderId="0" xfId="0" applyNumberFormat="1" applyFont="1" applyFill="1" applyAlignment="1">
      <alignment horizontal="center" vertical="center" wrapText="1"/>
    </xf>
    <xf numFmtId="0" fontId="35" fillId="2" borderId="0" xfId="0" applyFont="1" applyFill="1" applyAlignment="1">
      <alignment wrapText="1"/>
    </xf>
    <xf numFmtId="4" fontId="34" fillId="2" borderId="0" xfId="0" applyNumberFormat="1" applyFont="1" applyFill="1" applyAlignment="1">
      <alignment wrapText="1"/>
    </xf>
    <xf numFmtId="0" fontId="33" fillId="2" borderId="0" xfId="0" applyFont="1" applyFill="1" applyAlignment="1">
      <alignment wrapText="1"/>
    </xf>
    <xf numFmtId="0" fontId="32" fillId="2" borderId="0" xfId="0" applyFont="1" applyFill="1" applyAlignment="1">
      <alignment horizontal="center" vertical="center" wrapText="1"/>
    </xf>
    <xf numFmtId="0" fontId="34" fillId="2" borderId="0" xfId="0" applyFont="1" applyFill="1" applyAlignment="1">
      <alignment wrapText="1"/>
    </xf>
    <xf numFmtId="0" fontId="36" fillId="2" borderId="0" xfId="0" applyFont="1" applyFill="1" applyAlignment="1">
      <alignment horizontal="left" wrapText="1"/>
    </xf>
    <xf numFmtId="4" fontId="34" fillId="2" borderId="0" xfId="0" applyNumberFormat="1" applyFont="1" applyFill="1" applyBorder="1" applyAlignment="1">
      <alignment wrapText="1"/>
    </xf>
    <xf numFmtId="0" fontId="34" fillId="2" borderId="0" xfId="0" applyFont="1" applyFill="1" applyBorder="1" applyAlignment="1">
      <alignment wrapText="1"/>
    </xf>
    <xf numFmtId="4" fontId="15" fillId="2" borderId="0" xfId="0" applyNumberFormat="1" applyFont="1" applyFill="1" applyBorder="1" applyAlignment="1">
      <alignment wrapText="1"/>
    </xf>
    <xf numFmtId="0" fontId="7" fillId="2" borderId="0" xfId="0" applyFont="1" applyFill="1" applyBorder="1" applyAlignment="1">
      <alignment wrapText="1"/>
    </xf>
    <xf numFmtId="0" fontId="2" fillId="2" borderId="2" xfId="0" applyFont="1" applyFill="1" applyBorder="1" applyAlignment="1">
      <alignment vertical="top" wrapText="1"/>
    </xf>
    <xf numFmtId="0" fontId="38" fillId="2" borderId="0" xfId="0" applyFont="1" applyFill="1" applyBorder="1" applyAlignment="1">
      <alignment horizontal="center" vertical="center" wrapText="1"/>
    </xf>
    <xf numFmtId="0" fontId="1" fillId="2" borderId="0" xfId="0" applyFont="1" applyFill="1" applyAlignment="1">
      <alignment wrapText="1"/>
    </xf>
    <xf numFmtId="2" fontId="2" fillId="2" borderId="0" xfId="0" applyNumberFormat="1" applyFont="1" applyFill="1" applyAlignment="1">
      <alignment horizontal="left" vertical="center" wrapText="1"/>
    </xf>
    <xf numFmtId="4" fontId="2" fillId="2" borderId="0" xfId="0" applyNumberFormat="1" applyFont="1" applyFill="1" applyAlignment="1">
      <alignment horizontal="left" vertical="center" wrapText="1"/>
    </xf>
    <xf numFmtId="2" fontId="2" fillId="2" borderId="0" xfId="0" applyNumberFormat="1" applyFont="1" applyFill="1" applyBorder="1" applyAlignment="1">
      <alignment horizontal="left" vertical="center" wrapText="1"/>
    </xf>
    <xf numFmtId="4" fontId="16" fillId="2" borderId="0" xfId="0" applyNumberFormat="1" applyFont="1" applyFill="1" applyBorder="1" applyAlignment="1">
      <alignment horizontal="center" vertical="center" wrapText="1"/>
    </xf>
    <xf numFmtId="0" fontId="37" fillId="2" borderId="0" xfId="0" applyFont="1" applyFill="1" applyAlignment="1">
      <alignment horizontal="left" wrapText="1"/>
    </xf>
    <xf numFmtId="0" fontId="4" fillId="2" borderId="0" xfId="0" applyFont="1" applyFill="1" applyAlignment="1">
      <alignment wrapText="1"/>
    </xf>
    <xf numFmtId="0" fontId="8" fillId="2" borderId="0" xfId="0" applyFont="1" applyFill="1" applyAlignment="1">
      <alignment wrapText="1"/>
    </xf>
    <xf numFmtId="0" fontId="1" fillId="2" borderId="0" xfId="0" applyFont="1" applyFill="1" applyAlignment="1">
      <alignment horizontal="left" vertical="center" wrapText="1"/>
    </xf>
    <xf numFmtId="0" fontId="37" fillId="2" borderId="0" xfId="0" applyFont="1" applyFill="1" applyBorder="1" applyAlignment="1">
      <alignment horizontal="center" vertical="center" wrapText="1"/>
    </xf>
    <xf numFmtId="4" fontId="15" fillId="2" borderId="0" xfId="0" applyNumberFormat="1" applyFont="1" applyFill="1" applyAlignment="1">
      <alignment horizontal="center" vertical="center" wrapText="1"/>
    </xf>
    <xf numFmtId="0" fontId="7" fillId="2" borderId="0" xfId="0" applyFont="1" applyFill="1" applyAlignment="1">
      <alignment horizontal="center" vertical="center" wrapText="1"/>
    </xf>
    <xf numFmtId="0" fontId="7" fillId="2" borderId="3" xfId="0" applyFont="1" applyFill="1" applyBorder="1" applyAlignment="1">
      <alignment horizontal="left" wrapText="1"/>
    </xf>
    <xf numFmtId="0" fontId="7" fillId="2" borderId="3" xfId="0" applyFont="1" applyFill="1" applyBorder="1" applyAlignment="1">
      <alignment wrapText="1"/>
    </xf>
    <xf numFmtId="0" fontId="12" fillId="2" borderId="0" xfId="0" applyFont="1" applyFill="1" applyAlignment="1">
      <alignment horizontal="center" vertical="center" wrapText="1"/>
    </xf>
    <xf numFmtId="0" fontId="18" fillId="2" borderId="1" xfId="0"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7" fillId="2" borderId="0" xfId="0" applyFont="1" applyFill="1" applyAlignment="1">
      <alignment wrapText="1"/>
    </xf>
    <xf numFmtId="2" fontId="14" fillId="2" borderId="0" xfId="0" applyNumberFormat="1" applyFont="1" applyFill="1" applyBorder="1" applyAlignment="1">
      <alignment horizontal="center" vertical="center" wrapText="1"/>
    </xf>
    <xf numFmtId="0" fontId="13" fillId="2" borderId="0" xfId="0" applyFont="1" applyFill="1" applyBorder="1" applyAlignment="1">
      <alignment horizontal="center" vertical="center" wrapText="1"/>
    </xf>
    <xf numFmtId="2" fontId="13" fillId="2" borderId="0" xfId="0" applyNumberFormat="1" applyFont="1" applyFill="1" applyBorder="1" applyAlignment="1">
      <alignment horizontal="center" vertical="center" wrapText="1"/>
    </xf>
    <xf numFmtId="0" fontId="8" fillId="2" borderId="0" xfId="0" applyFont="1" applyFill="1" applyBorder="1" applyAlignment="1">
      <alignment horizontal="center" wrapText="1"/>
    </xf>
    <xf numFmtId="0" fontId="8" fillId="2" borderId="0" xfId="0" applyFont="1" applyFill="1" applyBorder="1" applyAlignment="1">
      <alignment wrapText="1"/>
    </xf>
    <xf numFmtId="0" fontId="25" fillId="2" borderId="0" xfId="0" applyFont="1" applyFill="1" applyAlignment="1">
      <alignment vertical="justify" wrapText="1"/>
    </xf>
    <xf numFmtId="0" fontId="6" fillId="2" borderId="0" xfId="0" applyFont="1" applyFill="1" applyBorder="1" applyAlignment="1">
      <alignment horizontal="right" wrapText="1"/>
    </xf>
    <xf numFmtId="0" fontId="1" fillId="2" borderId="0" xfId="0" applyFont="1" applyFill="1" applyBorder="1" applyAlignment="1">
      <alignment horizontal="left" vertical="center" wrapText="1"/>
    </xf>
    <xf numFmtId="0" fontId="25" fillId="2" borderId="0" xfId="0" applyFont="1" applyFill="1" applyAlignment="1">
      <alignment horizontal="left" vertical="justify" wrapText="1"/>
    </xf>
    <xf numFmtId="0" fontId="5" fillId="2" borderId="0" xfId="0" applyFont="1" applyFill="1" applyBorder="1" applyAlignment="1">
      <alignment horizontal="center" wrapText="1"/>
    </xf>
    <xf numFmtId="0" fontId="9" fillId="2" borderId="0" xfId="0" applyFont="1" applyFill="1" applyAlignment="1">
      <alignment wrapText="1"/>
    </xf>
    <xf numFmtId="0" fontId="19" fillId="2" borderId="0" xfId="0" applyFont="1" applyFill="1" applyBorder="1" applyAlignment="1">
      <alignment horizontal="left" wrapText="1"/>
    </xf>
    <xf numFmtId="0" fontId="19" fillId="2" borderId="0" xfId="0" applyFont="1" applyFill="1" applyBorder="1" applyAlignment="1">
      <alignment wrapText="1"/>
    </xf>
    <xf numFmtId="0" fontId="21" fillId="2" borderId="0" xfId="0" applyFont="1" applyFill="1" applyBorder="1" applyAlignment="1">
      <alignment wrapText="1"/>
    </xf>
    <xf numFmtId="0" fontId="23" fillId="2" borderId="0" xfId="0" applyFont="1" applyFill="1" applyBorder="1" applyAlignment="1">
      <alignment horizontal="left" wrapText="1"/>
    </xf>
    <xf numFmtId="0" fontId="23" fillId="2" borderId="0" xfId="0" applyFont="1" applyFill="1" applyBorder="1" applyAlignment="1">
      <alignment wrapText="1"/>
    </xf>
    <xf numFmtId="0" fontId="24" fillId="2" borderId="0" xfId="0" applyFont="1" applyFill="1" applyBorder="1" applyAlignment="1">
      <alignment horizontal="right" wrapText="1"/>
    </xf>
    <xf numFmtId="0" fontId="24" fillId="2" borderId="0" xfId="0" applyFont="1" applyFill="1" applyBorder="1" applyAlignment="1">
      <alignment wrapText="1"/>
    </xf>
    <xf numFmtId="0" fontId="9" fillId="2" borderId="0" xfId="0" applyFont="1" applyFill="1" applyAlignment="1">
      <alignment horizontal="left" wrapText="1"/>
    </xf>
    <xf numFmtId="0" fontId="4" fillId="2" borderId="0" xfId="0" applyFont="1" applyFill="1" applyAlignment="1">
      <alignment horizontal="left" vertical="center" wrapText="1"/>
    </xf>
    <xf numFmtId="0" fontId="4" fillId="2" borderId="0" xfId="0" applyFont="1" applyFill="1" applyAlignment="1">
      <alignment horizontal="left" wrapText="1"/>
    </xf>
    <xf numFmtId="4" fontId="4" fillId="2" borderId="0" xfId="0" applyNumberFormat="1" applyFont="1" applyFill="1" applyAlignment="1">
      <alignment wrapText="1"/>
    </xf>
    <xf numFmtId="4" fontId="4" fillId="2" borderId="0" xfId="0" applyNumberFormat="1" applyFont="1" applyFill="1" applyAlignment="1">
      <alignment horizontal="left" wrapText="1"/>
    </xf>
    <xf numFmtId="0" fontId="44" fillId="2" borderId="0" xfId="0" applyFont="1" applyFill="1" applyAlignment="1">
      <alignment horizontal="center" vertical="center" wrapText="1"/>
    </xf>
    <xf numFmtId="4" fontId="6" fillId="2" borderId="4" xfId="0" applyNumberFormat="1" applyFont="1" applyFill="1" applyBorder="1" applyAlignment="1">
      <alignment horizontal="center" vertical="center" wrapText="1"/>
    </xf>
    <xf numFmtId="2" fontId="2" fillId="2" borderId="0" xfId="0" applyNumberFormat="1" applyFont="1" applyFill="1" applyBorder="1" applyAlignment="1">
      <alignment horizontal="center" wrapText="1"/>
    </xf>
    <xf numFmtId="4" fontId="1" fillId="2" borderId="0" xfId="0" applyNumberFormat="1" applyFont="1" applyFill="1" applyBorder="1" applyAlignment="1">
      <alignment horizontal="center" wrapText="1"/>
    </xf>
    <xf numFmtId="0" fontId="1" fillId="2" borderId="0" xfId="0" applyFont="1" applyFill="1" applyBorder="1" applyAlignment="1">
      <alignment wrapText="1"/>
    </xf>
    <xf numFmtId="4" fontId="6" fillId="2" borderId="11" xfId="0" applyNumberFormat="1"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4" xfId="0" applyFont="1" applyFill="1" applyBorder="1" applyAlignment="1">
      <alignment vertical="top" wrapText="1"/>
    </xf>
    <xf numFmtId="0" fontId="2" fillId="2" borderId="7" xfId="0" applyNumberFormat="1" applyFont="1" applyFill="1" applyBorder="1" applyAlignment="1">
      <alignment horizontal="center" vertical="center" wrapText="1"/>
    </xf>
    <xf numFmtId="0" fontId="28" fillId="2" borderId="0"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6" fillId="2" borderId="5" xfId="0" applyFont="1" applyFill="1" applyBorder="1" applyAlignment="1">
      <alignment vertical="top" wrapText="1"/>
    </xf>
    <xf numFmtId="0" fontId="2" fillId="2" borderId="2" xfId="0" applyNumberFormat="1" applyFont="1" applyFill="1" applyBorder="1" applyAlignment="1">
      <alignment horizontal="center" vertical="center" wrapText="1"/>
    </xf>
    <xf numFmtId="0" fontId="2" fillId="2" borderId="5" xfId="0" applyFont="1" applyFill="1" applyBorder="1" applyAlignment="1">
      <alignment vertical="top" wrapText="1"/>
    </xf>
    <xf numFmtId="0" fontId="10" fillId="2" borderId="0" xfId="0" applyFont="1" applyFill="1" applyBorder="1" applyAlignment="1">
      <alignment horizontal="center" vertical="center" wrapText="1"/>
    </xf>
    <xf numFmtId="0" fontId="10" fillId="2" borderId="0" xfId="0" applyFont="1" applyFill="1" applyAlignment="1">
      <alignment horizontal="center" vertical="center" wrapText="1"/>
    </xf>
    <xf numFmtId="0" fontId="11" fillId="2" borderId="0" xfId="0" applyFont="1" applyFill="1" applyBorder="1" applyAlignment="1">
      <alignment horizontal="center" vertical="center" wrapText="1"/>
    </xf>
    <xf numFmtId="0" fontId="30" fillId="2" borderId="0" xfId="0" applyFont="1" applyFill="1" applyBorder="1" applyAlignment="1">
      <alignment horizontal="center" vertical="center" wrapText="1"/>
    </xf>
    <xf numFmtId="0" fontId="6" fillId="2" borderId="5" xfId="0" applyFont="1" applyFill="1" applyBorder="1" applyAlignment="1">
      <alignment vertical="center" wrapText="1"/>
    </xf>
    <xf numFmtId="0" fontId="6" fillId="2" borderId="2" xfId="0" applyFont="1" applyFill="1" applyBorder="1" applyAlignment="1">
      <alignment vertical="center" wrapText="1"/>
    </xf>
    <xf numFmtId="0" fontId="3" fillId="2" borderId="5"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6" fillId="2" borderId="5" xfId="0" applyFont="1" applyFill="1" applyBorder="1" applyAlignment="1">
      <alignment vertical="top" wrapText="1"/>
    </xf>
    <xf numFmtId="0" fontId="6" fillId="2" borderId="2" xfId="0" applyFont="1" applyFill="1" applyBorder="1" applyAlignment="1">
      <alignment vertical="top" wrapText="1"/>
    </xf>
    <xf numFmtId="0" fontId="2" fillId="2" borderId="5" xfId="0" applyNumberFormat="1" applyFont="1" applyFill="1" applyBorder="1" applyAlignment="1">
      <alignment horizontal="center" vertical="center" wrapText="1"/>
    </xf>
    <xf numFmtId="0" fontId="2" fillId="2" borderId="2" xfId="0" applyNumberFormat="1" applyFont="1" applyFill="1" applyBorder="1" applyAlignment="1">
      <alignment horizontal="center" vertical="center" wrapText="1"/>
    </xf>
    <xf numFmtId="0" fontId="5" fillId="2" borderId="5" xfId="0" applyFont="1" applyFill="1" applyBorder="1" applyAlignment="1">
      <alignment vertical="center" wrapText="1"/>
    </xf>
    <xf numFmtId="0" fontId="5" fillId="2" borderId="2" xfId="0" applyFont="1" applyFill="1" applyBorder="1" applyAlignment="1">
      <alignment vertical="center" wrapText="1"/>
    </xf>
    <xf numFmtId="0" fontId="5" fillId="2" borderId="5"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2" fillId="2" borderId="7" xfId="0" applyFont="1" applyFill="1" applyBorder="1" applyAlignment="1">
      <alignment horizontal="justify" vertical="top" wrapText="1" readingOrder="1"/>
    </xf>
    <xf numFmtId="0" fontId="17" fillId="2" borderId="8" xfId="0" applyFont="1" applyFill="1" applyBorder="1" applyAlignment="1">
      <alignment horizontal="justify" vertical="top" wrapText="1" readingOrder="1"/>
    </xf>
    <xf numFmtId="0" fontId="6" fillId="2" borderId="5" xfId="0" applyNumberFormat="1" applyFont="1" applyFill="1" applyBorder="1" applyAlignment="1">
      <alignment horizontal="center" vertical="center" wrapText="1"/>
    </xf>
    <xf numFmtId="0" fontId="6" fillId="2" borderId="2" xfId="0" applyNumberFormat="1" applyFont="1" applyFill="1" applyBorder="1" applyAlignment="1">
      <alignment horizontal="center" vertical="center" wrapText="1"/>
    </xf>
    <xf numFmtId="4" fontId="42" fillId="2" borderId="0" xfId="0" applyNumberFormat="1" applyFont="1" applyFill="1" applyAlignment="1">
      <alignment horizontal="center" wrapText="1"/>
    </xf>
    <xf numFmtId="0" fontId="43" fillId="2" borderId="0" xfId="0" applyFont="1" applyFill="1" applyAlignment="1">
      <alignment horizontal="center" wrapText="1"/>
    </xf>
    <xf numFmtId="0" fontId="10" fillId="2" borderId="0" xfId="0" applyFont="1" applyFill="1" applyBorder="1" applyAlignment="1">
      <alignment horizontal="center" vertical="center" wrapText="1"/>
    </xf>
    <xf numFmtId="0" fontId="10" fillId="2" borderId="0" xfId="0" applyFont="1" applyFill="1" applyAlignment="1">
      <alignment horizontal="center" vertical="center" wrapText="1"/>
    </xf>
    <xf numFmtId="0" fontId="11" fillId="2" borderId="0" xfId="0" applyFont="1" applyFill="1" applyBorder="1" applyAlignment="1">
      <alignment horizontal="center" vertical="center" wrapText="1"/>
    </xf>
    <xf numFmtId="0" fontId="6" fillId="2" borderId="5" xfId="0" applyFont="1" applyFill="1" applyBorder="1" applyAlignment="1">
      <alignment horizontal="left" vertical="center" wrapText="1"/>
    </xf>
    <xf numFmtId="0" fontId="6" fillId="2" borderId="2" xfId="0" applyFont="1" applyFill="1" applyBorder="1" applyAlignment="1">
      <alignment horizontal="left" vertical="center" wrapText="1"/>
    </xf>
    <xf numFmtId="0" fontId="30" fillId="2" borderId="0" xfId="0" applyFont="1" applyFill="1" applyBorder="1" applyAlignment="1">
      <alignment horizontal="center" vertical="center" wrapText="1"/>
    </xf>
    <xf numFmtId="0" fontId="6" fillId="2" borderId="5" xfId="0" applyFont="1" applyFill="1" applyBorder="1" applyAlignment="1">
      <alignment horizontal="left" vertical="top" wrapText="1"/>
    </xf>
    <xf numFmtId="0" fontId="6" fillId="2" borderId="2"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2" xfId="0" applyFont="1" applyFill="1" applyBorder="1" applyAlignment="1">
      <alignment horizontal="left" vertical="top" wrapText="1"/>
    </xf>
    <xf numFmtId="0" fontId="2" fillId="2" borderId="4" xfId="0" applyNumberFormat="1" applyFont="1" applyFill="1" applyBorder="1" applyAlignment="1">
      <alignment horizontal="center" vertical="center" wrapText="1"/>
    </xf>
    <xf numFmtId="0" fontId="2" fillId="2" borderId="7" xfId="0" applyFont="1" applyFill="1" applyBorder="1" applyAlignment="1">
      <alignment horizontal="left" vertical="top" wrapText="1"/>
    </xf>
    <xf numFmtId="0" fontId="2" fillId="2" borderId="8" xfId="0" applyFont="1" applyFill="1" applyBorder="1" applyAlignment="1">
      <alignment horizontal="left" vertical="top" wrapText="1"/>
    </xf>
    <xf numFmtId="0" fontId="27" fillId="2" borderId="3" xfId="0" applyFont="1" applyFill="1" applyBorder="1" applyAlignment="1">
      <alignment horizontal="left" wrapText="1"/>
    </xf>
    <xf numFmtId="0" fontId="26" fillId="2" borderId="6" xfId="0" applyFont="1" applyFill="1" applyBorder="1" applyAlignment="1">
      <alignment horizontal="center" vertical="top" wrapText="1"/>
    </xf>
    <xf numFmtId="0" fontId="20" fillId="2" borderId="0" xfId="0" applyFont="1" applyFill="1" applyBorder="1" applyAlignment="1">
      <alignment horizontal="left" wrapText="1"/>
    </xf>
    <xf numFmtId="0" fontId="22" fillId="2" borderId="0" xfId="0" applyFont="1" applyFill="1" applyBorder="1" applyAlignment="1">
      <alignment horizontal="center" wrapText="1"/>
    </xf>
    <xf numFmtId="0" fontId="2" fillId="2" borderId="0" xfId="0" applyFont="1" applyFill="1" applyBorder="1" applyAlignment="1">
      <alignment vertical="top" wrapText="1"/>
    </xf>
    <xf numFmtId="0" fontId="4" fillId="2" borderId="0" xfId="0" applyFont="1" applyFill="1" applyBorder="1" applyAlignment="1">
      <alignment wrapText="1"/>
    </xf>
    <xf numFmtId="0" fontId="37" fillId="2" borderId="0" xfId="0" applyFont="1" applyFill="1" applyBorder="1" applyAlignment="1">
      <alignment horizontal="center" wrapText="1"/>
    </xf>
    <xf numFmtId="4" fontId="4" fillId="2" borderId="0" xfId="0" applyNumberFormat="1" applyFont="1" applyFill="1" applyBorder="1" applyAlignment="1">
      <alignment wrapText="1"/>
    </xf>
    <xf numFmtId="0" fontId="37" fillId="2" borderId="0" xfId="0" applyFont="1" applyFill="1" applyBorder="1" applyAlignment="1">
      <alignment horizontal="right" wrapText="1"/>
    </xf>
    <xf numFmtId="0" fontId="37" fillId="2" borderId="0" xfId="0" applyFont="1" applyFill="1" applyBorder="1" applyAlignment="1">
      <alignment wrapText="1"/>
    </xf>
    <xf numFmtId="4" fontId="37" fillId="2" borderId="0" xfId="0" applyNumberFormat="1" applyFont="1" applyFill="1" applyBorder="1" applyAlignment="1">
      <alignment wrapText="1"/>
    </xf>
    <xf numFmtId="0" fontId="39" fillId="2" borderId="0" xfId="0" applyFont="1" applyFill="1" applyBorder="1" applyAlignment="1">
      <alignment horizontal="right" wrapText="1"/>
    </xf>
    <xf numFmtId="0" fontId="39" fillId="2" borderId="0" xfId="0" applyFont="1" applyFill="1" applyBorder="1" applyAlignment="1">
      <alignment wrapText="1"/>
    </xf>
    <xf numFmtId="4" fontId="39" fillId="2" borderId="0" xfId="0" applyNumberFormat="1" applyFont="1" applyFill="1" applyBorder="1" applyAlignment="1">
      <alignment wrapText="1"/>
    </xf>
    <xf numFmtId="4" fontId="1" fillId="2" borderId="0" xfId="0" applyNumberFormat="1" applyFont="1" applyFill="1" applyBorder="1" applyAlignment="1">
      <alignment wrapText="1"/>
    </xf>
    <xf numFmtId="2" fontId="8" fillId="2" borderId="0" xfId="0" applyNumberFormat="1" applyFont="1" applyFill="1" applyBorder="1" applyAlignment="1">
      <alignment wrapText="1"/>
    </xf>
    <xf numFmtId="0" fontId="37" fillId="2" borderId="0" xfId="0" applyFont="1" applyFill="1" applyBorder="1" applyAlignment="1">
      <alignment horizontal="left" vertical="center" wrapText="1"/>
    </xf>
    <xf numFmtId="4" fontId="40" fillId="2" borderId="0" xfId="0" applyNumberFormat="1" applyFont="1" applyFill="1" applyBorder="1" applyAlignment="1">
      <alignment wrapText="1"/>
    </xf>
    <xf numFmtId="0" fontId="39" fillId="2" borderId="0" xfId="0" applyFont="1" applyFill="1" applyBorder="1" applyAlignment="1">
      <alignment horizontal="left" vertical="center" wrapText="1"/>
    </xf>
    <xf numFmtId="4" fontId="41" fillId="2" borderId="0" xfId="0" applyNumberFormat="1" applyFont="1" applyFill="1" applyBorder="1" applyAlignment="1">
      <alignment wrapText="1"/>
    </xf>
    <xf numFmtId="0" fontId="39" fillId="2" borderId="0" xfId="0" applyFont="1" applyFill="1" applyBorder="1" applyAlignment="1">
      <alignment horizontal="center" wrapText="1"/>
    </xf>
    <xf numFmtId="0" fontId="1" fillId="2" borderId="0" xfId="0" applyFont="1" applyFill="1" applyBorder="1" applyAlignment="1">
      <alignment horizontal="center" wrapText="1"/>
    </xf>
    <xf numFmtId="14" fontId="4" fillId="2" borderId="0" xfId="0" applyNumberFormat="1" applyFont="1" applyFill="1" applyBorder="1" applyAlignment="1">
      <alignment wrapText="1"/>
    </xf>
  </cellXfs>
  <cellStyles count="1">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J385"/>
  <sheetViews>
    <sheetView tabSelected="1" zoomScaleNormal="100" zoomScaleSheetLayoutView="93" workbookViewId="0">
      <pane ySplit="2" topLeftCell="A3" activePane="bottomLeft" state="frozen"/>
      <selection sqref="A1:A1048576"/>
      <selection pane="bottomLeft" activeCell="C9" sqref="C9"/>
    </sheetView>
  </sheetViews>
  <sheetFormatPr defaultRowHeight="12.75" x14ac:dyDescent="0.2"/>
  <cols>
    <col min="1" max="1" width="64.5703125" style="68" customWidth="1"/>
    <col min="2" max="2" width="13.7109375" style="36" customWidth="1"/>
    <col min="3" max="3" width="47.140625" style="37" customWidth="1"/>
    <col min="4" max="4" width="11" style="36" customWidth="1"/>
    <col min="5" max="5" width="11.7109375" style="36" customWidth="1"/>
    <col min="6" max="6" width="13.7109375" style="36" customWidth="1"/>
    <col min="7" max="7" width="12" style="36" customWidth="1"/>
    <col min="8" max="8" width="10.140625" style="38" customWidth="1"/>
    <col min="9" max="9" width="12.42578125" style="9" customWidth="1"/>
    <col min="10" max="10" width="15.42578125" style="30" customWidth="1"/>
    <col min="11" max="11" width="12.85546875" style="36" customWidth="1"/>
    <col min="12" max="12" width="12.7109375" style="36" bestFit="1" customWidth="1"/>
    <col min="13" max="16384" width="9.140625" style="36"/>
  </cols>
  <sheetData>
    <row r="1" spans="1:36" x14ac:dyDescent="0.2">
      <c r="A1" s="35"/>
    </row>
    <row r="2" spans="1:36" s="41" customFormat="1" ht="17.25" customHeight="1" x14ac:dyDescent="0.2">
      <c r="A2" s="107" t="s">
        <v>21</v>
      </c>
      <c r="B2" s="107"/>
      <c r="C2" s="107"/>
      <c r="D2" s="107"/>
      <c r="E2" s="107"/>
      <c r="F2" s="107"/>
      <c r="G2" s="85"/>
      <c r="H2" s="39"/>
      <c r="I2" s="40"/>
    </row>
    <row r="3" spans="1:36" s="41" customFormat="1" ht="18" customHeight="1" x14ac:dyDescent="0.2">
      <c r="A3" s="108" t="s">
        <v>8</v>
      </c>
      <c r="B3" s="108"/>
      <c r="C3" s="108"/>
      <c r="D3" s="108"/>
      <c r="E3" s="108"/>
      <c r="F3" s="108"/>
      <c r="G3" s="86"/>
      <c r="H3" s="39"/>
      <c r="I3" s="40"/>
    </row>
    <row r="4" spans="1:36" s="41" customFormat="1" ht="15.75" customHeight="1" x14ac:dyDescent="0.2">
      <c r="A4" s="109" t="s">
        <v>9</v>
      </c>
      <c r="B4" s="109"/>
      <c r="C4" s="109"/>
      <c r="D4" s="109"/>
      <c r="E4" s="109"/>
      <c r="F4" s="109"/>
      <c r="G4" s="87"/>
      <c r="H4" s="39"/>
      <c r="I4" s="40"/>
    </row>
    <row r="5" spans="1:36" s="44" customFormat="1" ht="3.75" customHeight="1" x14ac:dyDescent="0.2">
      <c r="A5" s="42" t="s">
        <v>3</v>
      </c>
      <c r="B5" s="43"/>
      <c r="C5" s="43"/>
      <c r="D5" s="43"/>
      <c r="E5" s="43"/>
      <c r="F5" s="43"/>
      <c r="G5" s="27"/>
      <c r="H5" s="38"/>
      <c r="I5" s="11"/>
      <c r="J5" s="12"/>
    </row>
    <row r="6" spans="1:36" s="44" customFormat="1" ht="124.5" customHeight="1" x14ac:dyDescent="0.2">
      <c r="A6" s="45" t="s">
        <v>13</v>
      </c>
      <c r="B6" s="45" t="s">
        <v>17</v>
      </c>
      <c r="C6" s="45" t="s">
        <v>6</v>
      </c>
      <c r="D6" s="45" t="s">
        <v>7</v>
      </c>
      <c r="E6" s="45" t="s">
        <v>0</v>
      </c>
      <c r="F6" s="45" t="s">
        <v>1</v>
      </c>
      <c r="G6" s="46" t="s">
        <v>69</v>
      </c>
      <c r="H6" s="29"/>
      <c r="I6" s="15"/>
      <c r="J6" s="16"/>
      <c r="K6" s="21"/>
      <c r="L6" s="21"/>
      <c r="M6" s="21"/>
      <c r="N6" s="21"/>
      <c r="O6" s="21"/>
      <c r="P6" s="21"/>
      <c r="Q6" s="21"/>
      <c r="R6" s="21"/>
      <c r="S6" s="21"/>
      <c r="T6" s="21"/>
      <c r="U6" s="21"/>
      <c r="V6" s="21"/>
      <c r="W6" s="21"/>
      <c r="X6" s="21"/>
      <c r="Y6" s="21"/>
      <c r="Z6" s="21"/>
      <c r="AA6" s="21"/>
      <c r="AB6" s="21"/>
      <c r="AC6" s="21"/>
      <c r="AD6" s="21"/>
      <c r="AE6" s="21"/>
      <c r="AF6" s="21"/>
      <c r="AG6" s="21"/>
      <c r="AH6" s="21"/>
      <c r="AI6" s="21"/>
      <c r="AJ6" s="21"/>
    </row>
    <row r="7" spans="1:36" s="44" customFormat="1" ht="12.75" customHeight="1" x14ac:dyDescent="0.2">
      <c r="A7" s="45">
        <v>1</v>
      </c>
      <c r="B7" s="45">
        <v>2</v>
      </c>
      <c r="C7" s="45">
        <v>3</v>
      </c>
      <c r="D7" s="45">
        <v>4</v>
      </c>
      <c r="E7" s="45">
        <v>5</v>
      </c>
      <c r="F7" s="45">
        <v>6</v>
      </c>
      <c r="G7" s="46"/>
      <c r="H7" s="29"/>
      <c r="I7" s="15"/>
      <c r="J7" s="16"/>
      <c r="K7" s="21"/>
      <c r="L7" s="21"/>
      <c r="M7" s="21"/>
      <c r="N7" s="21"/>
      <c r="O7" s="21"/>
      <c r="P7" s="21"/>
      <c r="Q7" s="21"/>
      <c r="R7" s="21"/>
      <c r="S7" s="21"/>
      <c r="T7" s="21"/>
      <c r="U7" s="21"/>
      <c r="V7" s="21"/>
      <c r="W7" s="21"/>
      <c r="X7" s="21"/>
      <c r="Y7" s="21"/>
      <c r="Z7" s="21"/>
      <c r="AA7" s="21"/>
      <c r="AB7" s="21"/>
      <c r="AC7" s="21"/>
      <c r="AD7" s="21"/>
      <c r="AE7" s="21"/>
      <c r="AF7" s="21"/>
      <c r="AG7" s="21"/>
      <c r="AH7" s="21"/>
      <c r="AI7" s="21"/>
      <c r="AJ7" s="21"/>
    </row>
    <row r="8" spans="1:36" s="71" customFormat="1" ht="60.75" customHeight="1" x14ac:dyDescent="0.2">
      <c r="A8" s="89" t="s">
        <v>24</v>
      </c>
      <c r="B8" s="7">
        <v>2210</v>
      </c>
      <c r="C8" s="1">
        <v>267792</v>
      </c>
      <c r="D8" s="91" t="s">
        <v>5</v>
      </c>
      <c r="E8" s="91" t="s">
        <v>41</v>
      </c>
      <c r="F8" s="97" t="s">
        <v>18</v>
      </c>
      <c r="G8" s="103" t="s">
        <v>70</v>
      </c>
      <c r="H8" s="29"/>
      <c r="I8" s="105"/>
      <c r="J8" s="106"/>
    </row>
    <row r="9" spans="1:36" s="71" customFormat="1" ht="25.5" x14ac:dyDescent="0.2">
      <c r="A9" s="90"/>
      <c r="B9" s="8">
        <v>2017530</v>
      </c>
      <c r="C9" s="8" t="s">
        <v>68</v>
      </c>
      <c r="D9" s="92"/>
      <c r="E9" s="92"/>
      <c r="F9" s="98"/>
      <c r="G9" s="104"/>
      <c r="H9" s="29"/>
      <c r="I9" s="105"/>
      <c r="J9" s="106"/>
    </row>
    <row r="10" spans="1:36" s="30" customFormat="1" ht="37.5" customHeight="1" x14ac:dyDescent="0.2">
      <c r="A10" s="89" t="s">
        <v>23</v>
      </c>
      <c r="B10" s="7">
        <v>2240</v>
      </c>
      <c r="C10" s="1">
        <f>58000-400</f>
        <v>57600</v>
      </c>
      <c r="D10" s="91" t="s">
        <v>15</v>
      </c>
      <c r="E10" s="91" t="s">
        <v>22</v>
      </c>
      <c r="F10" s="97" t="s">
        <v>18</v>
      </c>
      <c r="G10" s="103" t="s">
        <v>71</v>
      </c>
      <c r="I10" s="17"/>
      <c r="J10" s="18"/>
      <c r="K10" s="23"/>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row>
    <row r="11" spans="1:36" s="30" customFormat="1" ht="21.75" customHeight="1" x14ac:dyDescent="0.2">
      <c r="A11" s="90"/>
      <c r="B11" s="8">
        <v>2017530</v>
      </c>
      <c r="C11" s="8" t="s">
        <v>102</v>
      </c>
      <c r="D11" s="92"/>
      <c r="E11" s="92"/>
      <c r="F11" s="98"/>
      <c r="G11" s="104"/>
      <c r="I11" s="17"/>
      <c r="J11" s="18"/>
      <c r="K11" s="23"/>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row>
    <row r="12" spans="1:36" s="47" customFormat="1" ht="51.75" customHeight="1" x14ac:dyDescent="0.2">
      <c r="A12" s="89" t="s">
        <v>54</v>
      </c>
      <c r="B12" s="7">
        <v>2240</v>
      </c>
      <c r="C12" s="1">
        <v>191600</v>
      </c>
      <c r="D12" s="91" t="s">
        <v>12</v>
      </c>
      <c r="E12" s="91" t="s">
        <v>41</v>
      </c>
      <c r="F12" s="97" t="s">
        <v>18</v>
      </c>
      <c r="G12" s="103" t="s">
        <v>71</v>
      </c>
      <c r="H12" s="31"/>
      <c r="I12" s="19"/>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row>
    <row r="13" spans="1:36" s="47" customFormat="1" ht="15.75" customHeight="1" x14ac:dyDescent="0.2">
      <c r="A13" s="90"/>
      <c r="B13" s="8">
        <v>2017530</v>
      </c>
      <c r="C13" s="8" t="s">
        <v>53</v>
      </c>
      <c r="D13" s="92"/>
      <c r="E13" s="92"/>
      <c r="F13" s="98"/>
      <c r="G13" s="104"/>
      <c r="H13" s="31"/>
      <c r="I13" s="19"/>
      <c r="J13" s="19"/>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row>
    <row r="14" spans="1:36" s="47" customFormat="1" ht="22.5" customHeight="1" x14ac:dyDescent="0.2">
      <c r="A14" s="89" t="s">
        <v>52</v>
      </c>
      <c r="B14" s="7">
        <v>2240</v>
      </c>
      <c r="C14" s="1">
        <v>100539</v>
      </c>
      <c r="D14" s="91" t="s">
        <v>12</v>
      </c>
      <c r="E14" s="91" t="s">
        <v>41</v>
      </c>
      <c r="F14" s="97" t="s">
        <v>18</v>
      </c>
      <c r="G14" s="103" t="s">
        <v>71</v>
      </c>
      <c r="H14" s="31"/>
      <c r="I14" s="19"/>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row>
    <row r="15" spans="1:36" s="47" customFormat="1" ht="53.25" customHeight="1" x14ac:dyDescent="0.2">
      <c r="A15" s="90"/>
      <c r="B15" s="8">
        <v>2017530</v>
      </c>
      <c r="C15" s="8" t="s">
        <v>40</v>
      </c>
      <c r="D15" s="92"/>
      <c r="E15" s="92"/>
      <c r="F15" s="98"/>
      <c r="G15" s="104"/>
      <c r="H15" s="31"/>
      <c r="I15" s="19"/>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row>
    <row r="16" spans="1:36" s="47" customFormat="1" ht="24" customHeight="1" x14ac:dyDescent="0.2">
      <c r="A16" s="89" t="s">
        <v>51</v>
      </c>
      <c r="B16" s="7">
        <v>2240</v>
      </c>
      <c r="C16" s="1">
        <v>360545</v>
      </c>
      <c r="D16" s="91" t="s">
        <v>12</v>
      </c>
      <c r="E16" s="91" t="s">
        <v>41</v>
      </c>
      <c r="F16" s="97" t="s">
        <v>18</v>
      </c>
      <c r="G16" s="103" t="s">
        <v>71</v>
      </c>
      <c r="H16" s="31"/>
      <c r="I16" s="19"/>
      <c r="J16" s="19"/>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row>
    <row r="17" spans="1:36" s="47" customFormat="1" ht="51" customHeight="1" x14ac:dyDescent="0.2">
      <c r="A17" s="90"/>
      <c r="B17" s="8">
        <v>2017530</v>
      </c>
      <c r="C17" s="81" t="s">
        <v>50</v>
      </c>
      <c r="D17" s="92"/>
      <c r="E17" s="92"/>
      <c r="F17" s="98"/>
      <c r="G17" s="104"/>
      <c r="H17" s="31"/>
      <c r="I17" s="19"/>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row>
    <row r="18" spans="1:36" s="47" customFormat="1" ht="84" customHeight="1" x14ac:dyDescent="0.2">
      <c r="A18" s="89" t="s">
        <v>49</v>
      </c>
      <c r="B18" s="7">
        <v>2240</v>
      </c>
      <c r="C18" s="1">
        <v>800000</v>
      </c>
      <c r="D18" s="91" t="s">
        <v>12</v>
      </c>
      <c r="E18" s="91" t="s">
        <v>41</v>
      </c>
      <c r="F18" s="97" t="s">
        <v>18</v>
      </c>
      <c r="G18" s="103" t="s">
        <v>71</v>
      </c>
      <c r="H18" s="32"/>
      <c r="I18" s="19"/>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row>
    <row r="19" spans="1:36" s="47" customFormat="1" ht="24.75" customHeight="1" x14ac:dyDescent="0.2">
      <c r="A19" s="90"/>
      <c r="B19" s="8">
        <v>2017530</v>
      </c>
      <c r="C19" s="8" t="s">
        <v>25</v>
      </c>
      <c r="D19" s="92"/>
      <c r="E19" s="92"/>
      <c r="F19" s="98"/>
      <c r="G19" s="104"/>
      <c r="H19" s="31"/>
      <c r="I19" s="19"/>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row>
    <row r="20" spans="1:36" s="47" customFormat="1" ht="32.25" customHeight="1" x14ac:dyDescent="0.2">
      <c r="A20" s="89" t="s">
        <v>99</v>
      </c>
      <c r="B20" s="7">
        <v>2240</v>
      </c>
      <c r="C20" s="72">
        <v>2488.0500000000002</v>
      </c>
      <c r="D20" s="99" t="s">
        <v>14</v>
      </c>
      <c r="E20" s="91" t="s">
        <v>100</v>
      </c>
      <c r="F20" s="97" t="s">
        <v>18</v>
      </c>
      <c r="G20" s="103" t="s">
        <v>71</v>
      </c>
      <c r="H20" s="31"/>
      <c r="I20" s="19"/>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row>
    <row r="21" spans="1:36" s="47" customFormat="1" ht="34.5" customHeight="1" x14ac:dyDescent="0.2">
      <c r="A21" s="90"/>
      <c r="B21" s="8">
        <v>2017530</v>
      </c>
      <c r="C21" s="13" t="s">
        <v>101</v>
      </c>
      <c r="D21" s="100"/>
      <c r="E21" s="92"/>
      <c r="F21" s="98"/>
      <c r="G21" s="104"/>
      <c r="H21" s="31"/>
      <c r="I21" s="19"/>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row>
    <row r="22" spans="1:36" s="47" customFormat="1" ht="14.25" customHeight="1" x14ac:dyDescent="0.2">
      <c r="A22" s="89" t="s">
        <v>86</v>
      </c>
      <c r="B22" s="7">
        <v>2240</v>
      </c>
      <c r="C22" s="1">
        <f>606000-24000</f>
        <v>582000</v>
      </c>
      <c r="D22" s="91" t="s">
        <v>5</v>
      </c>
      <c r="E22" s="91" t="s">
        <v>84</v>
      </c>
      <c r="F22" s="97" t="s">
        <v>18</v>
      </c>
      <c r="G22" s="103" t="s">
        <v>72</v>
      </c>
      <c r="H22" s="31"/>
      <c r="I22" s="19"/>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row>
    <row r="23" spans="1:36" s="47" customFormat="1" ht="53.25" customHeight="1" x14ac:dyDescent="0.2">
      <c r="A23" s="90"/>
      <c r="B23" s="8">
        <v>2017530</v>
      </c>
      <c r="C23" s="8" t="s">
        <v>103</v>
      </c>
      <c r="D23" s="92"/>
      <c r="E23" s="92"/>
      <c r="F23" s="98"/>
      <c r="G23" s="104"/>
      <c r="H23" s="31"/>
      <c r="I23" s="19"/>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row>
    <row r="24" spans="1:36" s="47" customFormat="1" ht="33" customHeight="1" x14ac:dyDescent="0.2">
      <c r="A24" s="89" t="s">
        <v>87</v>
      </c>
      <c r="B24" s="7">
        <v>2240</v>
      </c>
      <c r="C24" s="1">
        <f>201000-3736.25-30013.75</f>
        <v>167250</v>
      </c>
      <c r="D24" s="91" t="s">
        <v>5</v>
      </c>
      <c r="E24" s="91" t="s">
        <v>84</v>
      </c>
      <c r="F24" s="97" t="s">
        <v>18</v>
      </c>
      <c r="G24" s="103" t="s">
        <v>72</v>
      </c>
      <c r="H24" s="31"/>
      <c r="I24" s="19"/>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row>
    <row r="25" spans="1:36" s="47" customFormat="1" ht="86.25" customHeight="1" x14ac:dyDescent="0.2">
      <c r="A25" s="90"/>
      <c r="B25" s="8">
        <v>2017530</v>
      </c>
      <c r="C25" s="8" t="s">
        <v>104</v>
      </c>
      <c r="D25" s="92"/>
      <c r="E25" s="92"/>
      <c r="F25" s="98"/>
      <c r="G25" s="104"/>
      <c r="H25" s="32"/>
      <c r="I25" s="19"/>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row>
    <row r="26" spans="1:36" s="47" customFormat="1" ht="20.25" customHeight="1" x14ac:dyDescent="0.2">
      <c r="A26" s="89" t="s">
        <v>47</v>
      </c>
      <c r="B26" s="7">
        <v>2240</v>
      </c>
      <c r="C26" s="1">
        <f>4522000-44620</f>
        <v>4477380</v>
      </c>
      <c r="D26" s="91" t="s">
        <v>5</v>
      </c>
      <c r="E26" s="91" t="s">
        <v>10</v>
      </c>
      <c r="F26" s="97" t="s">
        <v>18</v>
      </c>
      <c r="G26" s="103" t="s">
        <v>73</v>
      </c>
      <c r="H26" s="31"/>
      <c r="I26" s="19"/>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row>
    <row r="27" spans="1:36" s="47" customFormat="1" ht="84.75" customHeight="1" x14ac:dyDescent="0.2">
      <c r="A27" s="90"/>
      <c r="B27" s="8">
        <v>2017530</v>
      </c>
      <c r="C27" s="8" t="s">
        <v>105</v>
      </c>
      <c r="D27" s="92"/>
      <c r="E27" s="92"/>
      <c r="F27" s="98"/>
      <c r="G27" s="104"/>
      <c r="H27" s="31"/>
      <c r="I27" s="19"/>
      <c r="J27" s="20"/>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row>
    <row r="28" spans="1:36" s="47" customFormat="1" ht="35.25" customHeight="1" x14ac:dyDescent="0.2">
      <c r="A28" s="89" t="s">
        <v>62</v>
      </c>
      <c r="B28" s="7">
        <v>2240</v>
      </c>
      <c r="C28" s="1">
        <v>82620</v>
      </c>
      <c r="D28" s="91" t="s">
        <v>15</v>
      </c>
      <c r="E28" s="91" t="s">
        <v>61</v>
      </c>
      <c r="F28" s="97" t="s">
        <v>18</v>
      </c>
      <c r="G28" s="103" t="s">
        <v>74</v>
      </c>
      <c r="H28" s="31"/>
      <c r="I28" s="19"/>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row>
    <row r="29" spans="1:36" s="47" customFormat="1" ht="45" customHeight="1" x14ac:dyDescent="0.2">
      <c r="A29" s="90"/>
      <c r="B29" s="8">
        <v>2017530</v>
      </c>
      <c r="C29" s="8" t="s">
        <v>81</v>
      </c>
      <c r="D29" s="92"/>
      <c r="E29" s="92"/>
      <c r="F29" s="98"/>
      <c r="G29" s="104"/>
      <c r="H29" s="31"/>
      <c r="I29" s="19"/>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row>
    <row r="30" spans="1:36" s="47" customFormat="1" ht="45" customHeight="1" x14ac:dyDescent="0.2">
      <c r="A30" s="110" t="s">
        <v>85</v>
      </c>
      <c r="B30" s="7">
        <v>2240</v>
      </c>
      <c r="C30" s="72">
        <v>27000</v>
      </c>
      <c r="D30" s="91" t="s">
        <v>12</v>
      </c>
      <c r="E30" s="91" t="s">
        <v>84</v>
      </c>
      <c r="F30" s="97" t="s">
        <v>18</v>
      </c>
      <c r="G30" s="103" t="s">
        <v>74</v>
      </c>
      <c r="H30" s="31"/>
      <c r="I30" s="19"/>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row>
    <row r="31" spans="1:36" s="47" customFormat="1" ht="45" customHeight="1" x14ac:dyDescent="0.2">
      <c r="A31" s="111"/>
      <c r="B31" s="8">
        <v>2017530</v>
      </c>
      <c r="C31" s="8" t="s">
        <v>83</v>
      </c>
      <c r="D31" s="92"/>
      <c r="E31" s="92"/>
      <c r="F31" s="98"/>
      <c r="G31" s="104"/>
      <c r="H31" s="31"/>
      <c r="I31" s="19"/>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row>
    <row r="32" spans="1:36" s="47" customFormat="1" ht="24.75" customHeight="1" x14ac:dyDescent="0.2">
      <c r="A32" s="89" t="s">
        <v>48</v>
      </c>
      <c r="B32" s="7">
        <v>2240</v>
      </c>
      <c r="C32" s="1">
        <f>751983-563</f>
        <v>751420</v>
      </c>
      <c r="D32" s="91" t="s">
        <v>5</v>
      </c>
      <c r="E32" s="91" t="s">
        <v>41</v>
      </c>
      <c r="F32" s="97" t="s">
        <v>18</v>
      </c>
      <c r="G32" s="103" t="s">
        <v>75</v>
      </c>
      <c r="H32" s="31"/>
      <c r="I32" s="19"/>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row>
    <row r="33" spans="1:36" s="47" customFormat="1" ht="78" customHeight="1" x14ac:dyDescent="0.2">
      <c r="A33" s="90"/>
      <c r="B33" s="8">
        <v>2017530</v>
      </c>
      <c r="C33" s="8" t="s">
        <v>106</v>
      </c>
      <c r="D33" s="92"/>
      <c r="E33" s="92"/>
      <c r="F33" s="98"/>
      <c r="G33" s="104"/>
      <c r="H33" s="31"/>
      <c r="I33" s="19"/>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row>
    <row r="34" spans="1:36" s="47" customFormat="1" ht="45.75" customHeight="1" x14ac:dyDescent="0.2">
      <c r="A34" s="89" t="s">
        <v>46</v>
      </c>
      <c r="B34" s="7">
        <v>2240</v>
      </c>
      <c r="C34" s="1">
        <v>316000</v>
      </c>
      <c r="D34" s="91" t="s">
        <v>5</v>
      </c>
      <c r="E34" s="91" t="s">
        <v>10</v>
      </c>
      <c r="F34" s="97" t="s">
        <v>18</v>
      </c>
      <c r="G34" s="103" t="s">
        <v>76</v>
      </c>
      <c r="H34" s="31"/>
      <c r="I34" s="19"/>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row>
    <row r="35" spans="1:36" s="47" customFormat="1" ht="59.25" customHeight="1" x14ac:dyDescent="0.2">
      <c r="A35" s="90"/>
      <c r="B35" s="8">
        <v>2017530</v>
      </c>
      <c r="C35" s="8" t="s">
        <v>82</v>
      </c>
      <c r="D35" s="92"/>
      <c r="E35" s="92"/>
      <c r="F35" s="98"/>
      <c r="G35" s="104"/>
      <c r="H35" s="31"/>
      <c r="I35" s="19"/>
      <c r="J35" s="20"/>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row>
    <row r="36" spans="1:36" s="47" customFormat="1" ht="24" customHeight="1" x14ac:dyDescent="0.2">
      <c r="A36" s="89" t="s">
        <v>44</v>
      </c>
      <c r="B36" s="7">
        <v>2240</v>
      </c>
      <c r="C36" s="1">
        <f>1047602.6-602.6</f>
        <v>1047000</v>
      </c>
      <c r="D36" s="91" t="s">
        <v>5</v>
      </c>
      <c r="E36" s="91" t="s">
        <v>10</v>
      </c>
      <c r="F36" s="97" t="s">
        <v>18</v>
      </c>
      <c r="G36" s="103" t="s">
        <v>76</v>
      </c>
      <c r="H36" s="31"/>
      <c r="I36" s="19"/>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row>
    <row r="37" spans="1:36" s="47" customFormat="1" ht="45" customHeight="1" x14ac:dyDescent="0.2">
      <c r="A37" s="90"/>
      <c r="B37" s="8">
        <v>2017530</v>
      </c>
      <c r="C37" s="81" t="s">
        <v>107</v>
      </c>
      <c r="D37" s="92"/>
      <c r="E37" s="92"/>
      <c r="F37" s="98"/>
      <c r="G37" s="104"/>
      <c r="H37" s="31"/>
      <c r="I37" s="19"/>
      <c r="J37" s="20"/>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row>
    <row r="38" spans="1:36" s="47" customFormat="1" ht="27" customHeight="1" x14ac:dyDescent="0.2">
      <c r="A38" s="89" t="s">
        <v>27</v>
      </c>
      <c r="B38" s="7">
        <v>2240</v>
      </c>
      <c r="C38" s="1">
        <v>16200</v>
      </c>
      <c r="D38" s="91" t="s">
        <v>11</v>
      </c>
      <c r="E38" s="91" t="s">
        <v>10</v>
      </c>
      <c r="F38" s="97" t="s">
        <v>18</v>
      </c>
      <c r="G38" s="103" t="s">
        <v>76</v>
      </c>
      <c r="H38" s="31"/>
      <c r="I38" s="19"/>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row>
    <row r="39" spans="1:36" s="47" customFormat="1" ht="63.75" customHeight="1" x14ac:dyDescent="0.2">
      <c r="A39" s="90"/>
      <c r="B39" s="8">
        <v>2017530</v>
      </c>
      <c r="C39" s="8" t="s">
        <v>26</v>
      </c>
      <c r="D39" s="92"/>
      <c r="E39" s="92"/>
      <c r="F39" s="98"/>
      <c r="G39" s="104"/>
      <c r="H39" s="31"/>
      <c r="I39" s="19"/>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row>
    <row r="40" spans="1:36" s="47" customFormat="1" ht="14.25" customHeight="1" x14ac:dyDescent="0.2">
      <c r="A40" s="89" t="s">
        <v>42</v>
      </c>
      <c r="B40" s="7">
        <v>2240</v>
      </c>
      <c r="C40" s="1">
        <f>107000-440</f>
        <v>106560</v>
      </c>
      <c r="D40" s="91" t="s">
        <v>15</v>
      </c>
      <c r="E40" s="91" t="s">
        <v>10</v>
      </c>
      <c r="F40" s="97" t="s">
        <v>18</v>
      </c>
      <c r="G40" s="103" t="s">
        <v>70</v>
      </c>
      <c r="H40" s="31"/>
      <c r="I40" s="19"/>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row>
    <row r="41" spans="1:36" s="47" customFormat="1" ht="47.25" customHeight="1" x14ac:dyDescent="0.2">
      <c r="A41" s="90"/>
      <c r="B41" s="8">
        <v>2017530</v>
      </c>
      <c r="C41" s="8" t="s">
        <v>108</v>
      </c>
      <c r="D41" s="92"/>
      <c r="E41" s="92"/>
      <c r="F41" s="98"/>
      <c r="G41" s="104"/>
      <c r="H41" s="31"/>
      <c r="I41" s="19"/>
      <c r="J41" s="22"/>
      <c r="K41" s="22"/>
      <c r="L41" s="19"/>
      <c r="M41" s="22"/>
      <c r="N41" s="22"/>
      <c r="O41" s="22"/>
      <c r="P41" s="22"/>
      <c r="Q41" s="22"/>
      <c r="R41" s="22"/>
      <c r="S41" s="22"/>
      <c r="T41" s="22"/>
      <c r="U41" s="22"/>
      <c r="V41" s="22"/>
      <c r="W41" s="22"/>
      <c r="X41" s="22"/>
      <c r="Y41" s="22"/>
      <c r="Z41" s="22"/>
      <c r="AA41" s="22"/>
      <c r="AB41" s="22"/>
      <c r="AC41" s="22"/>
      <c r="AD41" s="22"/>
      <c r="AE41" s="22"/>
      <c r="AF41" s="22"/>
      <c r="AG41" s="22"/>
      <c r="AH41" s="22"/>
      <c r="AI41" s="22"/>
      <c r="AJ41" s="22"/>
    </row>
    <row r="42" spans="1:36" s="27" customFormat="1" ht="14.25" customHeight="1" x14ac:dyDescent="0.2">
      <c r="A42" s="89" t="s">
        <v>28</v>
      </c>
      <c r="B42" s="7">
        <v>3110</v>
      </c>
      <c r="C42" s="1">
        <f>100000-83000</f>
        <v>17000</v>
      </c>
      <c r="D42" s="91" t="s">
        <v>15</v>
      </c>
      <c r="E42" s="91" t="s">
        <v>10</v>
      </c>
      <c r="F42" s="99" t="s">
        <v>19</v>
      </c>
      <c r="G42" s="103" t="s">
        <v>77</v>
      </c>
      <c r="H42" s="33"/>
      <c r="I42" s="24"/>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row>
    <row r="43" spans="1:36" s="27" customFormat="1" ht="28.5" customHeight="1" x14ac:dyDescent="0.2">
      <c r="A43" s="90"/>
      <c r="B43" s="8">
        <v>2017530</v>
      </c>
      <c r="C43" s="8" t="s">
        <v>145</v>
      </c>
      <c r="D43" s="92"/>
      <c r="E43" s="92"/>
      <c r="F43" s="100"/>
      <c r="G43" s="104"/>
      <c r="H43" s="33"/>
      <c r="I43" s="24"/>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row>
    <row r="44" spans="1:36" s="27" customFormat="1" ht="25.5" customHeight="1" x14ac:dyDescent="0.2">
      <c r="A44" s="101" t="s">
        <v>137</v>
      </c>
      <c r="B44" s="7">
        <v>3110</v>
      </c>
      <c r="C44" s="10">
        <f>1000000+300000-146800</f>
        <v>1153200</v>
      </c>
      <c r="D44" s="91" t="s">
        <v>5</v>
      </c>
      <c r="E44" s="91" t="s">
        <v>116</v>
      </c>
      <c r="F44" s="99" t="s">
        <v>19</v>
      </c>
      <c r="G44" s="103" t="s">
        <v>73</v>
      </c>
      <c r="H44" s="33"/>
      <c r="I44" s="24"/>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row>
    <row r="45" spans="1:36" s="27" customFormat="1" ht="33.75" customHeight="1" x14ac:dyDescent="0.2">
      <c r="A45" s="102"/>
      <c r="B45" s="8">
        <v>2017530</v>
      </c>
      <c r="C45" s="8" t="s">
        <v>138</v>
      </c>
      <c r="D45" s="92"/>
      <c r="E45" s="92"/>
      <c r="F45" s="100"/>
      <c r="G45" s="104"/>
      <c r="H45" s="73"/>
      <c r="I45" s="74"/>
      <c r="J45" s="7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row>
    <row r="46" spans="1:36" s="27" customFormat="1" ht="22.5" customHeight="1" x14ac:dyDescent="0.2">
      <c r="A46" s="93" t="s">
        <v>55</v>
      </c>
      <c r="B46" s="95" t="s">
        <v>29</v>
      </c>
      <c r="C46" s="1">
        <v>11205</v>
      </c>
      <c r="D46" s="91" t="s">
        <v>11</v>
      </c>
      <c r="E46" s="91" t="s">
        <v>41</v>
      </c>
      <c r="F46" s="97" t="s">
        <v>18</v>
      </c>
      <c r="G46" s="103" t="s">
        <v>79</v>
      </c>
      <c r="H46" s="33"/>
      <c r="I46" s="24"/>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row>
    <row r="47" spans="1:36" s="27" customFormat="1" ht="24" customHeight="1" x14ac:dyDescent="0.2">
      <c r="A47" s="94"/>
      <c r="B47" s="96"/>
      <c r="C47" s="8" t="s">
        <v>38</v>
      </c>
      <c r="D47" s="92"/>
      <c r="E47" s="92"/>
      <c r="F47" s="98"/>
      <c r="G47" s="104"/>
      <c r="H47" s="33"/>
      <c r="I47" s="24"/>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row>
    <row r="48" spans="1:36" s="27" customFormat="1" ht="22.5" customHeight="1" x14ac:dyDescent="0.2">
      <c r="A48" s="93" t="s">
        <v>30</v>
      </c>
      <c r="B48" s="95" t="s">
        <v>29</v>
      </c>
      <c r="C48" s="1">
        <v>5000</v>
      </c>
      <c r="D48" s="91" t="s">
        <v>11</v>
      </c>
      <c r="E48" s="91" t="s">
        <v>41</v>
      </c>
      <c r="F48" s="97" t="s">
        <v>18</v>
      </c>
      <c r="G48" s="103" t="s">
        <v>79</v>
      </c>
      <c r="H48" s="33"/>
      <c r="I48" s="24"/>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row>
    <row r="49" spans="1:36" s="27" customFormat="1" ht="36.75" customHeight="1" x14ac:dyDescent="0.2">
      <c r="A49" s="94"/>
      <c r="B49" s="96"/>
      <c r="C49" s="8" t="s">
        <v>31</v>
      </c>
      <c r="D49" s="92"/>
      <c r="E49" s="92"/>
      <c r="F49" s="98"/>
      <c r="G49" s="104"/>
      <c r="H49" s="33"/>
      <c r="I49" s="24"/>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row>
    <row r="50" spans="1:36" s="27" customFormat="1" ht="22.5" customHeight="1" x14ac:dyDescent="0.2">
      <c r="A50" s="93" t="s">
        <v>39</v>
      </c>
      <c r="B50" s="95" t="s">
        <v>29</v>
      </c>
      <c r="C50" s="1">
        <f>1650-1225.92-424.02</f>
        <v>5.999999999994543E-2</v>
      </c>
      <c r="D50" s="99" t="s">
        <v>14</v>
      </c>
      <c r="E50" s="91" t="s">
        <v>10</v>
      </c>
      <c r="F50" s="97" t="s">
        <v>18</v>
      </c>
      <c r="G50" s="103" t="s">
        <v>79</v>
      </c>
      <c r="H50" s="33"/>
      <c r="I50" s="26"/>
    </row>
    <row r="51" spans="1:36" s="27" customFormat="1" ht="22.5" customHeight="1" x14ac:dyDescent="0.2">
      <c r="A51" s="94"/>
      <c r="B51" s="96"/>
      <c r="C51" s="8" t="s">
        <v>158</v>
      </c>
      <c r="D51" s="100"/>
      <c r="E51" s="92"/>
      <c r="F51" s="98"/>
      <c r="G51" s="104"/>
      <c r="H51" s="33"/>
      <c r="I51" s="26"/>
    </row>
    <row r="52" spans="1:36" s="27" customFormat="1" ht="22.5" customHeight="1" x14ac:dyDescent="0.2">
      <c r="A52" s="93" t="s">
        <v>34</v>
      </c>
      <c r="B52" s="95" t="s">
        <v>32</v>
      </c>
      <c r="C52" s="1">
        <f>39778.57-2407.54-2900-1100-30888</f>
        <v>2483.0299999999988</v>
      </c>
      <c r="D52" s="91" t="s">
        <v>15</v>
      </c>
      <c r="E52" s="91" t="s">
        <v>10</v>
      </c>
      <c r="F52" s="97" t="s">
        <v>18</v>
      </c>
      <c r="G52" s="103" t="s">
        <v>79</v>
      </c>
      <c r="H52" s="33"/>
      <c r="I52" s="26"/>
    </row>
    <row r="53" spans="1:36" s="27" customFormat="1" ht="41.25" customHeight="1" x14ac:dyDescent="0.2">
      <c r="A53" s="94"/>
      <c r="B53" s="96"/>
      <c r="C53" s="8" t="s">
        <v>153</v>
      </c>
      <c r="D53" s="92"/>
      <c r="E53" s="92"/>
      <c r="F53" s="98"/>
      <c r="G53" s="104"/>
      <c r="H53" s="33"/>
      <c r="I53" s="26"/>
    </row>
    <row r="54" spans="1:36" s="27" customFormat="1" ht="22.5" customHeight="1" x14ac:dyDescent="0.2">
      <c r="A54" s="93" t="s">
        <v>35</v>
      </c>
      <c r="B54" s="95" t="s">
        <v>32</v>
      </c>
      <c r="C54" s="1">
        <f>17520-9600-1000-18</f>
        <v>6902</v>
      </c>
      <c r="D54" s="91" t="s">
        <v>11</v>
      </c>
      <c r="E54" s="91" t="s">
        <v>10</v>
      </c>
      <c r="F54" s="97" t="s">
        <v>18</v>
      </c>
      <c r="G54" s="103" t="s">
        <v>79</v>
      </c>
      <c r="H54" s="33"/>
      <c r="I54" s="26"/>
    </row>
    <row r="55" spans="1:36" s="27" customFormat="1" ht="22.5" customHeight="1" x14ac:dyDescent="0.2">
      <c r="A55" s="94"/>
      <c r="B55" s="96"/>
      <c r="C55" s="14" t="s">
        <v>134</v>
      </c>
      <c r="D55" s="92"/>
      <c r="E55" s="92"/>
      <c r="F55" s="98"/>
      <c r="G55" s="104"/>
      <c r="H55" s="33"/>
      <c r="I55" s="26"/>
    </row>
    <row r="56" spans="1:36" s="27" customFormat="1" ht="22.5" customHeight="1" x14ac:dyDescent="0.2">
      <c r="A56" s="93" t="s">
        <v>33</v>
      </c>
      <c r="B56" s="95" t="s">
        <v>32</v>
      </c>
      <c r="C56" s="1">
        <f>4044-2679</f>
        <v>1365</v>
      </c>
      <c r="D56" s="91" t="s">
        <v>11</v>
      </c>
      <c r="E56" s="91" t="s">
        <v>10</v>
      </c>
      <c r="F56" s="97" t="s">
        <v>18</v>
      </c>
      <c r="G56" s="103" t="s">
        <v>79</v>
      </c>
      <c r="H56" s="33"/>
      <c r="I56" s="26"/>
    </row>
    <row r="57" spans="1:36" s="27" customFormat="1" ht="24.75" customHeight="1" x14ac:dyDescent="0.2">
      <c r="A57" s="94"/>
      <c r="B57" s="96"/>
      <c r="C57" s="8" t="s">
        <v>160</v>
      </c>
      <c r="D57" s="92"/>
      <c r="E57" s="92"/>
      <c r="F57" s="98"/>
      <c r="G57" s="104"/>
      <c r="H57" s="33"/>
      <c r="I57" s="26"/>
    </row>
    <row r="58" spans="1:36" s="27" customFormat="1" ht="25.5" customHeight="1" x14ac:dyDescent="0.2">
      <c r="A58" s="93" t="s">
        <v>36</v>
      </c>
      <c r="B58" s="95" t="s">
        <v>37</v>
      </c>
      <c r="C58" s="1">
        <f>29118-27500</f>
        <v>1618</v>
      </c>
      <c r="D58" s="91" t="s">
        <v>11</v>
      </c>
      <c r="E58" s="91" t="s">
        <v>10</v>
      </c>
      <c r="F58" s="99" t="s">
        <v>19</v>
      </c>
      <c r="G58" s="103" t="s">
        <v>79</v>
      </c>
      <c r="H58" s="33"/>
      <c r="I58" s="26"/>
    </row>
    <row r="59" spans="1:36" s="27" customFormat="1" ht="22.5" customHeight="1" x14ac:dyDescent="0.2">
      <c r="A59" s="94"/>
      <c r="B59" s="96"/>
      <c r="C59" s="8" t="s">
        <v>147</v>
      </c>
      <c r="D59" s="92"/>
      <c r="E59" s="92"/>
      <c r="F59" s="100"/>
      <c r="G59" s="104"/>
      <c r="H59" s="33"/>
      <c r="I59" s="26"/>
    </row>
    <row r="60" spans="1:36" s="27" customFormat="1" ht="22.5" customHeight="1" x14ac:dyDescent="0.2">
      <c r="A60" s="93" t="s">
        <v>45</v>
      </c>
      <c r="B60" s="95" t="s">
        <v>29</v>
      </c>
      <c r="C60" s="1">
        <v>2140</v>
      </c>
      <c r="D60" s="99" t="s">
        <v>14</v>
      </c>
      <c r="E60" s="91" t="s">
        <v>41</v>
      </c>
      <c r="F60" s="97" t="s">
        <v>18</v>
      </c>
      <c r="G60" s="103" t="s">
        <v>79</v>
      </c>
      <c r="H60" s="33"/>
      <c r="I60" s="26"/>
    </row>
    <row r="61" spans="1:36" s="27" customFormat="1" ht="22.5" customHeight="1" x14ac:dyDescent="0.2">
      <c r="A61" s="94"/>
      <c r="B61" s="96"/>
      <c r="C61" s="8" t="s">
        <v>43</v>
      </c>
      <c r="D61" s="100"/>
      <c r="E61" s="92"/>
      <c r="F61" s="98"/>
      <c r="G61" s="104"/>
      <c r="H61" s="33"/>
      <c r="I61" s="26"/>
    </row>
    <row r="62" spans="1:36" s="27" customFormat="1" ht="25.5" customHeight="1" x14ac:dyDescent="0.2">
      <c r="A62" s="93" t="s">
        <v>57</v>
      </c>
      <c r="B62" s="95" t="s">
        <v>32</v>
      </c>
      <c r="C62" s="1">
        <v>9600</v>
      </c>
      <c r="D62" s="99" t="s">
        <v>14</v>
      </c>
      <c r="E62" s="91" t="s">
        <v>41</v>
      </c>
      <c r="F62" s="97" t="s">
        <v>18</v>
      </c>
      <c r="G62" s="103" t="s">
        <v>79</v>
      </c>
      <c r="H62" s="33"/>
      <c r="I62" s="26"/>
      <c r="J62" s="112" t="s">
        <v>58</v>
      </c>
      <c r="K62" s="112"/>
      <c r="L62" s="112"/>
      <c r="M62" s="112"/>
      <c r="N62" s="112"/>
      <c r="O62" s="112"/>
      <c r="P62" s="112"/>
    </row>
    <row r="63" spans="1:36" s="27" customFormat="1" ht="34.5" customHeight="1" x14ac:dyDescent="0.2">
      <c r="A63" s="94"/>
      <c r="B63" s="96"/>
      <c r="C63" s="14" t="s">
        <v>56</v>
      </c>
      <c r="D63" s="100"/>
      <c r="E63" s="92"/>
      <c r="F63" s="98"/>
      <c r="G63" s="104"/>
      <c r="H63" s="33"/>
      <c r="I63" s="26"/>
      <c r="J63" s="112"/>
      <c r="K63" s="112"/>
      <c r="L63" s="112"/>
      <c r="M63" s="112"/>
      <c r="N63" s="112"/>
      <c r="O63" s="112"/>
      <c r="P63" s="112"/>
    </row>
    <row r="64" spans="1:36" s="27" customFormat="1" ht="26.25" customHeight="1" x14ac:dyDescent="0.2">
      <c r="A64" s="113" t="s">
        <v>90</v>
      </c>
      <c r="B64" s="95" t="s">
        <v>32</v>
      </c>
      <c r="C64" s="76">
        <v>1000</v>
      </c>
      <c r="D64" s="99" t="s">
        <v>14</v>
      </c>
      <c r="E64" s="91" t="s">
        <v>89</v>
      </c>
      <c r="F64" s="97" t="s">
        <v>18</v>
      </c>
      <c r="G64" s="103" t="s">
        <v>79</v>
      </c>
      <c r="H64" s="33"/>
      <c r="I64" s="26"/>
      <c r="J64" s="88"/>
      <c r="K64" s="88"/>
      <c r="L64" s="88"/>
      <c r="M64" s="88"/>
      <c r="N64" s="88"/>
      <c r="O64" s="88"/>
      <c r="P64" s="88"/>
    </row>
    <row r="65" spans="1:16" s="27" customFormat="1" ht="33.75" customHeight="1" x14ac:dyDescent="0.2">
      <c r="A65" s="114"/>
      <c r="B65" s="96"/>
      <c r="C65" s="77" t="s">
        <v>91</v>
      </c>
      <c r="D65" s="100"/>
      <c r="E65" s="92"/>
      <c r="F65" s="98"/>
      <c r="G65" s="104"/>
      <c r="H65" s="33"/>
      <c r="I65" s="26"/>
      <c r="J65" s="88"/>
      <c r="K65" s="88"/>
      <c r="L65" s="88"/>
      <c r="M65" s="88"/>
      <c r="N65" s="88"/>
      <c r="O65" s="88"/>
      <c r="P65" s="88"/>
    </row>
    <row r="66" spans="1:16" s="27" customFormat="1" ht="46.5" customHeight="1" x14ac:dyDescent="0.2">
      <c r="A66" s="93" t="s">
        <v>59</v>
      </c>
      <c r="B66" s="7">
        <v>2240</v>
      </c>
      <c r="C66" s="1">
        <v>2400</v>
      </c>
      <c r="D66" s="99" t="s">
        <v>14</v>
      </c>
      <c r="E66" s="91" t="s">
        <v>41</v>
      </c>
      <c r="F66" s="97" t="s">
        <v>18</v>
      </c>
      <c r="G66" s="103" t="s">
        <v>80</v>
      </c>
      <c r="H66" s="33"/>
      <c r="I66" s="26"/>
      <c r="J66" s="88"/>
      <c r="K66" s="88"/>
      <c r="L66" s="88"/>
      <c r="M66" s="88"/>
      <c r="N66" s="88"/>
      <c r="O66" s="88"/>
      <c r="P66" s="88"/>
    </row>
    <row r="67" spans="1:16" s="27" customFormat="1" ht="30.75" customHeight="1" x14ac:dyDescent="0.2">
      <c r="A67" s="94"/>
      <c r="B67" s="8">
        <v>2017530</v>
      </c>
      <c r="C67" s="8" t="s">
        <v>60</v>
      </c>
      <c r="D67" s="100"/>
      <c r="E67" s="92"/>
      <c r="F67" s="98"/>
      <c r="G67" s="104"/>
      <c r="H67" s="33"/>
      <c r="I67" s="26"/>
      <c r="J67" s="88"/>
      <c r="K67" s="88"/>
      <c r="L67" s="88"/>
      <c r="M67" s="88"/>
      <c r="N67" s="88"/>
      <c r="O67" s="88"/>
      <c r="P67" s="88"/>
    </row>
    <row r="68" spans="1:16" s="27" customFormat="1" ht="86.25" customHeight="1" x14ac:dyDescent="0.2">
      <c r="A68" s="93" t="s">
        <v>159</v>
      </c>
      <c r="B68" s="7">
        <v>2240</v>
      </c>
      <c r="C68" s="72">
        <f>50000+100000+50000+146800+107525+80000+335000+50000+280208+16919.8+5111.95+521+4000+25239.75+208674.5</f>
        <v>1460000</v>
      </c>
      <c r="D68" s="99" t="s">
        <v>12</v>
      </c>
      <c r="E68" s="91" t="s">
        <v>141</v>
      </c>
      <c r="F68" s="99" t="s">
        <v>18</v>
      </c>
      <c r="G68" s="103" t="s">
        <v>71</v>
      </c>
      <c r="H68" s="33"/>
      <c r="I68" s="26"/>
      <c r="J68" s="88"/>
      <c r="K68" s="88"/>
      <c r="L68" s="88"/>
      <c r="M68" s="88"/>
      <c r="N68" s="88"/>
      <c r="O68" s="88"/>
      <c r="P68" s="88"/>
    </row>
    <row r="69" spans="1:16" s="27" customFormat="1" ht="70.5" customHeight="1" x14ac:dyDescent="0.2">
      <c r="A69" s="94"/>
      <c r="B69" s="8">
        <v>2017530</v>
      </c>
      <c r="C69" s="13" t="s">
        <v>143</v>
      </c>
      <c r="D69" s="100"/>
      <c r="E69" s="92"/>
      <c r="F69" s="100"/>
      <c r="G69" s="104"/>
      <c r="H69" s="33"/>
      <c r="I69" s="26"/>
      <c r="J69" s="88"/>
      <c r="K69" s="88"/>
      <c r="L69" s="88"/>
      <c r="M69" s="88"/>
      <c r="N69" s="88"/>
      <c r="O69" s="88"/>
      <c r="P69" s="88"/>
    </row>
    <row r="70" spans="1:16" s="27" customFormat="1" ht="24.75" customHeight="1" x14ac:dyDescent="0.2">
      <c r="A70" s="82" t="s">
        <v>63</v>
      </c>
      <c r="B70" s="7">
        <v>2210</v>
      </c>
      <c r="C70" s="1">
        <v>2589</v>
      </c>
      <c r="D70" s="99" t="s">
        <v>14</v>
      </c>
      <c r="E70" s="91" t="s">
        <v>61</v>
      </c>
      <c r="F70" s="99" t="s">
        <v>18</v>
      </c>
      <c r="G70" s="103" t="s">
        <v>78</v>
      </c>
      <c r="H70" s="33"/>
      <c r="I70" s="26"/>
      <c r="J70" s="88"/>
      <c r="K70" s="88"/>
      <c r="L70" s="88"/>
      <c r="M70" s="88"/>
      <c r="N70" s="88"/>
      <c r="O70" s="88"/>
      <c r="P70" s="88"/>
    </row>
    <row r="71" spans="1:16" s="27" customFormat="1" ht="24.75" customHeight="1" x14ac:dyDescent="0.2">
      <c r="A71" s="28" t="s">
        <v>64</v>
      </c>
      <c r="B71" s="8">
        <v>2017530</v>
      </c>
      <c r="C71" s="8" t="s">
        <v>65</v>
      </c>
      <c r="D71" s="100"/>
      <c r="E71" s="92"/>
      <c r="F71" s="100"/>
      <c r="G71" s="104"/>
      <c r="H71" s="33"/>
      <c r="I71" s="26"/>
      <c r="J71" s="88"/>
      <c r="K71" s="88"/>
      <c r="L71" s="88"/>
      <c r="M71" s="88"/>
      <c r="N71" s="88"/>
      <c r="O71" s="88"/>
      <c r="P71" s="88"/>
    </row>
    <row r="72" spans="1:16" s="27" customFormat="1" ht="24.75" customHeight="1" x14ac:dyDescent="0.2">
      <c r="A72" s="84" t="s">
        <v>88</v>
      </c>
      <c r="B72" s="7">
        <v>2210</v>
      </c>
      <c r="C72" s="1">
        <f>7000-280</f>
        <v>6720</v>
      </c>
      <c r="D72" s="99" t="s">
        <v>11</v>
      </c>
      <c r="E72" s="91" t="s">
        <v>89</v>
      </c>
      <c r="F72" s="99" t="s">
        <v>18</v>
      </c>
      <c r="G72" s="103" t="s">
        <v>78</v>
      </c>
      <c r="H72" s="34"/>
      <c r="I72" s="34"/>
      <c r="J72" s="88"/>
      <c r="K72" s="88"/>
      <c r="L72" s="88"/>
      <c r="M72" s="88"/>
      <c r="N72" s="88"/>
      <c r="O72" s="88"/>
      <c r="P72" s="88"/>
    </row>
    <row r="73" spans="1:16" s="27" customFormat="1" ht="24.75" customHeight="1" x14ac:dyDescent="0.2">
      <c r="A73" s="28" t="s">
        <v>64</v>
      </c>
      <c r="B73" s="8">
        <v>2017530</v>
      </c>
      <c r="C73" s="8" t="s">
        <v>139</v>
      </c>
      <c r="D73" s="100"/>
      <c r="E73" s="92"/>
      <c r="F73" s="100"/>
      <c r="G73" s="104"/>
      <c r="H73" s="34"/>
      <c r="I73" s="34"/>
      <c r="J73" s="88"/>
      <c r="K73" s="88"/>
      <c r="L73" s="88"/>
      <c r="M73" s="88"/>
      <c r="N73" s="88"/>
      <c r="O73" s="88"/>
      <c r="P73" s="88"/>
    </row>
    <row r="74" spans="1:16" s="27" customFormat="1" ht="24.75" customHeight="1" x14ac:dyDescent="0.2">
      <c r="A74" s="78" t="s">
        <v>92</v>
      </c>
      <c r="B74" s="7">
        <v>2210</v>
      </c>
      <c r="C74" s="1">
        <f>17000-3228.8</f>
        <v>13771.2</v>
      </c>
      <c r="D74" s="99" t="s">
        <v>11</v>
      </c>
      <c r="E74" s="91" t="s">
        <v>89</v>
      </c>
      <c r="F74" s="99" t="s">
        <v>18</v>
      </c>
      <c r="G74" s="103" t="s">
        <v>78</v>
      </c>
      <c r="H74" s="34"/>
      <c r="I74" s="34"/>
      <c r="J74" s="88"/>
      <c r="K74" s="88"/>
      <c r="L74" s="88"/>
      <c r="M74" s="88"/>
      <c r="N74" s="88"/>
      <c r="O74" s="88"/>
      <c r="P74" s="88"/>
    </row>
    <row r="75" spans="1:16" s="27" customFormat="1" ht="24.75" customHeight="1" x14ac:dyDescent="0.2">
      <c r="A75" s="28" t="s">
        <v>64</v>
      </c>
      <c r="B75" s="8">
        <v>2017530</v>
      </c>
      <c r="C75" s="8" t="s">
        <v>140</v>
      </c>
      <c r="D75" s="100"/>
      <c r="E75" s="92"/>
      <c r="F75" s="100"/>
      <c r="G75" s="104"/>
      <c r="H75" s="34"/>
      <c r="I75" s="34"/>
      <c r="J75" s="88"/>
      <c r="K75" s="88"/>
      <c r="L75" s="88"/>
      <c r="M75" s="88"/>
      <c r="N75" s="88"/>
      <c r="O75" s="88"/>
      <c r="P75" s="88"/>
    </row>
    <row r="76" spans="1:16" s="27" customFormat="1" ht="25.5" x14ac:dyDescent="0.2">
      <c r="A76" s="82" t="s">
        <v>66</v>
      </c>
      <c r="B76" s="95" t="s">
        <v>32</v>
      </c>
      <c r="C76" s="1">
        <v>2999.99</v>
      </c>
      <c r="D76" s="99" t="s">
        <v>14</v>
      </c>
      <c r="E76" s="91" t="s">
        <v>61</v>
      </c>
      <c r="F76" s="99" t="s">
        <v>18</v>
      </c>
      <c r="G76" s="103" t="s">
        <v>79</v>
      </c>
      <c r="H76" s="33"/>
      <c r="I76" s="26"/>
      <c r="J76" s="88"/>
      <c r="K76" s="88"/>
      <c r="L76" s="88"/>
      <c r="M76" s="88"/>
      <c r="N76" s="88"/>
      <c r="O76" s="88"/>
      <c r="P76" s="88"/>
    </row>
    <row r="77" spans="1:16" s="27" customFormat="1" ht="33.75" customHeight="1" x14ac:dyDescent="0.2">
      <c r="A77" s="28" t="s">
        <v>64</v>
      </c>
      <c r="B77" s="117"/>
      <c r="C77" s="13" t="s">
        <v>67</v>
      </c>
      <c r="D77" s="100"/>
      <c r="E77" s="92"/>
      <c r="F77" s="100"/>
      <c r="G77" s="104"/>
      <c r="H77" s="33"/>
      <c r="I77" s="26"/>
      <c r="J77" s="88"/>
      <c r="K77" s="88"/>
      <c r="L77" s="88"/>
      <c r="M77" s="88"/>
      <c r="N77" s="88"/>
      <c r="O77" s="88"/>
      <c r="P77" s="88"/>
    </row>
    <row r="78" spans="1:16" s="27" customFormat="1" ht="21" customHeight="1" x14ac:dyDescent="0.2">
      <c r="A78" s="118" t="s">
        <v>93</v>
      </c>
      <c r="B78" s="79">
        <v>2240</v>
      </c>
      <c r="C78" s="1">
        <v>3736.25</v>
      </c>
      <c r="D78" s="99" t="s">
        <v>94</v>
      </c>
      <c r="E78" s="91" t="s">
        <v>96</v>
      </c>
      <c r="F78" s="99" t="s">
        <v>18</v>
      </c>
      <c r="G78" s="103" t="s">
        <v>72</v>
      </c>
      <c r="H78" s="33"/>
      <c r="I78" s="26"/>
      <c r="J78" s="88"/>
      <c r="K78" s="88"/>
      <c r="L78" s="88"/>
      <c r="M78" s="88"/>
      <c r="N78" s="88"/>
      <c r="O78" s="88"/>
      <c r="P78" s="88"/>
    </row>
    <row r="79" spans="1:16" s="27" customFormat="1" ht="44.25" customHeight="1" x14ac:dyDescent="0.2">
      <c r="A79" s="119"/>
      <c r="B79" s="8">
        <v>2017530</v>
      </c>
      <c r="C79" s="8" t="s">
        <v>95</v>
      </c>
      <c r="D79" s="100"/>
      <c r="E79" s="92"/>
      <c r="F79" s="100"/>
      <c r="G79" s="104"/>
      <c r="H79" s="33"/>
      <c r="I79" s="26"/>
      <c r="J79" s="88"/>
      <c r="K79" s="88"/>
      <c r="L79" s="88"/>
      <c r="M79" s="88"/>
      <c r="N79" s="88"/>
      <c r="O79" s="88"/>
      <c r="P79" s="88"/>
    </row>
    <row r="80" spans="1:16" s="27" customFormat="1" ht="44.25" customHeight="1" x14ac:dyDescent="0.2">
      <c r="A80" s="115" t="s">
        <v>98</v>
      </c>
      <c r="B80" s="95" t="s">
        <v>29</v>
      </c>
      <c r="C80" s="1">
        <v>2448</v>
      </c>
      <c r="D80" s="99" t="s">
        <v>94</v>
      </c>
      <c r="E80" s="91" t="s">
        <v>96</v>
      </c>
      <c r="F80" s="99" t="s">
        <v>18</v>
      </c>
      <c r="G80" s="103" t="s">
        <v>79</v>
      </c>
      <c r="H80" s="33"/>
      <c r="I80" s="26"/>
      <c r="J80" s="88"/>
      <c r="K80" s="88"/>
      <c r="L80" s="88"/>
      <c r="M80" s="88"/>
      <c r="N80" s="88"/>
      <c r="O80" s="88"/>
      <c r="P80" s="88"/>
    </row>
    <row r="81" spans="1:16" s="27" customFormat="1" ht="24.75" customHeight="1" x14ac:dyDescent="0.2">
      <c r="A81" s="116"/>
      <c r="B81" s="96"/>
      <c r="C81" s="8" t="s">
        <v>97</v>
      </c>
      <c r="D81" s="100"/>
      <c r="E81" s="92"/>
      <c r="F81" s="100"/>
      <c r="G81" s="104"/>
      <c r="H81" s="33"/>
      <c r="I81" s="26"/>
      <c r="J81" s="88"/>
      <c r="K81" s="88"/>
      <c r="L81" s="88"/>
      <c r="M81" s="88"/>
      <c r="N81" s="88"/>
      <c r="O81" s="88"/>
      <c r="P81" s="88"/>
    </row>
    <row r="82" spans="1:16" s="27" customFormat="1" ht="44.25" customHeight="1" x14ac:dyDescent="0.2">
      <c r="A82" s="115" t="s">
        <v>109</v>
      </c>
      <c r="B82" s="79">
        <v>2240</v>
      </c>
      <c r="C82" s="1">
        <f>120000-4000</f>
        <v>116000</v>
      </c>
      <c r="D82" s="91" t="s">
        <v>15</v>
      </c>
      <c r="E82" s="91" t="s">
        <v>41</v>
      </c>
      <c r="F82" s="97" t="s">
        <v>18</v>
      </c>
      <c r="G82" s="103" t="s">
        <v>71</v>
      </c>
      <c r="H82" s="33"/>
      <c r="I82" s="26"/>
      <c r="J82" s="88"/>
      <c r="K82" s="88"/>
      <c r="L82" s="88"/>
      <c r="M82" s="88"/>
      <c r="N82" s="88"/>
      <c r="O82" s="88"/>
      <c r="P82" s="88"/>
    </row>
    <row r="83" spans="1:16" s="27" customFormat="1" ht="31.5" customHeight="1" x14ac:dyDescent="0.2">
      <c r="A83" s="116"/>
      <c r="B83" s="8">
        <v>2017530</v>
      </c>
      <c r="C83" s="8" t="s">
        <v>142</v>
      </c>
      <c r="D83" s="92"/>
      <c r="E83" s="92"/>
      <c r="F83" s="98"/>
      <c r="G83" s="104"/>
      <c r="H83" s="33"/>
      <c r="I83" s="26"/>
      <c r="J83" s="88"/>
      <c r="K83" s="88"/>
      <c r="L83" s="88"/>
      <c r="M83" s="88"/>
      <c r="N83" s="88"/>
      <c r="O83" s="88"/>
      <c r="P83" s="88"/>
    </row>
    <row r="84" spans="1:16" s="27" customFormat="1" ht="33" customHeight="1" x14ac:dyDescent="0.2">
      <c r="A84" s="89" t="s">
        <v>115</v>
      </c>
      <c r="B84" s="7">
        <v>2240</v>
      </c>
      <c r="C84" s="1">
        <v>90000</v>
      </c>
      <c r="D84" s="91" t="s">
        <v>15</v>
      </c>
      <c r="E84" s="91" t="s">
        <v>111</v>
      </c>
      <c r="F84" s="97" t="s">
        <v>18</v>
      </c>
      <c r="G84" s="103" t="s">
        <v>71</v>
      </c>
      <c r="H84" s="33"/>
      <c r="I84" s="26"/>
      <c r="J84" s="88"/>
      <c r="K84" s="88"/>
      <c r="L84" s="88"/>
      <c r="M84" s="88"/>
      <c r="N84" s="88"/>
      <c r="O84" s="88"/>
      <c r="P84" s="88"/>
    </row>
    <row r="85" spans="1:16" s="27" customFormat="1" ht="34.5" customHeight="1" x14ac:dyDescent="0.2">
      <c r="A85" s="90"/>
      <c r="B85" s="8">
        <v>2017530</v>
      </c>
      <c r="C85" s="8" t="s">
        <v>110</v>
      </c>
      <c r="D85" s="92"/>
      <c r="E85" s="92"/>
      <c r="F85" s="98"/>
      <c r="G85" s="104"/>
      <c r="H85" s="33"/>
      <c r="I85" s="26"/>
      <c r="J85" s="88"/>
      <c r="K85" s="88"/>
      <c r="L85" s="88"/>
      <c r="M85" s="88"/>
      <c r="N85" s="88"/>
      <c r="O85" s="88"/>
      <c r="P85" s="88"/>
    </row>
    <row r="86" spans="1:16" s="27" customFormat="1" ht="25.5" customHeight="1" x14ac:dyDescent="0.2">
      <c r="A86" s="93" t="s">
        <v>113</v>
      </c>
      <c r="B86" s="95" t="s">
        <v>32</v>
      </c>
      <c r="C86" s="1">
        <v>2407.54</v>
      </c>
      <c r="D86" s="99" t="s">
        <v>94</v>
      </c>
      <c r="E86" s="91" t="s">
        <v>111</v>
      </c>
      <c r="F86" s="97" t="s">
        <v>18</v>
      </c>
      <c r="G86" s="103" t="s">
        <v>79</v>
      </c>
      <c r="H86" s="33"/>
      <c r="I86" s="26"/>
      <c r="J86" s="88"/>
      <c r="K86" s="88"/>
      <c r="L86" s="88"/>
      <c r="M86" s="88"/>
      <c r="N86" s="88"/>
      <c r="O86" s="88"/>
      <c r="P86" s="88"/>
    </row>
    <row r="87" spans="1:16" s="27" customFormat="1" ht="29.25" customHeight="1" x14ac:dyDescent="0.2">
      <c r="A87" s="94"/>
      <c r="B87" s="96"/>
      <c r="C87" s="8" t="s">
        <v>112</v>
      </c>
      <c r="D87" s="100"/>
      <c r="E87" s="92"/>
      <c r="F87" s="98"/>
      <c r="G87" s="104"/>
      <c r="H87" s="33"/>
      <c r="I87" s="26"/>
      <c r="J87" s="88"/>
      <c r="K87" s="88"/>
      <c r="L87" s="88"/>
      <c r="M87" s="88"/>
      <c r="N87" s="88"/>
      <c r="O87" s="88"/>
      <c r="P87" s="88"/>
    </row>
    <row r="88" spans="1:16" s="27" customFormat="1" ht="42" customHeight="1" x14ac:dyDescent="0.2">
      <c r="A88" s="89" t="s">
        <v>114</v>
      </c>
      <c r="B88" s="7">
        <v>2240</v>
      </c>
      <c r="C88" s="1">
        <v>474650</v>
      </c>
      <c r="D88" s="91" t="s">
        <v>5</v>
      </c>
      <c r="E88" s="91" t="s">
        <v>111</v>
      </c>
      <c r="F88" s="97" t="s">
        <v>18</v>
      </c>
      <c r="G88" s="103" t="s">
        <v>74</v>
      </c>
      <c r="H88" s="33"/>
      <c r="I88" s="26"/>
      <c r="J88" s="88"/>
      <c r="K88" s="88"/>
      <c r="L88" s="88"/>
      <c r="M88" s="88"/>
      <c r="N88" s="88"/>
      <c r="O88" s="88"/>
      <c r="P88" s="88"/>
    </row>
    <row r="89" spans="1:16" s="27" customFormat="1" ht="24.75" customHeight="1" x14ac:dyDescent="0.2">
      <c r="A89" s="90"/>
      <c r="B89" s="8">
        <v>2017530</v>
      </c>
      <c r="C89" s="8" t="s">
        <v>172</v>
      </c>
      <c r="D89" s="92"/>
      <c r="E89" s="92"/>
      <c r="F89" s="98"/>
      <c r="G89" s="104"/>
      <c r="H89" s="33"/>
      <c r="I89" s="26"/>
      <c r="J89" s="80"/>
      <c r="K89" s="88"/>
      <c r="L89" s="88"/>
      <c r="M89" s="88"/>
      <c r="N89" s="88"/>
      <c r="O89" s="88"/>
      <c r="P89" s="88"/>
    </row>
    <row r="90" spans="1:16" s="27" customFormat="1" ht="24.75" customHeight="1" x14ac:dyDescent="0.2">
      <c r="A90" s="113" t="s">
        <v>118</v>
      </c>
      <c r="B90" s="7">
        <v>2240</v>
      </c>
      <c r="C90" s="1">
        <v>198000</v>
      </c>
      <c r="D90" s="91" t="s">
        <v>12</v>
      </c>
      <c r="E90" s="99" t="s">
        <v>116</v>
      </c>
      <c r="F90" s="99" t="s">
        <v>18</v>
      </c>
      <c r="G90" s="103" t="s">
        <v>71</v>
      </c>
      <c r="H90" s="33"/>
      <c r="I90" s="26"/>
      <c r="J90" s="88"/>
      <c r="K90" s="88"/>
      <c r="L90" s="88"/>
      <c r="M90" s="88"/>
      <c r="N90" s="88"/>
      <c r="O90" s="88"/>
      <c r="P90" s="88"/>
    </row>
    <row r="91" spans="1:16" s="27" customFormat="1" ht="33.75" customHeight="1" x14ac:dyDescent="0.2">
      <c r="A91" s="114"/>
      <c r="B91" s="8">
        <v>2017530</v>
      </c>
      <c r="C91" s="8" t="s">
        <v>117</v>
      </c>
      <c r="D91" s="92"/>
      <c r="E91" s="100"/>
      <c r="F91" s="100"/>
      <c r="G91" s="104"/>
      <c r="H91" s="33"/>
      <c r="I91" s="26"/>
      <c r="J91" s="88"/>
      <c r="K91" s="88"/>
      <c r="L91" s="88"/>
      <c r="M91" s="88"/>
      <c r="N91" s="88"/>
      <c r="O91" s="88"/>
      <c r="P91" s="88"/>
    </row>
    <row r="92" spans="1:16" s="27" customFormat="1" ht="33.75" customHeight="1" x14ac:dyDescent="0.2">
      <c r="A92" s="93" t="s">
        <v>120</v>
      </c>
      <c r="B92" s="95" t="s">
        <v>29</v>
      </c>
      <c r="C92" s="1">
        <v>2903.34</v>
      </c>
      <c r="D92" s="99" t="s">
        <v>94</v>
      </c>
      <c r="E92" s="99" t="s">
        <v>116</v>
      </c>
      <c r="F92" s="99" t="s">
        <v>18</v>
      </c>
      <c r="G92" s="103" t="s">
        <v>79</v>
      </c>
      <c r="H92" s="33"/>
      <c r="I92" s="26"/>
      <c r="J92" s="88"/>
      <c r="K92" s="88"/>
      <c r="L92" s="88"/>
      <c r="M92" s="88"/>
      <c r="N92" s="88"/>
      <c r="O92" s="88"/>
      <c r="P92" s="88"/>
    </row>
    <row r="93" spans="1:16" s="27" customFormat="1" ht="23.25" customHeight="1" x14ac:dyDescent="0.2">
      <c r="A93" s="94"/>
      <c r="B93" s="96"/>
      <c r="C93" s="8" t="s">
        <v>119</v>
      </c>
      <c r="D93" s="100"/>
      <c r="E93" s="100"/>
      <c r="F93" s="100"/>
      <c r="G93" s="104"/>
      <c r="H93" s="33"/>
      <c r="I93" s="26"/>
      <c r="J93" s="88"/>
      <c r="K93" s="88"/>
      <c r="L93" s="88"/>
      <c r="M93" s="88"/>
      <c r="N93" s="88"/>
      <c r="O93" s="88"/>
      <c r="P93" s="88"/>
    </row>
    <row r="94" spans="1:16" s="27" customFormat="1" ht="33.75" customHeight="1" x14ac:dyDescent="0.2">
      <c r="A94" s="93" t="s">
        <v>122</v>
      </c>
      <c r="B94" s="95" t="s">
        <v>29</v>
      </c>
      <c r="C94" s="1">
        <v>6048</v>
      </c>
      <c r="D94" s="99" t="s">
        <v>121</v>
      </c>
      <c r="E94" s="99" t="s">
        <v>116</v>
      </c>
      <c r="F94" s="99" t="s">
        <v>18</v>
      </c>
      <c r="G94" s="103" t="s">
        <v>79</v>
      </c>
      <c r="H94" s="33"/>
      <c r="I94" s="26"/>
      <c r="J94" s="88"/>
      <c r="K94" s="88"/>
      <c r="L94" s="88"/>
      <c r="M94" s="88"/>
      <c r="N94" s="88"/>
      <c r="O94" s="88"/>
      <c r="P94" s="88"/>
    </row>
    <row r="95" spans="1:16" s="27" customFormat="1" ht="68.25" customHeight="1" x14ac:dyDescent="0.2">
      <c r="A95" s="94"/>
      <c r="B95" s="96"/>
      <c r="C95" s="83" t="s">
        <v>123</v>
      </c>
      <c r="D95" s="100"/>
      <c r="E95" s="100"/>
      <c r="F95" s="100"/>
      <c r="G95" s="104"/>
      <c r="H95" s="33"/>
      <c r="I95" s="26"/>
      <c r="J95" s="88"/>
      <c r="K95" s="88"/>
      <c r="L95" s="88"/>
      <c r="M95" s="88"/>
      <c r="N95" s="88"/>
      <c r="O95" s="88"/>
      <c r="P95" s="88"/>
    </row>
    <row r="96" spans="1:16" s="27" customFormat="1" ht="56.25" customHeight="1" x14ac:dyDescent="0.2">
      <c r="A96" s="93" t="s">
        <v>124</v>
      </c>
      <c r="B96" s="95" t="s">
        <v>29</v>
      </c>
      <c r="C96" s="1">
        <f>20000+2488.02+1032.58</f>
        <v>23520.6</v>
      </c>
      <c r="D96" s="99" t="s">
        <v>121</v>
      </c>
      <c r="E96" s="99" t="s">
        <v>116</v>
      </c>
      <c r="F96" s="99" t="s">
        <v>18</v>
      </c>
      <c r="G96" s="103" t="s">
        <v>79</v>
      </c>
      <c r="H96" s="33"/>
      <c r="I96" s="26"/>
      <c r="J96" s="88"/>
      <c r="K96" s="88"/>
      <c r="L96" s="88"/>
      <c r="M96" s="88"/>
      <c r="N96" s="88"/>
      <c r="O96" s="88"/>
      <c r="P96" s="88"/>
    </row>
    <row r="97" spans="1:16" s="27" customFormat="1" ht="53.25" customHeight="1" x14ac:dyDescent="0.2">
      <c r="A97" s="94"/>
      <c r="B97" s="96"/>
      <c r="C97" s="8" t="s">
        <v>125</v>
      </c>
      <c r="D97" s="100"/>
      <c r="E97" s="100"/>
      <c r="F97" s="100"/>
      <c r="G97" s="104"/>
      <c r="H97" s="33"/>
      <c r="I97" s="26"/>
      <c r="J97" s="88"/>
      <c r="K97" s="88"/>
      <c r="L97" s="88"/>
      <c r="M97" s="88"/>
      <c r="N97" s="88"/>
      <c r="O97" s="88"/>
      <c r="P97" s="88"/>
    </row>
    <row r="98" spans="1:16" s="27" customFormat="1" ht="32.25" customHeight="1" x14ac:dyDescent="0.2">
      <c r="A98" s="113" t="s">
        <v>128</v>
      </c>
      <c r="B98" s="95" t="s">
        <v>32</v>
      </c>
      <c r="C98" s="1">
        <v>2900</v>
      </c>
      <c r="D98" s="99" t="s">
        <v>94</v>
      </c>
      <c r="E98" s="99" t="s">
        <v>116</v>
      </c>
      <c r="F98" s="99" t="s">
        <v>18</v>
      </c>
      <c r="G98" s="103" t="s">
        <v>79</v>
      </c>
      <c r="H98" s="33"/>
      <c r="I98" s="26"/>
      <c r="J98" s="88"/>
      <c r="K98" s="88"/>
      <c r="L98" s="88"/>
      <c r="M98" s="88"/>
      <c r="N98" s="88"/>
      <c r="O98" s="88"/>
      <c r="P98" s="88"/>
    </row>
    <row r="99" spans="1:16" s="27" customFormat="1" ht="42.75" customHeight="1" x14ac:dyDescent="0.2">
      <c r="A99" s="114"/>
      <c r="B99" s="96"/>
      <c r="C99" s="8" t="s">
        <v>126</v>
      </c>
      <c r="D99" s="100"/>
      <c r="E99" s="100"/>
      <c r="F99" s="100"/>
      <c r="G99" s="104"/>
      <c r="H99" s="33"/>
      <c r="I99" s="26"/>
      <c r="J99" s="88"/>
      <c r="K99" s="88"/>
      <c r="L99" s="88"/>
      <c r="M99" s="88"/>
      <c r="N99" s="88"/>
      <c r="O99" s="88"/>
      <c r="P99" s="88"/>
    </row>
    <row r="100" spans="1:16" s="27" customFormat="1" ht="46.5" customHeight="1" x14ac:dyDescent="0.2">
      <c r="A100" s="113" t="s">
        <v>129</v>
      </c>
      <c r="B100" s="95" t="s">
        <v>32</v>
      </c>
      <c r="C100" s="1">
        <v>1100</v>
      </c>
      <c r="D100" s="99" t="s">
        <v>94</v>
      </c>
      <c r="E100" s="99" t="s">
        <v>116</v>
      </c>
      <c r="F100" s="99" t="s">
        <v>18</v>
      </c>
      <c r="G100" s="103" t="s">
        <v>79</v>
      </c>
      <c r="H100" s="33"/>
      <c r="I100" s="26"/>
      <c r="J100" s="88"/>
      <c r="K100" s="88"/>
      <c r="L100" s="88"/>
      <c r="M100" s="88"/>
      <c r="N100" s="88"/>
      <c r="O100" s="88"/>
      <c r="P100" s="88"/>
    </row>
    <row r="101" spans="1:16" s="27" customFormat="1" ht="47.25" customHeight="1" x14ac:dyDescent="0.2">
      <c r="A101" s="114"/>
      <c r="B101" s="96"/>
      <c r="C101" s="8" t="s">
        <v>127</v>
      </c>
      <c r="D101" s="100"/>
      <c r="E101" s="100"/>
      <c r="F101" s="100"/>
      <c r="G101" s="104"/>
      <c r="H101" s="33"/>
      <c r="I101" s="26"/>
      <c r="J101" s="88"/>
      <c r="K101" s="88"/>
      <c r="L101" s="88"/>
      <c r="M101" s="88"/>
      <c r="N101" s="88"/>
      <c r="O101" s="88"/>
      <c r="P101" s="88"/>
    </row>
    <row r="102" spans="1:16" s="27" customFormat="1" ht="47.25" customHeight="1" x14ac:dyDescent="0.2">
      <c r="A102" s="113" t="s">
        <v>131</v>
      </c>
      <c r="B102" s="7">
        <v>2240</v>
      </c>
      <c r="C102" s="1">
        <v>2400</v>
      </c>
      <c r="D102" s="99" t="s">
        <v>94</v>
      </c>
      <c r="E102" s="99" t="s">
        <v>130</v>
      </c>
      <c r="F102" s="99" t="s">
        <v>18</v>
      </c>
      <c r="G102" s="103" t="s">
        <v>80</v>
      </c>
      <c r="H102" s="33"/>
      <c r="I102" s="26"/>
      <c r="J102" s="88"/>
      <c r="K102" s="88"/>
      <c r="L102" s="88"/>
      <c r="M102" s="88"/>
      <c r="N102" s="88"/>
      <c r="O102" s="88"/>
      <c r="P102" s="88"/>
    </row>
    <row r="103" spans="1:16" s="27" customFormat="1" ht="47.25" customHeight="1" x14ac:dyDescent="0.2">
      <c r="A103" s="114"/>
      <c r="B103" s="8">
        <v>2017530</v>
      </c>
      <c r="C103" s="8" t="s">
        <v>60</v>
      </c>
      <c r="D103" s="100"/>
      <c r="E103" s="100"/>
      <c r="F103" s="100"/>
      <c r="G103" s="104"/>
      <c r="H103" s="33"/>
      <c r="I103" s="26"/>
      <c r="J103" s="88"/>
      <c r="K103" s="88"/>
      <c r="L103" s="88"/>
      <c r="M103" s="88"/>
      <c r="N103" s="88"/>
      <c r="O103" s="88"/>
      <c r="P103" s="88"/>
    </row>
    <row r="104" spans="1:16" s="27" customFormat="1" ht="30" customHeight="1" x14ac:dyDescent="0.2">
      <c r="A104" s="113" t="s">
        <v>133</v>
      </c>
      <c r="B104" s="95" t="s">
        <v>32</v>
      </c>
      <c r="C104" s="1">
        <v>18</v>
      </c>
      <c r="D104" s="99" t="s">
        <v>94</v>
      </c>
      <c r="E104" s="99" t="s">
        <v>130</v>
      </c>
      <c r="F104" s="99" t="s">
        <v>18</v>
      </c>
      <c r="G104" s="103" t="s">
        <v>79</v>
      </c>
      <c r="H104" s="33"/>
      <c r="I104" s="26"/>
      <c r="J104" s="88"/>
      <c r="K104" s="88"/>
      <c r="L104" s="88"/>
      <c r="M104" s="88"/>
      <c r="N104" s="88"/>
      <c r="O104" s="88"/>
      <c r="P104" s="88"/>
    </row>
    <row r="105" spans="1:16" s="27" customFormat="1" ht="27.75" customHeight="1" x14ac:dyDescent="0.2">
      <c r="A105" s="114"/>
      <c r="B105" s="96"/>
      <c r="C105" s="8" t="s">
        <v>132</v>
      </c>
      <c r="D105" s="100"/>
      <c r="E105" s="100"/>
      <c r="F105" s="100"/>
      <c r="G105" s="104"/>
      <c r="H105" s="33"/>
      <c r="I105" s="26"/>
      <c r="J105" s="88"/>
      <c r="K105" s="88"/>
      <c r="L105" s="88"/>
      <c r="M105" s="88"/>
      <c r="N105" s="88"/>
      <c r="O105" s="88"/>
      <c r="P105" s="88"/>
    </row>
    <row r="106" spans="1:16" s="27" customFormat="1" ht="27.75" customHeight="1" x14ac:dyDescent="0.2">
      <c r="A106" s="113" t="s">
        <v>136</v>
      </c>
      <c r="B106" s="95" t="s">
        <v>29</v>
      </c>
      <c r="C106" s="1">
        <v>975</v>
      </c>
      <c r="D106" s="99" t="s">
        <v>94</v>
      </c>
      <c r="E106" s="99" t="s">
        <v>130</v>
      </c>
      <c r="F106" s="99" t="s">
        <v>18</v>
      </c>
      <c r="G106" s="103" t="s">
        <v>79</v>
      </c>
      <c r="H106" s="33"/>
      <c r="I106" s="26"/>
      <c r="J106" s="88"/>
      <c r="K106" s="88"/>
      <c r="L106" s="88"/>
      <c r="M106" s="88"/>
      <c r="N106" s="88"/>
      <c r="O106" s="88"/>
      <c r="P106" s="88"/>
    </row>
    <row r="107" spans="1:16" s="27" customFormat="1" ht="27.75" customHeight="1" x14ac:dyDescent="0.2">
      <c r="A107" s="114"/>
      <c r="B107" s="96"/>
      <c r="C107" s="8" t="s">
        <v>135</v>
      </c>
      <c r="D107" s="100"/>
      <c r="E107" s="100"/>
      <c r="F107" s="100"/>
      <c r="G107" s="104"/>
      <c r="H107" s="33"/>
      <c r="I107" s="26"/>
      <c r="J107" s="88"/>
      <c r="K107" s="88"/>
      <c r="L107" s="88"/>
      <c r="M107" s="88"/>
      <c r="N107" s="88"/>
      <c r="O107" s="88"/>
      <c r="P107" s="88"/>
    </row>
    <row r="108" spans="1:16" s="27" customFormat="1" ht="27.75" customHeight="1" x14ac:dyDescent="0.2">
      <c r="A108" s="89" t="s">
        <v>146</v>
      </c>
      <c r="B108" s="7">
        <v>3110</v>
      </c>
      <c r="C108" s="1">
        <v>83000</v>
      </c>
      <c r="D108" s="91" t="s">
        <v>15</v>
      </c>
      <c r="E108" s="91" t="s">
        <v>141</v>
      </c>
      <c r="F108" s="99" t="s">
        <v>19</v>
      </c>
      <c r="G108" s="103" t="s">
        <v>77</v>
      </c>
      <c r="H108" s="33"/>
      <c r="I108" s="26"/>
      <c r="J108" s="88"/>
      <c r="K108" s="88"/>
      <c r="L108" s="88"/>
      <c r="M108" s="88"/>
      <c r="N108" s="88"/>
      <c r="O108" s="88"/>
      <c r="P108" s="88"/>
    </row>
    <row r="109" spans="1:16" s="27" customFormat="1" ht="27.75" customHeight="1" x14ac:dyDescent="0.2">
      <c r="A109" s="90"/>
      <c r="B109" s="8">
        <v>2017530</v>
      </c>
      <c r="C109" s="8" t="s">
        <v>144</v>
      </c>
      <c r="D109" s="92"/>
      <c r="E109" s="92"/>
      <c r="F109" s="100"/>
      <c r="G109" s="104"/>
      <c r="H109" s="33"/>
      <c r="I109" s="26"/>
      <c r="J109" s="88"/>
      <c r="K109" s="88"/>
      <c r="L109" s="88"/>
      <c r="M109" s="88"/>
      <c r="N109" s="88"/>
      <c r="O109" s="88"/>
      <c r="P109" s="88"/>
    </row>
    <row r="110" spans="1:16" s="27" customFormat="1" ht="27.75" customHeight="1" x14ac:dyDescent="0.2">
      <c r="A110" s="93" t="s">
        <v>149</v>
      </c>
      <c r="B110" s="95" t="s">
        <v>37</v>
      </c>
      <c r="C110" s="1">
        <v>27500</v>
      </c>
      <c r="D110" s="91" t="s">
        <v>11</v>
      </c>
      <c r="E110" s="91" t="s">
        <v>141</v>
      </c>
      <c r="F110" s="99" t="s">
        <v>19</v>
      </c>
      <c r="G110" s="103" t="s">
        <v>79</v>
      </c>
      <c r="H110" s="33"/>
      <c r="I110" s="26"/>
      <c r="J110" s="88"/>
      <c r="K110" s="88"/>
      <c r="L110" s="88"/>
      <c r="M110" s="88"/>
      <c r="N110" s="88"/>
      <c r="O110" s="88"/>
      <c r="P110" s="88"/>
    </row>
    <row r="111" spans="1:16" s="27" customFormat="1" ht="27.75" customHeight="1" x14ac:dyDescent="0.2">
      <c r="A111" s="94"/>
      <c r="B111" s="96"/>
      <c r="C111" s="8" t="s">
        <v>148</v>
      </c>
      <c r="D111" s="92"/>
      <c r="E111" s="92"/>
      <c r="F111" s="100"/>
      <c r="G111" s="104"/>
      <c r="H111" s="33"/>
      <c r="I111" s="26"/>
      <c r="J111" s="88"/>
      <c r="K111" s="88"/>
      <c r="L111" s="88"/>
      <c r="M111" s="88"/>
      <c r="N111" s="88"/>
      <c r="O111" s="88"/>
      <c r="P111" s="88"/>
    </row>
    <row r="112" spans="1:16" s="27" customFormat="1" ht="27.75" customHeight="1" x14ac:dyDescent="0.2">
      <c r="A112" s="113" t="s">
        <v>150</v>
      </c>
      <c r="B112" s="7">
        <v>2240</v>
      </c>
      <c r="C112" s="1">
        <v>4000000</v>
      </c>
      <c r="D112" s="91" t="s">
        <v>5</v>
      </c>
      <c r="E112" s="91" t="s">
        <v>141</v>
      </c>
      <c r="F112" s="99" t="s">
        <v>18</v>
      </c>
      <c r="G112" s="103" t="s">
        <v>74</v>
      </c>
      <c r="H112" s="33"/>
      <c r="I112" s="26"/>
      <c r="J112" s="88"/>
      <c r="K112" s="88"/>
      <c r="L112" s="88"/>
      <c r="M112" s="88"/>
      <c r="N112" s="88"/>
      <c r="O112" s="88"/>
      <c r="P112" s="88"/>
    </row>
    <row r="113" spans="1:16" s="27" customFormat="1" ht="27.75" customHeight="1" x14ac:dyDescent="0.2">
      <c r="A113" s="114"/>
      <c r="B113" s="8">
        <v>2017530</v>
      </c>
      <c r="C113" s="8" t="s">
        <v>151</v>
      </c>
      <c r="D113" s="92"/>
      <c r="E113" s="92"/>
      <c r="F113" s="100"/>
      <c r="G113" s="104"/>
      <c r="H113" s="33"/>
      <c r="I113" s="26"/>
      <c r="J113" s="88"/>
      <c r="K113" s="88"/>
      <c r="L113" s="88"/>
      <c r="M113" s="88"/>
      <c r="N113" s="88"/>
      <c r="O113" s="88"/>
      <c r="P113" s="88"/>
    </row>
    <row r="114" spans="1:16" s="27" customFormat="1" ht="27.75" customHeight="1" x14ac:dyDescent="0.2">
      <c r="A114" s="113" t="s">
        <v>152</v>
      </c>
      <c r="B114" s="95" t="s">
        <v>29</v>
      </c>
      <c r="C114" s="1">
        <f>6383.98+1125+424.02+30888-12921.04</f>
        <v>25899.96</v>
      </c>
      <c r="D114" s="91" t="s">
        <v>15</v>
      </c>
      <c r="E114" s="91" t="s">
        <v>141</v>
      </c>
      <c r="F114" s="99" t="s">
        <v>18</v>
      </c>
      <c r="G114" s="103" t="s">
        <v>79</v>
      </c>
      <c r="H114" s="33"/>
      <c r="I114" s="26"/>
      <c r="J114" s="88"/>
      <c r="K114" s="88"/>
      <c r="L114" s="88"/>
      <c r="M114" s="88"/>
      <c r="N114" s="88"/>
      <c r="O114" s="88"/>
      <c r="P114" s="88"/>
    </row>
    <row r="115" spans="1:16" s="27" customFormat="1" ht="27.75" customHeight="1" x14ac:dyDescent="0.2">
      <c r="A115" s="114"/>
      <c r="B115" s="96"/>
      <c r="C115" s="8" t="s">
        <v>164</v>
      </c>
      <c r="D115" s="92"/>
      <c r="E115" s="92"/>
      <c r="F115" s="100"/>
      <c r="G115" s="104"/>
      <c r="H115" s="33"/>
      <c r="I115" s="26"/>
      <c r="J115" s="88"/>
      <c r="K115" s="88"/>
      <c r="L115" s="88"/>
      <c r="M115" s="88"/>
      <c r="N115" s="88"/>
      <c r="O115" s="88"/>
      <c r="P115" s="88"/>
    </row>
    <row r="116" spans="1:16" s="27" customFormat="1" ht="27.75" customHeight="1" x14ac:dyDescent="0.2">
      <c r="A116" s="113" t="s">
        <v>152</v>
      </c>
      <c r="B116" s="95" t="s">
        <v>29</v>
      </c>
      <c r="C116" s="1">
        <f>6383.98+1125+424.02+30888-25899.96-2940</f>
        <v>9981.0400000000009</v>
      </c>
      <c r="D116" s="91" t="s">
        <v>15</v>
      </c>
      <c r="E116" s="91" t="s">
        <v>141</v>
      </c>
      <c r="F116" s="99" t="s">
        <v>18</v>
      </c>
      <c r="G116" s="103" t="s">
        <v>79</v>
      </c>
      <c r="H116" s="33"/>
      <c r="I116" s="26"/>
      <c r="J116" s="88"/>
      <c r="K116" s="88"/>
      <c r="L116" s="88"/>
      <c r="M116" s="88"/>
      <c r="N116" s="88"/>
      <c r="O116" s="88"/>
      <c r="P116" s="88"/>
    </row>
    <row r="117" spans="1:16" s="27" customFormat="1" ht="27.75" customHeight="1" x14ac:dyDescent="0.2">
      <c r="A117" s="114"/>
      <c r="B117" s="96"/>
      <c r="C117" s="8" t="s">
        <v>167</v>
      </c>
      <c r="D117" s="92"/>
      <c r="E117" s="92"/>
      <c r="F117" s="100"/>
      <c r="G117" s="104"/>
      <c r="H117" s="33"/>
      <c r="I117" s="26"/>
      <c r="J117" s="88"/>
      <c r="K117" s="88"/>
      <c r="L117" s="88"/>
      <c r="M117" s="88"/>
      <c r="N117" s="88"/>
      <c r="O117" s="88"/>
      <c r="P117" s="88"/>
    </row>
    <row r="118" spans="1:16" s="27" customFormat="1" ht="27.75" customHeight="1" x14ac:dyDescent="0.2">
      <c r="A118" s="113" t="s">
        <v>154</v>
      </c>
      <c r="B118" s="7">
        <v>2240</v>
      </c>
      <c r="C118" s="1">
        <v>1390334.4</v>
      </c>
      <c r="D118" s="91" t="s">
        <v>12</v>
      </c>
      <c r="E118" s="91" t="s">
        <v>141</v>
      </c>
      <c r="F118" s="99" t="s">
        <v>18</v>
      </c>
      <c r="G118" s="103" t="s">
        <v>156</v>
      </c>
      <c r="H118" s="33"/>
      <c r="I118" s="26"/>
      <c r="J118" s="88"/>
      <c r="K118" s="88"/>
      <c r="L118" s="88"/>
      <c r="M118" s="88"/>
      <c r="N118" s="88"/>
      <c r="O118" s="88"/>
      <c r="P118" s="88"/>
    </row>
    <row r="119" spans="1:16" s="27" customFormat="1" ht="27.75" customHeight="1" x14ac:dyDescent="0.2">
      <c r="A119" s="114"/>
      <c r="B119" s="8">
        <v>2017530</v>
      </c>
      <c r="C119" s="8" t="s">
        <v>155</v>
      </c>
      <c r="D119" s="92"/>
      <c r="E119" s="92"/>
      <c r="F119" s="100"/>
      <c r="G119" s="104"/>
      <c r="H119" s="33"/>
      <c r="I119" s="26"/>
      <c r="J119" s="88"/>
      <c r="K119" s="88"/>
      <c r="L119" s="88"/>
      <c r="M119" s="88"/>
      <c r="N119" s="88"/>
      <c r="O119" s="88"/>
      <c r="P119" s="88"/>
    </row>
    <row r="120" spans="1:16" s="27" customFormat="1" ht="27.75" customHeight="1" x14ac:dyDescent="0.2">
      <c r="A120" s="113" t="s">
        <v>154</v>
      </c>
      <c r="B120" s="7">
        <v>2240</v>
      </c>
      <c r="C120" s="1">
        <v>0.6</v>
      </c>
      <c r="D120" s="91" t="s">
        <v>12</v>
      </c>
      <c r="E120" s="91" t="s">
        <v>141</v>
      </c>
      <c r="F120" s="99" t="s">
        <v>18</v>
      </c>
      <c r="G120" s="103" t="s">
        <v>156</v>
      </c>
      <c r="H120" s="33"/>
      <c r="I120" s="26"/>
      <c r="J120" s="88"/>
      <c r="K120" s="88"/>
      <c r="L120" s="88"/>
      <c r="M120" s="88"/>
      <c r="N120" s="88"/>
      <c r="O120" s="88"/>
      <c r="P120" s="88"/>
    </row>
    <row r="121" spans="1:16" s="27" customFormat="1" ht="27.75" customHeight="1" x14ac:dyDescent="0.2">
      <c r="A121" s="114"/>
      <c r="B121" s="8">
        <v>2017530</v>
      </c>
      <c r="C121" s="8" t="s">
        <v>157</v>
      </c>
      <c r="D121" s="92"/>
      <c r="E121" s="92"/>
      <c r="F121" s="100"/>
      <c r="G121" s="104"/>
      <c r="H121" s="33"/>
      <c r="I121" s="26"/>
      <c r="J121" s="88"/>
      <c r="K121" s="88"/>
      <c r="L121" s="88"/>
      <c r="M121" s="88"/>
      <c r="N121" s="88"/>
      <c r="O121" s="88"/>
      <c r="P121" s="88"/>
    </row>
    <row r="122" spans="1:16" s="27" customFormat="1" ht="27.75" customHeight="1" x14ac:dyDescent="0.2">
      <c r="A122" s="113" t="s">
        <v>162</v>
      </c>
      <c r="B122" s="95" t="s">
        <v>32</v>
      </c>
      <c r="C122" s="1">
        <v>2679.6</v>
      </c>
      <c r="D122" s="99" t="s">
        <v>94</v>
      </c>
      <c r="E122" s="91" t="s">
        <v>161</v>
      </c>
      <c r="F122" s="99" t="s">
        <v>18</v>
      </c>
      <c r="G122" s="103" t="s">
        <v>79</v>
      </c>
      <c r="H122" s="33"/>
      <c r="I122" s="26"/>
      <c r="J122" s="88"/>
      <c r="K122" s="88"/>
      <c r="L122" s="88"/>
      <c r="M122" s="88"/>
      <c r="N122" s="88"/>
      <c r="O122" s="88"/>
      <c r="P122" s="88"/>
    </row>
    <row r="123" spans="1:16" s="27" customFormat="1" ht="24" customHeight="1" x14ac:dyDescent="0.2">
      <c r="A123" s="114"/>
      <c r="B123" s="96"/>
      <c r="C123" s="8" t="s">
        <v>163</v>
      </c>
      <c r="D123" s="100"/>
      <c r="E123" s="92"/>
      <c r="F123" s="100"/>
      <c r="G123" s="104"/>
      <c r="H123" s="33"/>
      <c r="I123" s="26"/>
      <c r="J123" s="88"/>
      <c r="K123" s="88"/>
      <c r="L123" s="88"/>
      <c r="M123" s="88"/>
      <c r="N123" s="88"/>
      <c r="O123" s="88"/>
      <c r="P123" s="88"/>
    </row>
    <row r="124" spans="1:16" s="27" customFormat="1" ht="24" customHeight="1" x14ac:dyDescent="0.2">
      <c r="A124" s="113" t="s">
        <v>166</v>
      </c>
      <c r="B124" s="95" t="s">
        <v>29</v>
      </c>
      <c r="C124" s="1">
        <v>2940</v>
      </c>
      <c r="D124" s="99" t="s">
        <v>94</v>
      </c>
      <c r="E124" s="91" t="s">
        <v>161</v>
      </c>
      <c r="F124" s="99" t="s">
        <v>18</v>
      </c>
      <c r="G124" s="103" t="s">
        <v>79</v>
      </c>
      <c r="H124" s="33"/>
      <c r="I124" s="26"/>
      <c r="J124" s="88"/>
      <c r="K124" s="88"/>
      <c r="L124" s="88"/>
      <c r="M124" s="88"/>
      <c r="N124" s="88"/>
      <c r="O124" s="88"/>
      <c r="P124" s="88"/>
    </row>
    <row r="125" spans="1:16" s="27" customFormat="1" ht="24" customHeight="1" x14ac:dyDescent="0.2">
      <c r="A125" s="114"/>
      <c r="B125" s="96"/>
      <c r="C125" s="8" t="s">
        <v>165</v>
      </c>
      <c r="D125" s="100"/>
      <c r="E125" s="92"/>
      <c r="F125" s="100"/>
      <c r="G125" s="104"/>
      <c r="H125" s="33"/>
      <c r="I125" s="26"/>
      <c r="J125" s="88"/>
      <c r="K125" s="88"/>
      <c r="L125" s="88"/>
      <c r="M125" s="88"/>
      <c r="N125" s="88"/>
      <c r="O125" s="88"/>
      <c r="P125" s="88"/>
    </row>
    <row r="126" spans="1:16" s="27" customFormat="1" ht="24" customHeight="1" x14ac:dyDescent="0.2">
      <c r="A126" s="113" t="s">
        <v>168</v>
      </c>
      <c r="B126" s="7">
        <v>2240</v>
      </c>
      <c r="C126" s="1">
        <v>138000</v>
      </c>
      <c r="D126" s="91" t="s">
        <v>15</v>
      </c>
      <c r="E126" s="91" t="s">
        <v>161</v>
      </c>
      <c r="F126" s="99" t="s">
        <v>18</v>
      </c>
      <c r="G126" s="103" t="s">
        <v>71</v>
      </c>
      <c r="H126" s="33"/>
      <c r="I126" s="26"/>
      <c r="J126" s="88"/>
      <c r="K126" s="88"/>
      <c r="L126" s="88"/>
      <c r="M126" s="88"/>
      <c r="N126" s="88"/>
      <c r="O126" s="88"/>
      <c r="P126" s="88"/>
    </row>
    <row r="127" spans="1:16" s="27" customFormat="1" ht="33.75" customHeight="1" x14ac:dyDescent="0.2">
      <c r="A127" s="114"/>
      <c r="B127" s="8">
        <v>2017530</v>
      </c>
      <c r="C127" s="8" t="s">
        <v>170</v>
      </c>
      <c r="D127" s="92"/>
      <c r="E127" s="92"/>
      <c r="F127" s="100"/>
      <c r="G127" s="104"/>
      <c r="H127" s="33"/>
      <c r="I127" s="26"/>
      <c r="J127" s="88"/>
      <c r="K127" s="88"/>
      <c r="L127" s="88"/>
      <c r="M127" s="88"/>
      <c r="N127" s="88"/>
      <c r="O127" s="88"/>
      <c r="P127" s="88"/>
    </row>
    <row r="128" spans="1:16" s="27" customFormat="1" ht="36.75" customHeight="1" x14ac:dyDescent="0.2">
      <c r="A128" s="113" t="s">
        <v>169</v>
      </c>
      <c r="B128" s="7">
        <v>2240</v>
      </c>
      <c r="C128" s="1">
        <v>190000</v>
      </c>
      <c r="D128" s="91" t="s">
        <v>15</v>
      </c>
      <c r="E128" s="91" t="s">
        <v>161</v>
      </c>
      <c r="F128" s="99" t="s">
        <v>18</v>
      </c>
      <c r="G128" s="103" t="s">
        <v>71</v>
      </c>
      <c r="H128" s="33"/>
      <c r="I128" s="26"/>
      <c r="J128" s="88"/>
      <c r="K128" s="88"/>
      <c r="L128" s="88"/>
      <c r="M128" s="88"/>
      <c r="N128" s="88"/>
      <c r="O128" s="88"/>
      <c r="P128" s="88"/>
    </row>
    <row r="129" spans="1:16" s="27" customFormat="1" ht="37.5" customHeight="1" x14ac:dyDescent="0.2">
      <c r="A129" s="114"/>
      <c r="B129" s="8">
        <v>2017530</v>
      </c>
      <c r="C129" s="8" t="s">
        <v>171</v>
      </c>
      <c r="D129" s="92"/>
      <c r="E129" s="92"/>
      <c r="F129" s="100"/>
      <c r="G129" s="104"/>
      <c r="H129" s="33"/>
      <c r="I129" s="26"/>
      <c r="J129" s="88"/>
      <c r="K129" s="88"/>
      <c r="L129" s="88"/>
      <c r="M129" s="88"/>
      <c r="N129" s="88"/>
      <c r="O129" s="88"/>
      <c r="P129" s="88"/>
    </row>
    <row r="130" spans="1:16" s="27" customFormat="1" ht="44.25" customHeight="1" x14ac:dyDescent="0.2">
      <c r="A130" s="113" t="s">
        <v>169</v>
      </c>
      <c r="B130" s="7">
        <v>2240</v>
      </c>
      <c r="C130" s="1">
        <v>153.5</v>
      </c>
      <c r="D130" s="91" t="s">
        <v>15</v>
      </c>
      <c r="E130" s="91" t="s">
        <v>161</v>
      </c>
      <c r="F130" s="99" t="s">
        <v>18</v>
      </c>
      <c r="G130" s="103" t="s">
        <v>71</v>
      </c>
      <c r="H130" s="33"/>
      <c r="I130" s="26"/>
      <c r="J130" s="88"/>
      <c r="K130" s="88"/>
      <c r="L130" s="88"/>
      <c r="M130" s="88"/>
      <c r="N130" s="88"/>
      <c r="O130" s="88"/>
      <c r="P130" s="88"/>
    </row>
    <row r="131" spans="1:16" s="27" customFormat="1" ht="48" customHeight="1" x14ac:dyDescent="0.2">
      <c r="A131" s="114"/>
      <c r="B131" s="8">
        <v>2017530</v>
      </c>
      <c r="C131" s="8" t="s">
        <v>174</v>
      </c>
      <c r="D131" s="92"/>
      <c r="E131" s="92"/>
      <c r="F131" s="100"/>
      <c r="G131" s="104"/>
      <c r="H131" s="33"/>
      <c r="I131" s="26"/>
      <c r="J131" s="88"/>
      <c r="K131" s="88"/>
      <c r="L131" s="88"/>
      <c r="M131" s="88"/>
      <c r="N131" s="88"/>
      <c r="O131" s="88"/>
      <c r="P131" s="88"/>
    </row>
    <row r="132" spans="1:16" s="27" customFormat="1" ht="13.5" customHeight="1" x14ac:dyDescent="0.2">
      <c r="A132" s="5"/>
      <c r="B132" s="4"/>
      <c r="C132" s="2"/>
      <c r="D132" s="2"/>
      <c r="E132" s="2"/>
      <c r="F132" s="3"/>
      <c r="G132" s="3"/>
      <c r="H132" s="33"/>
      <c r="I132" s="26"/>
    </row>
    <row r="133" spans="1:16" s="52" customFormat="1" ht="20.25" customHeight="1" x14ac:dyDescent="0.2">
      <c r="A133" s="124" t="s">
        <v>173</v>
      </c>
      <c r="B133" s="124"/>
      <c r="C133" s="48"/>
      <c r="D133" s="49"/>
      <c r="E133" s="50"/>
      <c r="F133" s="51"/>
      <c r="G133" s="51"/>
      <c r="H133" s="33"/>
      <c r="I133" s="26"/>
      <c r="J133" s="27"/>
    </row>
    <row r="134" spans="1:16" s="52" customFormat="1" ht="32.25" customHeight="1" x14ac:dyDescent="0.25">
      <c r="A134" s="6" t="s">
        <v>20</v>
      </c>
      <c r="B134" s="53"/>
      <c r="C134" s="6" t="s">
        <v>16</v>
      </c>
      <c r="D134" s="120"/>
      <c r="E134" s="120"/>
      <c r="F134" s="54"/>
      <c r="G134" s="54"/>
      <c r="H134" s="55"/>
      <c r="I134" s="26"/>
      <c r="J134" s="27"/>
    </row>
    <row r="135" spans="1:16" ht="12.75" customHeight="1" x14ac:dyDescent="0.25">
      <c r="A135" s="56"/>
      <c r="B135" s="53"/>
      <c r="C135" s="6"/>
      <c r="D135" s="121" t="s">
        <v>2</v>
      </c>
      <c r="E135" s="121"/>
      <c r="F135" s="57" t="s">
        <v>4</v>
      </c>
      <c r="G135" s="57"/>
      <c r="J135" s="58"/>
      <c r="K135" s="58"/>
      <c r="L135" s="58"/>
    </row>
    <row r="136" spans="1:16" ht="23.25" customHeight="1" x14ac:dyDescent="0.25">
      <c r="A136" s="59"/>
      <c r="B136" s="60"/>
      <c r="C136" s="59"/>
      <c r="D136" s="122"/>
      <c r="E136" s="122"/>
      <c r="F136" s="61"/>
      <c r="G136" s="61"/>
    </row>
    <row r="137" spans="1:16" ht="14.25" x14ac:dyDescent="0.2">
      <c r="A137" s="62"/>
      <c r="B137" s="63"/>
      <c r="C137" s="64"/>
      <c r="D137" s="123"/>
      <c r="E137" s="123"/>
      <c r="F137" s="65"/>
      <c r="G137" s="65"/>
    </row>
    <row r="138" spans="1:16" s="67" customFormat="1" x14ac:dyDescent="0.2">
      <c r="A138" s="66"/>
      <c r="B138" s="58"/>
      <c r="C138" s="58"/>
      <c r="D138" s="58"/>
      <c r="E138" s="58"/>
      <c r="F138" s="58"/>
      <c r="G138" s="58"/>
      <c r="H138" s="38"/>
      <c r="I138" s="9"/>
      <c r="J138" s="30"/>
      <c r="K138" s="36"/>
      <c r="L138" s="36"/>
    </row>
    <row r="139" spans="1:16" x14ac:dyDescent="0.2">
      <c r="C139" s="52"/>
      <c r="D139" s="125"/>
      <c r="E139" s="125"/>
      <c r="F139" s="125"/>
      <c r="G139" s="125"/>
      <c r="H139" s="55"/>
      <c r="I139" s="26"/>
      <c r="J139" s="75"/>
      <c r="K139" s="125"/>
    </row>
    <row r="140" spans="1:16" x14ac:dyDescent="0.2">
      <c r="C140" s="52"/>
      <c r="D140" s="125"/>
      <c r="E140" s="125"/>
      <c r="F140" s="125"/>
      <c r="G140" s="125"/>
      <c r="H140" s="55"/>
      <c r="I140" s="26"/>
      <c r="J140" s="126"/>
      <c r="K140" s="125"/>
    </row>
    <row r="141" spans="1:16" x14ac:dyDescent="0.2">
      <c r="C141" s="52"/>
      <c r="D141" s="75"/>
      <c r="E141" s="125"/>
      <c r="F141" s="127"/>
      <c r="G141" s="127"/>
      <c r="H141" s="55"/>
      <c r="I141" s="26"/>
      <c r="J141" s="75"/>
      <c r="K141" s="125"/>
    </row>
    <row r="142" spans="1:16" x14ac:dyDescent="0.2">
      <c r="C142" s="52"/>
      <c r="D142" s="75"/>
      <c r="E142" s="125"/>
      <c r="F142" s="127"/>
      <c r="G142" s="127"/>
      <c r="H142" s="55"/>
      <c r="I142" s="26"/>
      <c r="J142" s="75"/>
      <c r="K142" s="125"/>
    </row>
    <row r="143" spans="1:16" x14ac:dyDescent="0.2">
      <c r="C143" s="52"/>
      <c r="D143" s="128"/>
      <c r="E143" s="129"/>
      <c r="F143" s="130"/>
      <c r="G143" s="130"/>
      <c r="H143" s="55"/>
      <c r="I143" s="26"/>
      <c r="J143" s="130"/>
      <c r="K143" s="125"/>
    </row>
    <row r="144" spans="1:16" x14ac:dyDescent="0.2">
      <c r="C144" s="52"/>
      <c r="D144" s="125"/>
      <c r="E144" s="125"/>
      <c r="F144" s="125"/>
      <c r="G144" s="125"/>
      <c r="H144" s="55"/>
      <c r="I144" s="26"/>
      <c r="J144" s="75"/>
      <c r="K144" s="125"/>
    </row>
    <row r="145" spans="1:12" x14ac:dyDescent="0.2">
      <c r="B145" s="69"/>
      <c r="C145" s="52"/>
      <c r="D145" s="75"/>
      <c r="E145" s="125"/>
      <c r="F145" s="127"/>
      <c r="G145" s="125"/>
      <c r="H145" s="55"/>
      <c r="I145" s="26"/>
      <c r="J145" s="130"/>
      <c r="K145" s="125"/>
    </row>
    <row r="146" spans="1:12" s="67" customFormat="1" x14ac:dyDescent="0.2">
      <c r="A146" s="70"/>
      <c r="B146" s="30"/>
      <c r="C146" s="52"/>
      <c r="D146" s="75"/>
      <c r="E146" s="125"/>
      <c r="F146" s="125"/>
      <c r="G146" s="125"/>
      <c r="H146" s="55"/>
      <c r="I146" s="26"/>
      <c r="J146" s="75"/>
      <c r="K146" s="125"/>
      <c r="L146" s="36"/>
    </row>
    <row r="147" spans="1:12" x14ac:dyDescent="0.2">
      <c r="A147" s="36"/>
      <c r="C147" s="125"/>
      <c r="D147" s="75"/>
      <c r="E147" s="125"/>
      <c r="F147" s="127"/>
      <c r="G147" s="125"/>
      <c r="H147" s="55"/>
      <c r="I147" s="26"/>
      <c r="J147" s="130"/>
      <c r="K147" s="125"/>
    </row>
    <row r="148" spans="1:12" x14ac:dyDescent="0.2">
      <c r="A148" s="36"/>
      <c r="C148" s="125"/>
      <c r="D148" s="75"/>
      <c r="E148" s="125"/>
      <c r="F148" s="125"/>
      <c r="G148" s="125"/>
      <c r="H148" s="55"/>
      <c r="I148" s="26"/>
      <c r="J148" s="75"/>
      <c r="K148" s="125"/>
    </row>
    <row r="149" spans="1:12" x14ac:dyDescent="0.2">
      <c r="A149" s="36"/>
      <c r="C149" s="125"/>
      <c r="D149" s="131"/>
      <c r="E149" s="132"/>
      <c r="F149" s="133"/>
      <c r="G149" s="125"/>
      <c r="H149" s="55"/>
      <c r="I149" s="26"/>
      <c r="J149" s="75"/>
      <c r="K149" s="125"/>
    </row>
    <row r="150" spans="1:12" x14ac:dyDescent="0.2">
      <c r="A150" s="36"/>
      <c r="C150" s="125"/>
      <c r="D150" s="125"/>
      <c r="E150" s="125"/>
      <c r="F150" s="125"/>
      <c r="G150" s="125"/>
      <c r="H150" s="55"/>
      <c r="I150" s="26"/>
      <c r="J150" s="75"/>
      <c r="K150" s="125"/>
    </row>
    <row r="151" spans="1:12" x14ac:dyDescent="0.2">
      <c r="A151" s="36"/>
      <c r="C151" s="125"/>
      <c r="D151" s="75"/>
      <c r="E151" s="125"/>
      <c r="F151" s="127"/>
      <c r="G151" s="125"/>
      <c r="H151" s="55"/>
      <c r="I151" s="26"/>
      <c r="J151" s="130"/>
      <c r="K151" s="125"/>
    </row>
    <row r="152" spans="1:12" x14ac:dyDescent="0.2">
      <c r="A152" s="36"/>
      <c r="C152" s="125"/>
      <c r="D152" s="125"/>
      <c r="E152" s="125"/>
      <c r="F152" s="125"/>
      <c r="G152" s="125"/>
      <c r="H152" s="55"/>
      <c r="I152" s="26"/>
      <c r="J152" s="75"/>
      <c r="K152" s="125"/>
    </row>
    <row r="153" spans="1:12" x14ac:dyDescent="0.2">
      <c r="A153" s="36"/>
      <c r="C153" s="125"/>
      <c r="D153" s="75"/>
      <c r="E153" s="125"/>
      <c r="F153" s="127"/>
      <c r="G153" s="125"/>
      <c r="H153" s="55"/>
      <c r="I153" s="26"/>
      <c r="J153" s="130"/>
      <c r="K153" s="125"/>
    </row>
    <row r="154" spans="1:12" x14ac:dyDescent="0.2">
      <c r="A154" s="36"/>
      <c r="C154" s="125"/>
      <c r="D154" s="125"/>
      <c r="E154" s="125"/>
      <c r="F154" s="125"/>
      <c r="G154" s="125"/>
      <c r="H154" s="55"/>
      <c r="I154" s="26"/>
      <c r="J154" s="75"/>
      <c r="K154" s="125"/>
    </row>
    <row r="155" spans="1:12" x14ac:dyDescent="0.2">
      <c r="A155" s="36"/>
      <c r="C155" s="125"/>
      <c r="D155" s="75"/>
      <c r="E155" s="125"/>
      <c r="F155" s="127"/>
      <c r="G155" s="125"/>
      <c r="H155" s="55"/>
      <c r="I155" s="26"/>
      <c r="J155" s="130"/>
      <c r="K155" s="125"/>
    </row>
    <row r="156" spans="1:12" x14ac:dyDescent="0.2">
      <c r="A156" s="36"/>
      <c r="C156" s="125"/>
      <c r="D156" s="125"/>
      <c r="E156" s="125"/>
      <c r="F156" s="125"/>
      <c r="G156" s="125"/>
      <c r="H156" s="55"/>
      <c r="I156" s="26"/>
      <c r="J156" s="75"/>
      <c r="K156" s="125"/>
    </row>
    <row r="157" spans="1:12" x14ac:dyDescent="0.2">
      <c r="A157" s="36"/>
      <c r="C157" s="125"/>
      <c r="D157" s="75"/>
      <c r="E157" s="125"/>
      <c r="F157" s="127"/>
      <c r="G157" s="125"/>
      <c r="H157" s="55"/>
      <c r="I157" s="26"/>
      <c r="J157" s="130"/>
      <c r="K157" s="125"/>
    </row>
    <row r="158" spans="1:12" x14ac:dyDescent="0.2">
      <c r="A158" s="36"/>
      <c r="C158" s="125"/>
      <c r="D158" s="125"/>
      <c r="E158" s="125"/>
      <c r="F158" s="125"/>
      <c r="G158" s="125"/>
      <c r="H158" s="55"/>
      <c r="I158" s="26"/>
      <c r="J158" s="75"/>
      <c r="K158" s="125"/>
    </row>
    <row r="159" spans="1:12" x14ac:dyDescent="0.2">
      <c r="A159" s="36"/>
      <c r="C159" s="125"/>
      <c r="D159" s="75"/>
      <c r="E159" s="125"/>
      <c r="F159" s="127"/>
      <c r="G159" s="125"/>
      <c r="H159" s="55"/>
      <c r="I159" s="26"/>
      <c r="J159" s="130"/>
      <c r="K159" s="125"/>
    </row>
    <row r="160" spans="1:12" x14ac:dyDescent="0.2">
      <c r="A160" s="36"/>
      <c r="C160" s="125"/>
      <c r="D160" s="125"/>
      <c r="E160" s="125"/>
      <c r="F160" s="125"/>
      <c r="G160" s="125"/>
      <c r="H160" s="55"/>
      <c r="I160" s="26"/>
      <c r="J160" s="75"/>
      <c r="K160" s="125"/>
    </row>
    <row r="161" spans="1:11" x14ac:dyDescent="0.2">
      <c r="A161" s="36"/>
      <c r="C161" s="125"/>
      <c r="D161" s="131"/>
      <c r="E161" s="132"/>
      <c r="F161" s="133"/>
      <c r="G161" s="125"/>
      <c r="H161" s="55"/>
      <c r="I161" s="26"/>
      <c r="J161" s="75"/>
      <c r="K161" s="125"/>
    </row>
    <row r="162" spans="1:11" x14ac:dyDescent="0.2">
      <c r="A162" s="36"/>
      <c r="C162" s="125"/>
      <c r="D162" s="125"/>
      <c r="E162" s="125"/>
      <c r="F162" s="125"/>
      <c r="G162" s="125"/>
      <c r="H162" s="55"/>
      <c r="I162" s="26"/>
      <c r="J162" s="75"/>
      <c r="K162" s="125"/>
    </row>
    <row r="163" spans="1:11" x14ac:dyDescent="0.2">
      <c r="A163" s="36"/>
      <c r="C163" s="52"/>
      <c r="D163" s="75"/>
      <c r="E163" s="125"/>
      <c r="F163" s="127"/>
      <c r="G163" s="125"/>
      <c r="H163" s="55"/>
      <c r="I163" s="26"/>
      <c r="J163" s="130"/>
      <c r="K163" s="125"/>
    </row>
    <row r="164" spans="1:11" x14ac:dyDescent="0.2">
      <c r="A164" s="36"/>
      <c r="C164" s="52"/>
      <c r="D164" s="125"/>
      <c r="E164" s="125"/>
      <c r="F164" s="125"/>
      <c r="G164" s="125"/>
      <c r="H164" s="55"/>
      <c r="I164" s="26"/>
      <c r="J164" s="75"/>
      <c r="K164" s="125"/>
    </row>
    <row r="165" spans="1:11" x14ac:dyDescent="0.2">
      <c r="A165" s="36"/>
      <c r="C165" s="52"/>
      <c r="D165" s="75"/>
      <c r="E165" s="125"/>
      <c r="F165" s="127"/>
      <c r="G165" s="125"/>
      <c r="H165" s="55"/>
      <c r="I165" s="26"/>
      <c r="J165" s="130"/>
      <c r="K165" s="125"/>
    </row>
    <row r="166" spans="1:11" x14ac:dyDescent="0.2">
      <c r="A166" s="36"/>
      <c r="C166" s="52"/>
      <c r="D166" s="125"/>
      <c r="E166" s="125"/>
      <c r="F166" s="125"/>
      <c r="G166" s="125"/>
      <c r="H166" s="55"/>
      <c r="I166" s="26"/>
      <c r="J166" s="75"/>
      <c r="K166" s="125"/>
    </row>
    <row r="167" spans="1:11" x14ac:dyDescent="0.2">
      <c r="A167" s="36"/>
      <c r="C167" s="52"/>
      <c r="D167" s="125"/>
      <c r="E167" s="125"/>
      <c r="F167" s="125"/>
      <c r="G167" s="125"/>
      <c r="H167" s="55"/>
      <c r="I167" s="26"/>
      <c r="J167" s="75"/>
      <c r="K167" s="125"/>
    </row>
    <row r="168" spans="1:11" x14ac:dyDescent="0.2">
      <c r="A168" s="36"/>
      <c r="C168" s="52"/>
      <c r="D168" s="75"/>
      <c r="E168" s="125"/>
      <c r="F168" s="127"/>
      <c r="G168" s="125"/>
      <c r="H168" s="55"/>
      <c r="I168" s="26"/>
      <c r="J168" s="134"/>
      <c r="K168" s="125"/>
    </row>
    <row r="169" spans="1:11" x14ac:dyDescent="0.2">
      <c r="A169" s="36"/>
      <c r="C169" s="135"/>
      <c r="D169" s="125"/>
      <c r="E169" s="125"/>
      <c r="F169" s="125"/>
      <c r="G169" s="125"/>
      <c r="H169" s="55"/>
      <c r="I169" s="26"/>
      <c r="J169" s="75"/>
      <c r="K169" s="125"/>
    </row>
    <row r="170" spans="1:11" x14ac:dyDescent="0.2">
      <c r="A170" s="36"/>
      <c r="C170" s="52"/>
      <c r="D170" s="128"/>
      <c r="E170" s="129"/>
      <c r="F170" s="130"/>
      <c r="G170" s="129"/>
      <c r="H170" s="136"/>
      <c r="I170" s="137"/>
      <c r="J170" s="130"/>
      <c r="K170" s="125"/>
    </row>
    <row r="171" spans="1:11" x14ac:dyDescent="0.2">
      <c r="A171" s="36"/>
      <c r="C171" s="52"/>
      <c r="D171" s="125"/>
      <c r="E171" s="125"/>
      <c r="F171" s="125"/>
      <c r="G171" s="125"/>
      <c r="H171" s="55"/>
      <c r="I171" s="26"/>
      <c r="J171" s="75"/>
      <c r="K171" s="125"/>
    </row>
    <row r="172" spans="1:11" x14ac:dyDescent="0.2">
      <c r="A172" s="36"/>
      <c r="C172" s="52"/>
      <c r="D172" s="75"/>
      <c r="E172" s="125"/>
      <c r="F172" s="127"/>
      <c r="G172" s="125"/>
      <c r="H172" s="55"/>
      <c r="I172" s="26"/>
      <c r="J172" s="130"/>
      <c r="K172" s="125"/>
    </row>
    <row r="173" spans="1:11" x14ac:dyDescent="0.2">
      <c r="A173" s="36"/>
      <c r="C173" s="52"/>
      <c r="D173" s="125"/>
      <c r="E173" s="125"/>
      <c r="F173" s="125"/>
      <c r="G173" s="125"/>
      <c r="H173" s="55"/>
      <c r="I173" s="26"/>
      <c r="J173" s="75"/>
      <c r="K173" s="125"/>
    </row>
    <row r="174" spans="1:11" x14ac:dyDescent="0.2">
      <c r="A174" s="36"/>
      <c r="C174" s="52"/>
      <c r="D174" s="131"/>
      <c r="E174" s="132"/>
      <c r="F174" s="133"/>
      <c r="G174" s="132"/>
      <c r="H174" s="138"/>
      <c r="I174" s="139"/>
      <c r="J174" s="133"/>
      <c r="K174" s="125"/>
    </row>
    <row r="175" spans="1:11" x14ac:dyDescent="0.2">
      <c r="A175" s="36"/>
      <c r="C175" s="52"/>
      <c r="D175" s="125"/>
      <c r="E175" s="125"/>
      <c r="F175" s="125"/>
      <c r="G175" s="125"/>
      <c r="H175" s="55"/>
      <c r="I175" s="26"/>
      <c r="J175" s="75"/>
      <c r="K175" s="125"/>
    </row>
    <row r="176" spans="1:11" x14ac:dyDescent="0.2">
      <c r="A176" s="36"/>
      <c r="C176" s="52"/>
      <c r="D176" s="75"/>
      <c r="E176" s="125"/>
      <c r="F176" s="127"/>
      <c r="G176" s="125"/>
      <c r="H176" s="55"/>
      <c r="I176" s="26"/>
      <c r="J176" s="130"/>
      <c r="K176" s="125"/>
    </row>
    <row r="177" spans="1:11" x14ac:dyDescent="0.2">
      <c r="A177" s="36"/>
      <c r="C177" s="52"/>
      <c r="D177" s="75"/>
      <c r="E177" s="125"/>
      <c r="F177" s="127"/>
      <c r="G177" s="125"/>
      <c r="H177" s="55"/>
      <c r="I177" s="26"/>
      <c r="J177" s="130"/>
      <c r="K177" s="125"/>
    </row>
    <row r="178" spans="1:11" x14ac:dyDescent="0.2">
      <c r="A178" s="36"/>
      <c r="C178" s="52"/>
      <c r="D178" s="75"/>
      <c r="E178" s="125"/>
      <c r="F178" s="127"/>
      <c r="G178" s="125"/>
      <c r="H178" s="55"/>
      <c r="I178" s="26"/>
      <c r="J178" s="130"/>
      <c r="K178" s="125"/>
    </row>
    <row r="179" spans="1:11" x14ac:dyDescent="0.2">
      <c r="A179" s="36"/>
      <c r="C179" s="125"/>
      <c r="D179" s="75"/>
      <c r="E179" s="125"/>
      <c r="F179" s="127"/>
      <c r="G179" s="125"/>
      <c r="H179" s="55"/>
      <c r="I179" s="26"/>
      <c r="J179" s="130"/>
      <c r="K179" s="125"/>
    </row>
    <row r="180" spans="1:11" x14ac:dyDescent="0.2">
      <c r="A180" s="36"/>
      <c r="C180" s="125"/>
      <c r="D180" s="125"/>
      <c r="E180" s="125"/>
      <c r="F180" s="125"/>
      <c r="G180" s="125"/>
      <c r="H180" s="55"/>
      <c r="I180" s="26"/>
      <c r="J180" s="75"/>
      <c r="K180" s="125"/>
    </row>
    <row r="181" spans="1:11" x14ac:dyDescent="0.2">
      <c r="A181" s="36"/>
      <c r="C181" s="125"/>
      <c r="D181" s="131"/>
      <c r="E181" s="132"/>
      <c r="F181" s="133"/>
      <c r="G181" s="132"/>
      <c r="H181" s="138"/>
      <c r="I181" s="139"/>
      <c r="J181" s="133"/>
      <c r="K181" s="125"/>
    </row>
    <row r="182" spans="1:11" x14ac:dyDescent="0.2">
      <c r="A182" s="36"/>
      <c r="C182" s="125"/>
      <c r="D182" s="125"/>
      <c r="E182" s="125"/>
      <c r="F182" s="125"/>
      <c r="G182" s="125"/>
      <c r="H182" s="55"/>
      <c r="I182" s="26"/>
      <c r="J182" s="75"/>
      <c r="K182" s="125"/>
    </row>
    <row r="183" spans="1:11" ht="45.75" customHeight="1" x14ac:dyDescent="0.2">
      <c r="A183" s="36"/>
      <c r="C183" s="125"/>
      <c r="D183" s="140"/>
      <c r="E183" s="140"/>
      <c r="F183" s="133"/>
      <c r="G183" s="132"/>
      <c r="H183" s="138"/>
      <c r="I183" s="139"/>
      <c r="J183" s="133"/>
      <c r="K183" s="125"/>
    </row>
    <row r="184" spans="1:11" x14ac:dyDescent="0.2">
      <c r="C184" s="52"/>
      <c r="D184" s="125"/>
      <c r="E184" s="125"/>
      <c r="F184" s="125"/>
      <c r="G184" s="125"/>
      <c r="H184" s="55"/>
      <c r="I184" s="26"/>
      <c r="J184" s="75"/>
      <c r="K184" s="125"/>
    </row>
    <row r="185" spans="1:11" x14ac:dyDescent="0.2">
      <c r="A185" s="36"/>
      <c r="C185" s="125"/>
      <c r="D185" s="125"/>
      <c r="E185" s="125"/>
      <c r="F185" s="127"/>
      <c r="G185" s="125"/>
      <c r="H185" s="55"/>
      <c r="I185" s="26"/>
      <c r="J185" s="75"/>
      <c r="K185" s="125"/>
    </row>
    <row r="186" spans="1:11" x14ac:dyDescent="0.2">
      <c r="C186" s="52"/>
      <c r="D186" s="125"/>
      <c r="E186" s="125"/>
      <c r="F186" s="125"/>
      <c r="G186" s="125"/>
      <c r="H186" s="55"/>
      <c r="I186" s="26"/>
      <c r="J186" s="75"/>
      <c r="K186" s="125"/>
    </row>
    <row r="187" spans="1:11" ht="51" customHeight="1" x14ac:dyDescent="0.2">
      <c r="A187" s="36"/>
      <c r="C187" s="125"/>
      <c r="D187" s="129"/>
      <c r="E187" s="129"/>
      <c r="F187" s="130"/>
      <c r="G187" s="141"/>
      <c r="H187" s="141"/>
      <c r="I187" s="141"/>
      <c r="J187" s="75"/>
      <c r="K187" s="125"/>
    </row>
    <row r="188" spans="1:11" x14ac:dyDescent="0.2">
      <c r="A188" s="36"/>
      <c r="C188" s="125"/>
      <c r="D188" s="129"/>
      <c r="E188" s="129"/>
      <c r="F188" s="130"/>
      <c r="G188" s="125"/>
      <c r="H188" s="55"/>
      <c r="I188" s="26"/>
      <c r="J188" s="75"/>
      <c r="K188" s="125"/>
    </row>
    <row r="189" spans="1:11" ht="25.5" customHeight="1" x14ac:dyDescent="0.2">
      <c r="A189" s="36"/>
      <c r="C189" s="125"/>
      <c r="D189" s="129"/>
      <c r="E189" s="129"/>
      <c r="F189" s="130"/>
      <c r="G189" s="141"/>
      <c r="H189" s="141"/>
      <c r="I189" s="141"/>
      <c r="J189" s="75"/>
      <c r="K189" s="125"/>
    </row>
    <row r="190" spans="1:11" x14ac:dyDescent="0.2">
      <c r="A190" s="36"/>
      <c r="C190" s="125"/>
      <c r="D190" s="129"/>
      <c r="E190" s="129"/>
      <c r="F190" s="130"/>
      <c r="G190" s="125"/>
      <c r="H190" s="55"/>
      <c r="I190" s="26"/>
      <c r="J190" s="75"/>
      <c r="K190" s="125"/>
    </row>
    <row r="191" spans="1:11" x14ac:dyDescent="0.2">
      <c r="A191" s="36"/>
      <c r="C191" s="125"/>
      <c r="D191" s="129"/>
      <c r="E191" s="128"/>
      <c r="F191" s="130"/>
      <c r="G191" s="125"/>
      <c r="H191" s="55"/>
      <c r="I191" s="26"/>
      <c r="J191" s="75"/>
      <c r="K191" s="125"/>
    </row>
    <row r="192" spans="1:11" x14ac:dyDescent="0.2">
      <c r="A192" s="36"/>
      <c r="C192" s="125"/>
      <c r="D192" s="125"/>
      <c r="E192" s="125"/>
      <c r="F192" s="125"/>
      <c r="G192" s="142"/>
      <c r="H192" s="55"/>
      <c r="I192" s="26"/>
      <c r="J192" s="75"/>
      <c r="K192" s="125"/>
    </row>
    <row r="193" spans="1:36" x14ac:dyDescent="0.2">
      <c r="C193" s="52"/>
      <c r="D193" s="125"/>
      <c r="E193" s="125"/>
      <c r="F193" s="125"/>
      <c r="G193" s="125"/>
      <c r="H193" s="55"/>
      <c r="I193" s="26"/>
      <c r="J193" s="75"/>
      <c r="K193" s="125"/>
    </row>
    <row r="194" spans="1:36" x14ac:dyDescent="0.2">
      <c r="C194" s="52"/>
      <c r="D194" s="125"/>
      <c r="E194" s="125"/>
      <c r="F194" s="125"/>
      <c r="G194" s="125"/>
      <c r="H194" s="55"/>
      <c r="I194" s="26"/>
      <c r="J194" s="75"/>
      <c r="K194" s="125"/>
    </row>
    <row r="195" spans="1:36" s="30" customFormat="1" x14ac:dyDescent="0.2">
      <c r="A195" s="68"/>
      <c r="B195" s="36"/>
      <c r="C195" s="52"/>
      <c r="D195" s="125"/>
      <c r="E195" s="125"/>
      <c r="F195" s="125"/>
      <c r="G195" s="125"/>
      <c r="H195" s="55"/>
      <c r="I195" s="26"/>
      <c r="J195" s="75"/>
      <c r="K195" s="125"/>
      <c r="L195" s="36"/>
      <c r="M195" s="36"/>
      <c r="N195" s="36"/>
      <c r="O195" s="36"/>
      <c r="P195" s="36"/>
      <c r="Q195" s="36"/>
      <c r="R195" s="36"/>
      <c r="S195" s="36"/>
      <c r="T195" s="36"/>
      <c r="U195" s="36"/>
      <c r="V195" s="36"/>
      <c r="W195" s="36"/>
      <c r="X195" s="36"/>
      <c r="Y195" s="36"/>
      <c r="Z195" s="36"/>
      <c r="AA195" s="36"/>
      <c r="AB195" s="36"/>
      <c r="AC195" s="36"/>
      <c r="AD195" s="36"/>
      <c r="AE195" s="36"/>
      <c r="AF195" s="36"/>
      <c r="AG195" s="36"/>
      <c r="AH195" s="36"/>
      <c r="AI195" s="36"/>
      <c r="AJ195" s="36"/>
    </row>
    <row r="196" spans="1:36" x14ac:dyDescent="0.2">
      <c r="C196" s="52"/>
      <c r="D196" s="125"/>
      <c r="E196" s="125"/>
      <c r="F196" s="125"/>
      <c r="G196" s="125"/>
      <c r="H196" s="55"/>
      <c r="I196" s="26"/>
      <c r="J196" s="75"/>
      <c r="K196" s="125"/>
    </row>
    <row r="197" spans="1:36" x14ac:dyDescent="0.2">
      <c r="C197" s="52"/>
      <c r="D197" s="125"/>
      <c r="E197" s="125"/>
      <c r="F197" s="125"/>
      <c r="G197" s="125"/>
      <c r="H197" s="55"/>
      <c r="I197" s="26"/>
      <c r="J197" s="75"/>
      <c r="K197" s="125"/>
    </row>
    <row r="198" spans="1:36" x14ac:dyDescent="0.2">
      <c r="C198" s="52"/>
      <c r="D198" s="125"/>
      <c r="E198" s="125"/>
      <c r="F198" s="125"/>
      <c r="G198" s="125"/>
      <c r="H198" s="55"/>
      <c r="I198" s="26"/>
      <c r="J198" s="75"/>
      <c r="K198" s="125"/>
    </row>
    <row r="199" spans="1:36" x14ac:dyDescent="0.2">
      <c r="C199" s="52"/>
      <c r="D199" s="125"/>
      <c r="E199" s="125"/>
      <c r="F199" s="125"/>
      <c r="G199" s="125"/>
      <c r="H199" s="55"/>
      <c r="I199" s="26"/>
      <c r="J199" s="75"/>
      <c r="K199" s="125"/>
    </row>
    <row r="200" spans="1:36" x14ac:dyDescent="0.2">
      <c r="C200" s="52"/>
      <c r="D200" s="125"/>
      <c r="E200" s="125"/>
      <c r="F200" s="125"/>
      <c r="G200" s="125"/>
      <c r="H200" s="55"/>
      <c r="I200" s="26"/>
      <c r="J200" s="75"/>
      <c r="K200" s="125"/>
    </row>
    <row r="201" spans="1:36" x14ac:dyDescent="0.2">
      <c r="C201" s="52"/>
      <c r="D201" s="125"/>
      <c r="E201" s="125"/>
      <c r="F201" s="125"/>
      <c r="G201" s="125"/>
      <c r="H201" s="55"/>
      <c r="I201" s="26"/>
      <c r="J201" s="75"/>
      <c r="K201" s="125"/>
    </row>
    <row r="202" spans="1:36" x14ac:dyDescent="0.2">
      <c r="C202" s="52"/>
      <c r="D202" s="125"/>
      <c r="E202" s="125"/>
      <c r="F202" s="125"/>
      <c r="G202" s="125"/>
      <c r="H202" s="55"/>
      <c r="I202" s="26"/>
      <c r="J202" s="75"/>
      <c r="K202" s="125"/>
    </row>
    <row r="203" spans="1:36" x14ac:dyDescent="0.2">
      <c r="C203" s="52"/>
      <c r="D203" s="125"/>
      <c r="E203" s="125"/>
      <c r="F203" s="125"/>
      <c r="G203" s="125"/>
      <c r="H203" s="55"/>
      <c r="I203" s="26"/>
      <c r="J203" s="75"/>
      <c r="K203" s="125"/>
    </row>
    <row r="204" spans="1:36" x14ac:dyDescent="0.2">
      <c r="C204" s="52"/>
      <c r="D204" s="125"/>
      <c r="E204" s="125"/>
      <c r="F204" s="125"/>
      <c r="G204" s="125"/>
      <c r="H204" s="55"/>
      <c r="I204" s="26"/>
      <c r="J204" s="75"/>
      <c r="K204" s="125"/>
    </row>
    <row r="205" spans="1:36" x14ac:dyDescent="0.2">
      <c r="C205" s="52"/>
      <c r="D205" s="125"/>
      <c r="E205" s="125"/>
      <c r="F205" s="125"/>
      <c r="G205" s="125"/>
      <c r="H205" s="55"/>
      <c r="I205" s="26"/>
      <c r="J205" s="75"/>
      <c r="K205" s="125"/>
    </row>
    <row r="206" spans="1:36" x14ac:dyDescent="0.2">
      <c r="C206" s="52"/>
      <c r="D206" s="125"/>
      <c r="E206" s="125"/>
      <c r="F206" s="125"/>
      <c r="G206" s="125"/>
      <c r="H206" s="55"/>
      <c r="I206" s="26"/>
      <c r="J206" s="75"/>
      <c r="K206" s="125"/>
    </row>
    <row r="207" spans="1:36" x14ac:dyDescent="0.2">
      <c r="C207" s="52"/>
      <c r="D207" s="125"/>
      <c r="E207" s="125"/>
      <c r="F207" s="125"/>
      <c r="G207" s="125"/>
      <c r="H207" s="55"/>
      <c r="I207" s="26"/>
      <c r="J207" s="75"/>
      <c r="K207" s="125"/>
    </row>
    <row r="208" spans="1:36" x14ac:dyDescent="0.2">
      <c r="C208" s="52"/>
      <c r="D208" s="125"/>
      <c r="E208" s="125"/>
      <c r="F208" s="125"/>
      <c r="G208" s="125"/>
      <c r="H208" s="55"/>
      <c r="I208" s="26"/>
      <c r="J208" s="75"/>
      <c r="K208" s="125"/>
    </row>
    <row r="209" spans="3:11" x14ac:dyDescent="0.2">
      <c r="C209" s="52"/>
      <c r="D209" s="125"/>
      <c r="E209" s="125"/>
      <c r="F209" s="125"/>
      <c r="G209" s="125"/>
      <c r="H209" s="55"/>
      <c r="I209" s="26"/>
      <c r="J209" s="75"/>
      <c r="K209" s="125"/>
    </row>
    <row r="210" spans="3:11" x14ac:dyDescent="0.2">
      <c r="C210" s="52"/>
      <c r="D210" s="125"/>
      <c r="E210" s="125"/>
      <c r="F210" s="125"/>
      <c r="G210" s="125"/>
      <c r="H210" s="55"/>
      <c r="I210" s="26"/>
      <c r="J210" s="75"/>
      <c r="K210" s="125"/>
    </row>
    <row r="211" spans="3:11" x14ac:dyDescent="0.2">
      <c r="C211" s="52"/>
      <c r="D211" s="125"/>
      <c r="E211" s="125"/>
      <c r="F211" s="125"/>
      <c r="G211" s="125"/>
      <c r="H211" s="55"/>
      <c r="I211" s="26"/>
      <c r="J211" s="75"/>
      <c r="K211" s="125"/>
    </row>
    <row r="212" spans="3:11" x14ac:dyDescent="0.2">
      <c r="C212" s="52"/>
      <c r="D212" s="125"/>
      <c r="E212" s="125"/>
      <c r="F212" s="125"/>
      <c r="G212" s="125"/>
      <c r="H212" s="55"/>
      <c r="I212" s="26"/>
      <c r="J212" s="75"/>
      <c r="K212" s="125"/>
    </row>
    <row r="213" spans="3:11" x14ac:dyDescent="0.2">
      <c r="C213" s="52"/>
      <c r="D213" s="125"/>
      <c r="E213" s="125"/>
      <c r="F213" s="125"/>
      <c r="G213" s="125"/>
      <c r="H213" s="55"/>
      <c r="I213" s="26"/>
      <c r="J213" s="75"/>
      <c r="K213" s="125"/>
    </row>
    <row r="214" spans="3:11" x14ac:dyDescent="0.2">
      <c r="C214" s="52"/>
      <c r="D214" s="125"/>
      <c r="E214" s="125"/>
      <c r="F214" s="125"/>
      <c r="G214" s="125"/>
      <c r="H214" s="55"/>
      <c r="I214" s="26"/>
      <c r="J214" s="75"/>
      <c r="K214" s="125"/>
    </row>
    <row r="215" spans="3:11" x14ac:dyDescent="0.2">
      <c r="C215" s="52"/>
      <c r="D215" s="125"/>
      <c r="E215" s="125"/>
      <c r="F215" s="125"/>
      <c r="G215" s="125"/>
      <c r="H215" s="55"/>
      <c r="I215" s="26"/>
      <c r="J215" s="75"/>
      <c r="K215" s="125"/>
    </row>
    <row r="216" spans="3:11" x14ac:dyDescent="0.2">
      <c r="C216" s="52"/>
      <c r="D216" s="125"/>
      <c r="E216" s="125"/>
      <c r="F216" s="125"/>
      <c r="G216" s="125"/>
      <c r="H216" s="55"/>
      <c r="I216" s="26"/>
      <c r="J216" s="75"/>
      <c r="K216" s="125"/>
    </row>
    <row r="217" spans="3:11" x14ac:dyDescent="0.2">
      <c r="C217" s="52"/>
      <c r="D217" s="125"/>
      <c r="E217" s="125"/>
      <c r="F217" s="125"/>
      <c r="G217" s="125"/>
      <c r="H217" s="55"/>
      <c r="I217" s="26"/>
      <c r="J217" s="75"/>
      <c r="K217" s="125"/>
    </row>
    <row r="218" spans="3:11" x14ac:dyDescent="0.2">
      <c r="C218" s="52"/>
      <c r="D218" s="125"/>
      <c r="E218" s="125"/>
      <c r="F218" s="125"/>
      <c r="G218" s="125"/>
      <c r="H218" s="55"/>
      <c r="I218" s="26"/>
      <c r="J218" s="75"/>
      <c r="K218" s="125"/>
    </row>
    <row r="219" spans="3:11" x14ac:dyDescent="0.2">
      <c r="C219" s="52"/>
      <c r="D219" s="125"/>
      <c r="E219" s="125"/>
      <c r="F219" s="125"/>
      <c r="G219" s="125"/>
      <c r="H219" s="55"/>
      <c r="I219" s="26"/>
      <c r="J219" s="75"/>
      <c r="K219" s="125"/>
    </row>
    <row r="220" spans="3:11" x14ac:dyDescent="0.2">
      <c r="C220" s="52"/>
      <c r="D220" s="125"/>
      <c r="E220" s="125"/>
      <c r="F220" s="125"/>
      <c r="G220" s="125"/>
      <c r="H220" s="55"/>
      <c r="I220" s="26"/>
      <c r="J220" s="75"/>
      <c r="K220" s="125"/>
    </row>
    <row r="221" spans="3:11" x14ac:dyDescent="0.2">
      <c r="C221" s="52"/>
      <c r="D221" s="125"/>
      <c r="E221" s="125"/>
      <c r="F221" s="125"/>
      <c r="G221" s="125"/>
      <c r="H221" s="55"/>
      <c r="I221" s="26"/>
      <c r="J221" s="75"/>
      <c r="K221" s="125"/>
    </row>
    <row r="222" spans="3:11" x14ac:dyDescent="0.2">
      <c r="C222" s="52"/>
      <c r="D222" s="125"/>
      <c r="E222" s="125"/>
      <c r="F222" s="125"/>
      <c r="G222" s="125"/>
      <c r="H222" s="55"/>
      <c r="I222" s="26"/>
      <c r="J222" s="75"/>
      <c r="K222" s="125"/>
    </row>
    <row r="223" spans="3:11" x14ac:dyDescent="0.2">
      <c r="C223" s="52"/>
      <c r="D223" s="125"/>
      <c r="E223" s="125"/>
      <c r="F223" s="125"/>
      <c r="G223" s="125"/>
      <c r="H223" s="55"/>
      <c r="I223" s="26"/>
      <c r="J223" s="75"/>
      <c r="K223" s="125"/>
    </row>
    <row r="224" spans="3:11" x14ac:dyDescent="0.2">
      <c r="C224" s="52"/>
      <c r="D224" s="125"/>
      <c r="E224" s="125"/>
      <c r="F224" s="125"/>
      <c r="G224" s="125"/>
      <c r="H224" s="55"/>
      <c r="I224" s="26"/>
      <c r="J224" s="75"/>
      <c r="K224" s="125"/>
    </row>
    <row r="225" spans="3:11" x14ac:dyDescent="0.2">
      <c r="C225" s="52"/>
      <c r="D225" s="125"/>
      <c r="E225" s="125"/>
      <c r="F225" s="125"/>
      <c r="G225" s="125"/>
      <c r="H225" s="55"/>
      <c r="I225" s="26"/>
      <c r="J225" s="75"/>
      <c r="K225" s="125"/>
    </row>
    <row r="226" spans="3:11" x14ac:dyDescent="0.2">
      <c r="C226" s="52"/>
      <c r="D226" s="125"/>
      <c r="E226" s="125"/>
      <c r="F226" s="125"/>
      <c r="G226" s="125"/>
      <c r="H226" s="55"/>
      <c r="I226" s="26"/>
      <c r="J226" s="75"/>
      <c r="K226" s="125"/>
    </row>
    <row r="227" spans="3:11" x14ac:dyDescent="0.2">
      <c r="C227" s="52"/>
      <c r="D227" s="125"/>
      <c r="E227" s="125"/>
      <c r="F227" s="125"/>
      <c r="G227" s="125"/>
      <c r="H227" s="55"/>
      <c r="I227" s="26"/>
      <c r="J227" s="75"/>
      <c r="K227" s="125"/>
    </row>
    <row r="228" spans="3:11" x14ac:dyDescent="0.2">
      <c r="C228" s="52"/>
      <c r="D228" s="125"/>
      <c r="E228" s="125"/>
      <c r="F228" s="125"/>
      <c r="G228" s="125"/>
      <c r="H228" s="55"/>
      <c r="I228" s="26"/>
      <c r="J228" s="75"/>
      <c r="K228" s="125"/>
    </row>
    <row r="229" spans="3:11" x14ac:dyDescent="0.2">
      <c r="C229" s="52"/>
      <c r="D229" s="125"/>
      <c r="E229" s="125"/>
      <c r="F229" s="125"/>
      <c r="G229" s="125"/>
      <c r="H229" s="55"/>
      <c r="I229" s="26"/>
      <c r="J229" s="75"/>
      <c r="K229" s="125"/>
    </row>
    <row r="230" spans="3:11" x14ac:dyDescent="0.2">
      <c r="C230" s="52"/>
      <c r="D230" s="125"/>
      <c r="E230" s="125"/>
      <c r="F230" s="125"/>
      <c r="G230" s="125"/>
      <c r="H230" s="55"/>
      <c r="I230" s="26"/>
      <c r="J230" s="75"/>
      <c r="K230" s="125"/>
    </row>
    <row r="231" spans="3:11" x14ac:dyDescent="0.2">
      <c r="C231" s="52"/>
      <c r="D231" s="125"/>
      <c r="E231" s="125"/>
      <c r="F231" s="125"/>
      <c r="G231" s="125"/>
      <c r="H231" s="55"/>
      <c r="I231" s="26"/>
      <c r="J231" s="75"/>
      <c r="K231" s="125"/>
    </row>
    <row r="232" spans="3:11" x14ac:dyDescent="0.2">
      <c r="C232" s="52"/>
      <c r="D232" s="125"/>
      <c r="E232" s="125"/>
      <c r="F232" s="125"/>
      <c r="G232" s="125"/>
      <c r="H232" s="55"/>
      <c r="I232" s="26"/>
      <c r="J232" s="75"/>
      <c r="K232" s="125"/>
    </row>
    <row r="233" spans="3:11" x14ac:dyDescent="0.2">
      <c r="C233" s="52"/>
      <c r="D233" s="125"/>
      <c r="E233" s="125"/>
      <c r="F233" s="125"/>
      <c r="G233" s="125"/>
      <c r="H233" s="55"/>
      <c r="I233" s="26"/>
      <c r="J233" s="75"/>
      <c r="K233" s="125"/>
    </row>
    <row r="234" spans="3:11" x14ac:dyDescent="0.2">
      <c r="C234" s="52"/>
      <c r="D234" s="125"/>
      <c r="E234" s="125"/>
      <c r="F234" s="125"/>
      <c r="G234" s="125"/>
      <c r="H234" s="55"/>
      <c r="I234" s="26"/>
      <c r="J234" s="75"/>
      <c r="K234" s="125"/>
    </row>
    <row r="235" spans="3:11" x14ac:dyDescent="0.2">
      <c r="C235" s="52"/>
      <c r="D235" s="125"/>
      <c r="E235" s="125"/>
      <c r="F235" s="125"/>
      <c r="G235" s="125"/>
      <c r="H235" s="55"/>
      <c r="I235" s="26"/>
      <c r="J235" s="75"/>
      <c r="K235" s="125"/>
    </row>
    <row r="236" spans="3:11" x14ac:dyDescent="0.2">
      <c r="C236" s="52"/>
      <c r="D236" s="125"/>
      <c r="E236" s="125"/>
      <c r="F236" s="125"/>
      <c r="G236" s="125"/>
      <c r="H236" s="55"/>
      <c r="I236" s="26"/>
      <c r="J236" s="75"/>
      <c r="K236" s="125"/>
    </row>
    <row r="237" spans="3:11" x14ac:dyDescent="0.2">
      <c r="C237" s="52"/>
      <c r="D237" s="125"/>
      <c r="E237" s="125"/>
      <c r="F237" s="125"/>
      <c r="G237" s="125"/>
      <c r="H237" s="55"/>
      <c r="I237" s="26"/>
      <c r="J237" s="75"/>
      <c r="K237" s="125"/>
    </row>
    <row r="238" spans="3:11" x14ac:dyDescent="0.2">
      <c r="C238" s="52"/>
      <c r="D238" s="125"/>
      <c r="E238" s="125"/>
      <c r="F238" s="125"/>
      <c r="G238" s="125"/>
      <c r="H238" s="55"/>
      <c r="I238" s="26"/>
      <c r="J238" s="75"/>
      <c r="K238" s="125"/>
    </row>
    <row r="239" spans="3:11" x14ac:dyDescent="0.2">
      <c r="C239" s="52"/>
      <c r="D239" s="125"/>
      <c r="E239" s="125"/>
      <c r="F239" s="125"/>
      <c r="G239" s="125"/>
      <c r="H239" s="55"/>
      <c r="I239" s="26"/>
      <c r="J239" s="75"/>
      <c r="K239" s="125"/>
    </row>
    <row r="240" spans="3:11" x14ac:dyDescent="0.2">
      <c r="C240" s="52"/>
      <c r="D240" s="125"/>
      <c r="E240" s="125"/>
      <c r="F240" s="125"/>
      <c r="G240" s="125"/>
      <c r="H240" s="55"/>
      <c r="I240" s="26"/>
      <c r="J240" s="75"/>
      <c r="K240" s="125"/>
    </row>
    <row r="241" spans="3:11" x14ac:dyDescent="0.2">
      <c r="C241" s="52"/>
      <c r="D241" s="125"/>
      <c r="E241" s="125"/>
      <c r="F241" s="125"/>
      <c r="G241" s="125"/>
      <c r="H241" s="55"/>
      <c r="I241" s="26"/>
      <c r="J241" s="75"/>
      <c r="K241" s="125"/>
    </row>
    <row r="242" spans="3:11" x14ac:dyDescent="0.2">
      <c r="C242" s="52"/>
      <c r="D242" s="125"/>
      <c r="E242" s="125"/>
      <c r="F242" s="125"/>
      <c r="G242" s="125"/>
      <c r="H242" s="55"/>
      <c r="I242" s="26"/>
      <c r="J242" s="75"/>
      <c r="K242" s="125"/>
    </row>
    <row r="243" spans="3:11" x14ac:dyDescent="0.2">
      <c r="C243" s="52"/>
      <c r="D243" s="125"/>
      <c r="E243" s="125"/>
      <c r="F243" s="125"/>
      <c r="G243" s="125"/>
      <c r="H243" s="55"/>
      <c r="I243" s="26"/>
      <c r="J243" s="75"/>
      <c r="K243" s="125"/>
    </row>
    <row r="244" spans="3:11" x14ac:dyDescent="0.2">
      <c r="C244" s="52"/>
      <c r="D244" s="125"/>
      <c r="E244" s="125"/>
      <c r="F244" s="125"/>
      <c r="G244" s="125"/>
      <c r="H244" s="55"/>
      <c r="I244" s="26"/>
      <c r="J244" s="75"/>
      <c r="K244" s="125"/>
    </row>
    <row r="245" spans="3:11" x14ac:dyDescent="0.2">
      <c r="C245" s="52"/>
      <c r="D245" s="125"/>
      <c r="E245" s="125"/>
      <c r="F245" s="125"/>
      <c r="G245" s="125"/>
      <c r="H245" s="55"/>
      <c r="I245" s="26"/>
      <c r="J245" s="75"/>
      <c r="K245" s="125"/>
    </row>
    <row r="246" spans="3:11" x14ac:dyDescent="0.2">
      <c r="C246" s="52"/>
      <c r="D246" s="125"/>
      <c r="E246" s="125"/>
      <c r="F246" s="125"/>
      <c r="G246" s="125"/>
      <c r="H246" s="55"/>
      <c r="I246" s="26"/>
      <c r="J246" s="75"/>
      <c r="K246" s="125"/>
    </row>
    <row r="247" spans="3:11" x14ac:dyDescent="0.2">
      <c r="C247" s="52"/>
      <c r="D247" s="125"/>
      <c r="E247" s="125"/>
      <c r="F247" s="125"/>
      <c r="G247" s="125"/>
      <c r="H247" s="55"/>
      <c r="I247" s="26"/>
      <c r="J247" s="75"/>
      <c r="K247" s="125"/>
    </row>
    <row r="248" spans="3:11" x14ac:dyDescent="0.2">
      <c r="C248" s="52"/>
      <c r="D248" s="125"/>
      <c r="E248" s="125"/>
      <c r="F248" s="125"/>
      <c r="G248" s="125"/>
      <c r="H248" s="55"/>
      <c r="I248" s="26"/>
      <c r="J248" s="75"/>
      <c r="K248" s="125"/>
    </row>
    <row r="249" spans="3:11" x14ac:dyDescent="0.2">
      <c r="C249" s="52"/>
      <c r="D249" s="125"/>
      <c r="E249" s="125"/>
      <c r="F249" s="125"/>
      <c r="G249" s="125"/>
      <c r="H249" s="55"/>
      <c r="I249" s="26"/>
      <c r="J249" s="75"/>
      <c r="K249" s="125"/>
    </row>
    <row r="250" spans="3:11" x14ac:dyDescent="0.2">
      <c r="C250" s="52"/>
      <c r="D250" s="125"/>
      <c r="E250" s="125"/>
      <c r="F250" s="125"/>
      <c r="G250" s="125"/>
      <c r="H250" s="55"/>
      <c r="I250" s="26"/>
      <c r="J250" s="75"/>
      <c r="K250" s="125"/>
    </row>
    <row r="251" spans="3:11" x14ac:dyDescent="0.2">
      <c r="C251" s="52"/>
      <c r="D251" s="125"/>
      <c r="E251" s="125"/>
      <c r="F251" s="125"/>
      <c r="G251" s="125"/>
      <c r="H251" s="55"/>
      <c r="I251" s="26"/>
      <c r="J251" s="75"/>
      <c r="K251" s="125"/>
    </row>
    <row r="252" spans="3:11" x14ac:dyDescent="0.2">
      <c r="C252" s="52"/>
      <c r="D252" s="125"/>
      <c r="E252" s="125"/>
      <c r="F252" s="125"/>
      <c r="G252" s="125"/>
      <c r="H252" s="55"/>
      <c r="I252" s="26"/>
      <c r="J252" s="75"/>
      <c r="K252" s="125"/>
    </row>
    <row r="253" spans="3:11" x14ac:dyDescent="0.2">
      <c r="C253" s="52"/>
      <c r="D253" s="125"/>
      <c r="E253" s="125"/>
      <c r="F253" s="125"/>
      <c r="G253" s="125"/>
      <c r="H253" s="55"/>
      <c r="I253" s="26"/>
      <c r="J253" s="75"/>
      <c r="K253" s="125"/>
    </row>
    <row r="254" spans="3:11" x14ac:dyDescent="0.2">
      <c r="C254" s="52"/>
      <c r="D254" s="125"/>
      <c r="E254" s="125"/>
      <c r="F254" s="125"/>
      <c r="G254" s="125"/>
      <c r="H254" s="55"/>
      <c r="I254" s="26"/>
      <c r="J254" s="75"/>
      <c r="K254" s="125"/>
    </row>
    <row r="255" spans="3:11" x14ac:dyDescent="0.2">
      <c r="C255" s="52"/>
      <c r="D255" s="125"/>
      <c r="E255" s="125"/>
      <c r="F255" s="125"/>
      <c r="G255" s="125"/>
      <c r="H255" s="55"/>
      <c r="I255" s="26"/>
      <c r="J255" s="75"/>
      <c r="K255" s="125"/>
    </row>
    <row r="256" spans="3:11" x14ac:dyDescent="0.2">
      <c r="C256" s="52"/>
      <c r="D256" s="125"/>
      <c r="E256" s="125"/>
      <c r="F256" s="125"/>
      <c r="G256" s="125"/>
      <c r="H256" s="55"/>
      <c r="I256" s="26"/>
      <c r="J256" s="75"/>
      <c r="K256" s="125"/>
    </row>
    <row r="257" spans="3:11" x14ac:dyDescent="0.2">
      <c r="C257" s="52"/>
      <c r="D257" s="125"/>
      <c r="E257" s="125"/>
      <c r="F257" s="125"/>
      <c r="G257" s="125"/>
      <c r="H257" s="55"/>
      <c r="I257" s="26"/>
      <c r="J257" s="75"/>
      <c r="K257" s="125"/>
    </row>
    <row r="258" spans="3:11" x14ac:dyDescent="0.2">
      <c r="C258" s="52"/>
      <c r="D258" s="125"/>
      <c r="E258" s="125"/>
      <c r="F258" s="125"/>
      <c r="G258" s="125"/>
      <c r="H258" s="55"/>
      <c r="I258" s="26"/>
      <c r="J258" s="75"/>
      <c r="K258" s="125"/>
    </row>
    <row r="259" spans="3:11" x14ac:dyDescent="0.2">
      <c r="C259" s="52"/>
      <c r="D259" s="125"/>
      <c r="E259" s="125"/>
      <c r="F259" s="125"/>
      <c r="G259" s="125"/>
      <c r="H259" s="55"/>
      <c r="I259" s="26"/>
      <c r="J259" s="75"/>
      <c r="K259" s="125"/>
    </row>
    <row r="260" spans="3:11" x14ac:dyDescent="0.2">
      <c r="C260" s="52"/>
      <c r="D260" s="125"/>
      <c r="E260" s="125"/>
      <c r="F260" s="125"/>
      <c r="G260" s="125"/>
      <c r="H260" s="55"/>
      <c r="I260" s="26"/>
      <c r="J260" s="75"/>
      <c r="K260" s="125"/>
    </row>
    <row r="261" spans="3:11" x14ac:dyDescent="0.2">
      <c r="C261" s="52"/>
      <c r="D261" s="125"/>
      <c r="E261" s="125"/>
      <c r="F261" s="125"/>
      <c r="G261" s="125"/>
      <c r="H261" s="55"/>
      <c r="I261" s="26"/>
      <c r="J261" s="75"/>
      <c r="K261" s="125"/>
    </row>
    <row r="262" spans="3:11" x14ac:dyDescent="0.2">
      <c r="C262" s="52"/>
      <c r="D262" s="125"/>
      <c r="E262" s="125"/>
      <c r="F262" s="125"/>
      <c r="G262" s="125"/>
      <c r="H262" s="55"/>
      <c r="I262" s="26"/>
      <c r="J262" s="75"/>
      <c r="K262" s="125"/>
    </row>
    <row r="263" spans="3:11" x14ac:dyDescent="0.2">
      <c r="C263" s="52"/>
      <c r="D263" s="125"/>
      <c r="E263" s="125"/>
      <c r="F263" s="125"/>
      <c r="G263" s="125"/>
      <c r="H263" s="55"/>
      <c r="I263" s="26"/>
      <c r="J263" s="75"/>
      <c r="K263" s="125"/>
    </row>
    <row r="264" spans="3:11" x14ac:dyDescent="0.2">
      <c r="C264" s="52"/>
      <c r="D264" s="125"/>
      <c r="E264" s="125"/>
      <c r="F264" s="125"/>
      <c r="G264" s="125"/>
      <c r="H264" s="55"/>
      <c r="I264" s="26"/>
      <c r="J264" s="75"/>
      <c r="K264" s="125"/>
    </row>
    <row r="265" spans="3:11" x14ac:dyDescent="0.2">
      <c r="C265" s="52"/>
      <c r="D265" s="125"/>
      <c r="E265" s="125"/>
      <c r="F265" s="125"/>
      <c r="G265" s="125"/>
      <c r="H265" s="55"/>
      <c r="I265" s="26"/>
      <c r="J265" s="75"/>
      <c r="K265" s="125"/>
    </row>
    <row r="266" spans="3:11" x14ac:dyDescent="0.2">
      <c r="C266" s="52"/>
      <c r="D266" s="125"/>
      <c r="E266" s="125"/>
      <c r="F266" s="125"/>
      <c r="G266" s="125"/>
      <c r="H266" s="55"/>
      <c r="I266" s="26"/>
      <c r="J266" s="75"/>
      <c r="K266" s="125"/>
    </row>
    <row r="267" spans="3:11" x14ac:dyDescent="0.2">
      <c r="C267" s="52"/>
      <c r="D267" s="125"/>
      <c r="E267" s="125"/>
      <c r="F267" s="125"/>
      <c r="G267" s="125"/>
      <c r="H267" s="55"/>
      <c r="I267" s="26"/>
      <c r="J267" s="75"/>
      <c r="K267" s="125"/>
    </row>
    <row r="268" spans="3:11" x14ac:dyDescent="0.2">
      <c r="C268" s="52"/>
      <c r="D268" s="125"/>
      <c r="E268" s="125"/>
      <c r="F268" s="125"/>
      <c r="G268" s="125"/>
      <c r="H268" s="55"/>
      <c r="I268" s="26"/>
      <c r="J268" s="75"/>
      <c r="K268" s="125"/>
    </row>
    <row r="269" spans="3:11" x14ac:dyDescent="0.2">
      <c r="C269" s="52"/>
      <c r="D269" s="125"/>
      <c r="E269" s="125"/>
      <c r="F269" s="125"/>
      <c r="G269" s="125"/>
      <c r="H269" s="55"/>
      <c r="I269" s="26"/>
      <c r="J269" s="75"/>
      <c r="K269" s="125"/>
    </row>
    <row r="270" spans="3:11" x14ac:dyDescent="0.2">
      <c r="C270" s="52"/>
      <c r="D270" s="125"/>
      <c r="E270" s="125"/>
      <c r="F270" s="125"/>
      <c r="G270" s="125"/>
      <c r="H270" s="55"/>
      <c r="I270" s="26"/>
      <c r="J270" s="75"/>
      <c r="K270" s="125"/>
    </row>
    <row r="271" spans="3:11" x14ac:dyDescent="0.2">
      <c r="C271" s="52"/>
      <c r="D271" s="125"/>
      <c r="E271" s="125"/>
      <c r="F271" s="125"/>
      <c r="G271" s="125"/>
      <c r="H271" s="55"/>
      <c r="I271" s="26"/>
      <c r="J271" s="75"/>
      <c r="K271" s="125"/>
    </row>
    <row r="272" spans="3:11" x14ac:dyDescent="0.2">
      <c r="C272" s="52"/>
      <c r="D272" s="125"/>
      <c r="E272" s="125"/>
      <c r="F272" s="125"/>
      <c r="G272" s="125"/>
      <c r="H272" s="55"/>
      <c r="I272" s="26"/>
      <c r="J272" s="75"/>
      <c r="K272" s="125"/>
    </row>
    <row r="273" spans="3:11" x14ac:dyDescent="0.2">
      <c r="C273" s="52"/>
      <c r="D273" s="125"/>
      <c r="E273" s="125"/>
      <c r="F273" s="125"/>
      <c r="G273" s="125"/>
      <c r="H273" s="55"/>
      <c r="I273" s="26"/>
      <c r="J273" s="75"/>
      <c r="K273" s="125"/>
    </row>
    <row r="274" spans="3:11" x14ac:dyDescent="0.2">
      <c r="C274" s="52"/>
      <c r="D274" s="125"/>
      <c r="E274" s="125"/>
      <c r="F274" s="125"/>
      <c r="G274" s="125"/>
      <c r="H274" s="55"/>
      <c r="I274" s="26"/>
      <c r="J274" s="75"/>
      <c r="K274" s="125"/>
    </row>
    <row r="275" spans="3:11" x14ac:dyDescent="0.2">
      <c r="C275" s="52"/>
      <c r="D275" s="125"/>
      <c r="E275" s="125"/>
      <c r="F275" s="125"/>
      <c r="G275" s="125"/>
      <c r="H275" s="55"/>
      <c r="I275" s="26"/>
      <c r="J275" s="75"/>
      <c r="K275" s="125"/>
    </row>
    <row r="276" spans="3:11" x14ac:dyDescent="0.2">
      <c r="C276" s="52"/>
      <c r="D276" s="125"/>
      <c r="E276" s="125"/>
      <c r="F276" s="125"/>
      <c r="G276" s="125"/>
      <c r="H276" s="55"/>
      <c r="I276" s="26"/>
      <c r="J276" s="75"/>
      <c r="K276" s="125"/>
    </row>
    <row r="277" spans="3:11" x14ac:dyDescent="0.2">
      <c r="C277" s="52"/>
      <c r="D277" s="125"/>
      <c r="E277" s="125"/>
      <c r="F277" s="125"/>
      <c r="G277" s="125"/>
      <c r="H277" s="55"/>
      <c r="I277" s="26"/>
      <c r="J277" s="75"/>
      <c r="K277" s="125"/>
    </row>
    <row r="278" spans="3:11" x14ac:dyDescent="0.2">
      <c r="C278" s="52"/>
      <c r="D278" s="125"/>
      <c r="E278" s="125"/>
      <c r="F278" s="125"/>
      <c r="G278" s="125"/>
      <c r="H278" s="55"/>
      <c r="I278" s="26"/>
      <c r="J278" s="75"/>
      <c r="K278" s="125"/>
    </row>
    <row r="279" spans="3:11" x14ac:dyDescent="0.2">
      <c r="C279" s="52"/>
      <c r="D279" s="125"/>
      <c r="E279" s="125"/>
      <c r="F279" s="125"/>
      <c r="G279" s="125"/>
      <c r="H279" s="55"/>
      <c r="I279" s="26"/>
      <c r="J279" s="75"/>
      <c r="K279" s="125"/>
    </row>
    <row r="280" spans="3:11" x14ac:dyDescent="0.2">
      <c r="C280" s="52"/>
      <c r="D280" s="125"/>
      <c r="E280" s="125"/>
      <c r="F280" s="125"/>
      <c r="G280" s="125"/>
      <c r="H280" s="55"/>
      <c r="I280" s="26"/>
      <c r="J280" s="75"/>
      <c r="K280" s="125"/>
    </row>
    <row r="281" spans="3:11" x14ac:dyDescent="0.2">
      <c r="C281" s="52"/>
      <c r="D281" s="125"/>
      <c r="E281" s="125"/>
      <c r="F281" s="125"/>
      <c r="G281" s="125"/>
      <c r="H281" s="55"/>
      <c r="I281" s="26"/>
      <c r="J281" s="75"/>
      <c r="K281" s="125"/>
    </row>
    <row r="282" spans="3:11" x14ac:dyDescent="0.2">
      <c r="C282" s="52"/>
      <c r="D282" s="125"/>
      <c r="E282" s="125"/>
      <c r="F282" s="125"/>
      <c r="G282" s="125"/>
      <c r="H282" s="55"/>
      <c r="I282" s="26"/>
      <c r="J282" s="75"/>
      <c r="K282" s="125"/>
    </row>
    <row r="283" spans="3:11" x14ac:dyDescent="0.2">
      <c r="C283" s="52"/>
      <c r="D283" s="125"/>
      <c r="E283" s="125"/>
      <c r="F283" s="125"/>
      <c r="G283" s="125"/>
      <c r="H283" s="55"/>
      <c r="I283" s="26"/>
      <c r="J283" s="75"/>
      <c r="K283" s="125"/>
    </row>
    <row r="284" spans="3:11" x14ac:dyDescent="0.2">
      <c r="C284" s="52"/>
      <c r="D284" s="125"/>
      <c r="E284" s="125"/>
      <c r="F284" s="125"/>
      <c r="G284" s="125"/>
      <c r="H284" s="55"/>
      <c r="I284" s="26"/>
      <c r="J284" s="75"/>
      <c r="K284" s="125"/>
    </row>
    <row r="285" spans="3:11" x14ac:dyDescent="0.2">
      <c r="C285" s="52"/>
      <c r="D285" s="125"/>
      <c r="E285" s="125"/>
      <c r="F285" s="125"/>
      <c r="G285" s="125"/>
      <c r="H285" s="55"/>
      <c r="I285" s="26"/>
      <c r="J285" s="75"/>
      <c r="K285" s="125"/>
    </row>
    <row r="286" spans="3:11" x14ac:dyDescent="0.2">
      <c r="C286" s="52"/>
      <c r="D286" s="125"/>
      <c r="E286" s="125"/>
      <c r="F286" s="125"/>
      <c r="G286" s="125"/>
      <c r="H286" s="55"/>
      <c r="I286" s="26"/>
      <c r="J286" s="75"/>
      <c r="K286" s="125"/>
    </row>
    <row r="287" spans="3:11" x14ac:dyDescent="0.2">
      <c r="C287" s="52"/>
      <c r="D287" s="125"/>
      <c r="E287" s="125"/>
      <c r="F287" s="125"/>
      <c r="G287" s="125"/>
      <c r="H287" s="55"/>
      <c r="I287" s="26"/>
      <c r="J287" s="75"/>
      <c r="K287" s="125"/>
    </row>
    <row r="288" spans="3:11" x14ac:dyDescent="0.2">
      <c r="C288" s="52"/>
      <c r="D288" s="125"/>
      <c r="E288" s="125"/>
      <c r="F288" s="125"/>
      <c r="G288" s="125"/>
      <c r="H288" s="55"/>
      <c r="I288" s="26"/>
      <c r="J288" s="75"/>
      <c r="K288" s="125"/>
    </row>
    <row r="289" spans="3:11" x14ac:dyDescent="0.2">
      <c r="C289" s="52"/>
      <c r="D289" s="125"/>
      <c r="E289" s="125"/>
      <c r="F289" s="125"/>
      <c r="G289" s="125"/>
      <c r="H289" s="55"/>
      <c r="I289" s="26"/>
      <c r="J289" s="75"/>
      <c r="K289" s="125"/>
    </row>
    <row r="290" spans="3:11" x14ac:dyDescent="0.2">
      <c r="C290" s="52"/>
      <c r="D290" s="125"/>
      <c r="E290" s="125"/>
      <c r="F290" s="125"/>
      <c r="G290" s="125"/>
      <c r="H290" s="55"/>
      <c r="I290" s="26"/>
      <c r="J290" s="75"/>
      <c r="K290" s="125"/>
    </row>
    <row r="291" spans="3:11" x14ac:dyDescent="0.2">
      <c r="C291" s="52"/>
      <c r="D291" s="125"/>
      <c r="E291" s="125"/>
      <c r="F291" s="125"/>
      <c r="G291" s="125"/>
      <c r="H291" s="55"/>
      <c r="I291" s="26"/>
      <c r="J291" s="75"/>
      <c r="K291" s="125"/>
    </row>
    <row r="292" spans="3:11" x14ac:dyDescent="0.2">
      <c r="C292" s="52"/>
      <c r="D292" s="125"/>
      <c r="E292" s="125"/>
      <c r="F292" s="125"/>
      <c r="G292" s="125"/>
      <c r="H292" s="55"/>
      <c r="I292" s="26"/>
      <c r="J292" s="75"/>
      <c r="K292" s="125"/>
    </row>
    <row r="293" spans="3:11" x14ac:dyDescent="0.2">
      <c r="C293" s="52"/>
      <c r="D293" s="125"/>
      <c r="E293" s="125"/>
      <c r="F293" s="125"/>
      <c r="G293" s="125"/>
      <c r="H293" s="55"/>
      <c r="I293" s="26"/>
      <c r="J293" s="75"/>
      <c r="K293" s="125"/>
    </row>
    <row r="294" spans="3:11" x14ac:dyDescent="0.2">
      <c r="C294" s="52"/>
      <c r="D294" s="125"/>
      <c r="E294" s="125"/>
      <c r="F294" s="125"/>
      <c r="G294" s="125"/>
      <c r="H294" s="55"/>
      <c r="I294" s="26"/>
      <c r="J294" s="75"/>
      <c r="K294" s="125"/>
    </row>
    <row r="295" spans="3:11" x14ac:dyDescent="0.2">
      <c r="C295" s="52"/>
      <c r="D295" s="125"/>
      <c r="E295" s="125"/>
      <c r="F295" s="125"/>
      <c r="G295" s="125"/>
      <c r="H295" s="55"/>
      <c r="I295" s="26"/>
      <c r="J295" s="75"/>
      <c r="K295" s="125"/>
    </row>
    <row r="296" spans="3:11" x14ac:dyDescent="0.2">
      <c r="C296" s="52"/>
      <c r="D296" s="125"/>
      <c r="E296" s="125"/>
      <c r="F296" s="125"/>
      <c r="G296" s="125"/>
      <c r="H296" s="55"/>
      <c r="I296" s="26"/>
      <c r="J296" s="75"/>
      <c r="K296" s="125"/>
    </row>
    <row r="297" spans="3:11" x14ac:dyDescent="0.2">
      <c r="C297" s="52"/>
      <c r="D297" s="125"/>
      <c r="E297" s="125"/>
      <c r="F297" s="125"/>
      <c r="G297" s="125"/>
      <c r="H297" s="55"/>
      <c r="I297" s="26"/>
      <c r="J297" s="75"/>
      <c r="K297" s="125"/>
    </row>
    <row r="298" spans="3:11" x14ac:dyDescent="0.2">
      <c r="C298" s="52"/>
      <c r="D298" s="125"/>
      <c r="E298" s="125"/>
      <c r="F298" s="125"/>
      <c r="G298" s="125"/>
      <c r="H298" s="55"/>
      <c r="I298" s="26"/>
      <c r="J298" s="75"/>
      <c r="K298" s="125"/>
    </row>
    <row r="299" spans="3:11" x14ac:dyDescent="0.2">
      <c r="C299" s="52"/>
      <c r="D299" s="125"/>
      <c r="E299" s="125"/>
      <c r="F299" s="125"/>
      <c r="G299" s="125"/>
      <c r="H299" s="55"/>
      <c r="I299" s="26"/>
      <c r="J299" s="75"/>
      <c r="K299" s="125"/>
    </row>
    <row r="300" spans="3:11" x14ac:dyDescent="0.2">
      <c r="C300" s="52"/>
      <c r="D300" s="125"/>
      <c r="E300" s="125"/>
      <c r="F300" s="125"/>
      <c r="G300" s="125"/>
      <c r="H300" s="55"/>
      <c r="I300" s="26"/>
      <c r="J300" s="75"/>
      <c r="K300" s="125"/>
    </row>
    <row r="301" spans="3:11" x14ac:dyDescent="0.2">
      <c r="C301" s="52"/>
      <c r="D301" s="125"/>
      <c r="E301" s="125"/>
      <c r="F301" s="125"/>
      <c r="G301" s="125"/>
      <c r="H301" s="55"/>
      <c r="I301" s="26"/>
      <c r="J301" s="75"/>
      <c r="K301" s="125"/>
    </row>
    <row r="302" spans="3:11" x14ac:dyDescent="0.2">
      <c r="C302" s="52"/>
      <c r="D302" s="125"/>
      <c r="E302" s="125"/>
      <c r="F302" s="125"/>
      <c r="G302" s="125"/>
      <c r="H302" s="55"/>
      <c r="I302" s="26"/>
      <c r="J302" s="75"/>
      <c r="K302" s="125"/>
    </row>
    <row r="303" spans="3:11" x14ac:dyDescent="0.2">
      <c r="C303" s="52"/>
      <c r="D303" s="125"/>
      <c r="E303" s="125"/>
      <c r="F303" s="125"/>
      <c r="G303" s="125"/>
      <c r="H303" s="55"/>
      <c r="I303" s="26"/>
      <c r="J303" s="75"/>
      <c r="K303" s="125"/>
    </row>
    <row r="304" spans="3:11" x14ac:dyDescent="0.2">
      <c r="C304" s="52"/>
      <c r="D304" s="125"/>
      <c r="E304" s="125"/>
      <c r="F304" s="125"/>
      <c r="G304" s="125"/>
      <c r="H304" s="55"/>
      <c r="I304" s="26"/>
      <c r="J304" s="75"/>
      <c r="K304" s="125"/>
    </row>
    <row r="305" spans="3:11" x14ac:dyDescent="0.2">
      <c r="C305" s="52"/>
      <c r="D305" s="125"/>
      <c r="E305" s="125"/>
      <c r="F305" s="125"/>
      <c r="G305" s="125"/>
      <c r="H305" s="55"/>
      <c r="I305" s="26"/>
      <c r="J305" s="75"/>
      <c r="K305" s="125"/>
    </row>
    <row r="306" spans="3:11" x14ac:dyDescent="0.2">
      <c r="C306" s="52"/>
      <c r="D306" s="125"/>
      <c r="E306" s="125"/>
      <c r="F306" s="125"/>
      <c r="G306" s="125"/>
      <c r="H306" s="55"/>
      <c r="I306" s="26"/>
      <c r="J306" s="75"/>
      <c r="K306" s="125"/>
    </row>
    <row r="307" spans="3:11" x14ac:dyDescent="0.2">
      <c r="C307" s="52"/>
      <c r="D307" s="125"/>
      <c r="E307" s="125"/>
      <c r="F307" s="125"/>
      <c r="G307" s="125"/>
      <c r="H307" s="55"/>
      <c r="I307" s="26"/>
      <c r="J307" s="75"/>
      <c r="K307" s="125"/>
    </row>
    <row r="308" spans="3:11" x14ac:dyDescent="0.2">
      <c r="C308" s="52"/>
      <c r="D308" s="125"/>
      <c r="E308" s="125"/>
      <c r="F308" s="125"/>
      <c r="G308" s="125"/>
      <c r="H308" s="55"/>
      <c r="I308" s="26"/>
      <c r="J308" s="75"/>
      <c r="K308" s="125"/>
    </row>
    <row r="309" spans="3:11" x14ac:dyDescent="0.2">
      <c r="C309" s="52"/>
      <c r="D309" s="125"/>
      <c r="E309" s="125"/>
      <c r="F309" s="125"/>
      <c r="G309" s="125"/>
      <c r="H309" s="55"/>
      <c r="I309" s="26"/>
      <c r="J309" s="75"/>
      <c r="K309" s="125"/>
    </row>
    <row r="310" spans="3:11" x14ac:dyDescent="0.2">
      <c r="C310" s="52"/>
      <c r="D310" s="125"/>
      <c r="E310" s="125"/>
      <c r="F310" s="125"/>
      <c r="G310" s="125"/>
      <c r="H310" s="55"/>
      <c r="I310" s="26"/>
      <c r="J310" s="75"/>
      <c r="K310" s="125"/>
    </row>
    <row r="311" spans="3:11" x14ac:dyDescent="0.2">
      <c r="C311" s="52"/>
      <c r="D311" s="125"/>
      <c r="E311" s="125"/>
      <c r="F311" s="125"/>
      <c r="G311" s="125"/>
      <c r="H311" s="55"/>
      <c r="I311" s="26"/>
      <c r="J311" s="75"/>
      <c r="K311" s="125"/>
    </row>
    <row r="312" spans="3:11" x14ac:dyDescent="0.2">
      <c r="C312" s="52"/>
      <c r="D312" s="125"/>
      <c r="E312" s="125"/>
      <c r="F312" s="125"/>
      <c r="G312" s="125"/>
      <c r="H312" s="55"/>
      <c r="I312" s="26"/>
      <c r="J312" s="75"/>
      <c r="K312" s="125"/>
    </row>
    <row r="313" spans="3:11" x14ac:dyDescent="0.2">
      <c r="C313" s="52"/>
      <c r="D313" s="125"/>
      <c r="E313" s="125"/>
      <c r="F313" s="125"/>
      <c r="G313" s="125"/>
      <c r="H313" s="55"/>
      <c r="I313" s="26"/>
      <c r="J313" s="75"/>
      <c r="K313" s="125"/>
    </row>
    <row r="314" spans="3:11" x14ac:dyDescent="0.2">
      <c r="C314" s="52"/>
      <c r="D314" s="125"/>
      <c r="E314" s="125"/>
      <c r="F314" s="125"/>
      <c r="G314" s="125"/>
      <c r="H314" s="55"/>
      <c r="I314" s="26"/>
      <c r="J314" s="75"/>
      <c r="K314" s="125"/>
    </row>
    <row r="315" spans="3:11" x14ac:dyDescent="0.2">
      <c r="C315" s="52"/>
      <c r="D315" s="125"/>
      <c r="E315" s="125"/>
      <c r="F315" s="125"/>
      <c r="G315" s="125"/>
      <c r="H315" s="55"/>
      <c r="I315" s="26"/>
      <c r="J315" s="75"/>
      <c r="K315" s="125"/>
    </row>
    <row r="316" spans="3:11" x14ac:dyDescent="0.2">
      <c r="C316" s="52"/>
      <c r="D316" s="125"/>
      <c r="E316" s="125"/>
      <c r="F316" s="125"/>
      <c r="G316" s="125"/>
      <c r="H316" s="55"/>
      <c r="I316" s="26"/>
      <c r="J316" s="75"/>
      <c r="K316" s="125"/>
    </row>
    <row r="317" spans="3:11" x14ac:dyDescent="0.2">
      <c r="C317" s="52"/>
      <c r="D317" s="125"/>
      <c r="E317" s="125"/>
      <c r="F317" s="125"/>
      <c r="G317" s="125"/>
      <c r="H317" s="55"/>
      <c r="I317" s="26"/>
      <c r="J317" s="75"/>
      <c r="K317" s="125"/>
    </row>
    <row r="318" spans="3:11" x14ac:dyDescent="0.2">
      <c r="C318" s="52"/>
      <c r="D318" s="125"/>
      <c r="E318" s="125"/>
      <c r="F318" s="125"/>
      <c r="G318" s="125"/>
      <c r="H318" s="55"/>
      <c r="I318" s="26"/>
      <c r="J318" s="75"/>
      <c r="K318" s="125"/>
    </row>
    <row r="319" spans="3:11" x14ac:dyDescent="0.2">
      <c r="C319" s="52"/>
      <c r="D319" s="125"/>
      <c r="E319" s="125"/>
      <c r="F319" s="125"/>
      <c r="G319" s="125"/>
      <c r="H319" s="55"/>
      <c r="I319" s="26"/>
      <c r="J319" s="75"/>
      <c r="K319" s="125"/>
    </row>
    <row r="320" spans="3:11" x14ac:dyDescent="0.2">
      <c r="C320" s="52"/>
      <c r="D320" s="125"/>
      <c r="E320" s="125"/>
      <c r="F320" s="125"/>
      <c r="G320" s="125"/>
      <c r="H320" s="55"/>
      <c r="I320" s="26"/>
      <c r="J320" s="75"/>
      <c r="K320" s="125"/>
    </row>
    <row r="321" spans="3:11" x14ac:dyDescent="0.2">
      <c r="C321" s="52"/>
      <c r="D321" s="125"/>
      <c r="E321" s="125"/>
      <c r="F321" s="125"/>
      <c r="G321" s="125"/>
      <c r="H321" s="55"/>
      <c r="I321" s="26"/>
      <c r="J321" s="75"/>
      <c r="K321" s="125"/>
    </row>
    <row r="322" spans="3:11" x14ac:dyDescent="0.2">
      <c r="C322" s="52"/>
      <c r="D322" s="125"/>
      <c r="E322" s="125"/>
      <c r="F322" s="125"/>
      <c r="G322" s="125"/>
      <c r="H322" s="55"/>
      <c r="I322" s="26"/>
      <c r="J322" s="75"/>
      <c r="K322" s="125"/>
    </row>
    <row r="323" spans="3:11" x14ac:dyDescent="0.2">
      <c r="C323" s="52"/>
      <c r="D323" s="125"/>
      <c r="E323" s="125"/>
      <c r="F323" s="125"/>
      <c r="G323" s="125"/>
      <c r="H323" s="55"/>
      <c r="I323" s="26"/>
      <c r="J323" s="75"/>
      <c r="K323" s="125"/>
    </row>
    <row r="324" spans="3:11" x14ac:dyDescent="0.2">
      <c r="C324" s="52"/>
      <c r="D324" s="125"/>
      <c r="E324" s="125"/>
      <c r="F324" s="125"/>
      <c r="G324" s="125"/>
      <c r="H324" s="55"/>
      <c r="I324" s="26"/>
      <c r="J324" s="75"/>
      <c r="K324" s="125"/>
    </row>
    <row r="325" spans="3:11" x14ac:dyDescent="0.2">
      <c r="C325" s="52"/>
      <c r="D325" s="125"/>
      <c r="E325" s="125"/>
      <c r="F325" s="125"/>
      <c r="G325" s="125"/>
      <c r="H325" s="55"/>
      <c r="I325" s="26"/>
      <c r="J325" s="75"/>
      <c r="K325" s="125"/>
    </row>
    <row r="326" spans="3:11" x14ac:dyDescent="0.2">
      <c r="C326" s="52"/>
      <c r="D326" s="125"/>
      <c r="E326" s="125"/>
      <c r="F326" s="125"/>
      <c r="G326" s="125"/>
      <c r="H326" s="55"/>
      <c r="I326" s="26"/>
      <c r="J326" s="75"/>
      <c r="K326" s="125"/>
    </row>
    <row r="327" spans="3:11" x14ac:dyDescent="0.2">
      <c r="C327" s="52"/>
      <c r="D327" s="125"/>
      <c r="E327" s="125"/>
      <c r="F327" s="125"/>
      <c r="G327" s="125"/>
      <c r="H327" s="55"/>
      <c r="I327" s="26"/>
      <c r="J327" s="75"/>
      <c r="K327" s="125"/>
    </row>
    <row r="328" spans="3:11" x14ac:dyDescent="0.2">
      <c r="C328" s="52"/>
      <c r="D328" s="125"/>
      <c r="E328" s="125"/>
      <c r="F328" s="125"/>
      <c r="G328" s="125"/>
      <c r="H328" s="55"/>
      <c r="I328" s="26"/>
      <c r="J328" s="75"/>
      <c r="K328" s="125"/>
    </row>
    <row r="329" spans="3:11" x14ac:dyDescent="0.2">
      <c r="C329" s="52"/>
      <c r="D329" s="125"/>
      <c r="E329" s="125"/>
      <c r="F329" s="125"/>
      <c r="G329" s="125"/>
      <c r="H329" s="55"/>
      <c r="I329" s="26"/>
      <c r="J329" s="75"/>
      <c r="K329" s="125"/>
    </row>
    <row r="330" spans="3:11" x14ac:dyDescent="0.2">
      <c r="C330" s="52"/>
      <c r="D330" s="125"/>
      <c r="E330" s="125"/>
      <c r="F330" s="125"/>
      <c r="G330" s="125"/>
      <c r="H330" s="55"/>
      <c r="I330" s="26"/>
      <c r="J330" s="75"/>
      <c r="K330" s="125"/>
    </row>
    <row r="331" spans="3:11" x14ac:dyDescent="0.2">
      <c r="C331" s="52"/>
      <c r="D331" s="125"/>
      <c r="E331" s="125"/>
      <c r="F331" s="125"/>
      <c r="G331" s="125"/>
      <c r="H331" s="55"/>
      <c r="I331" s="26"/>
      <c r="J331" s="75"/>
      <c r="K331" s="125"/>
    </row>
    <row r="332" spans="3:11" x14ac:dyDescent="0.2">
      <c r="C332" s="52"/>
      <c r="D332" s="125"/>
      <c r="E332" s="125"/>
      <c r="F332" s="125"/>
      <c r="G332" s="125"/>
      <c r="H332" s="55"/>
      <c r="I332" s="26"/>
      <c r="J332" s="75"/>
      <c r="K332" s="125"/>
    </row>
    <row r="333" spans="3:11" x14ac:dyDescent="0.2">
      <c r="C333" s="52"/>
      <c r="D333" s="125"/>
      <c r="E333" s="125"/>
      <c r="F333" s="125"/>
      <c r="G333" s="125"/>
      <c r="H333" s="55"/>
      <c r="I333" s="26"/>
      <c r="J333" s="75"/>
      <c r="K333" s="125"/>
    </row>
    <row r="334" spans="3:11" x14ac:dyDescent="0.2">
      <c r="C334" s="52"/>
      <c r="D334" s="125"/>
      <c r="E334" s="125"/>
      <c r="F334" s="125"/>
      <c r="G334" s="125"/>
      <c r="H334" s="55"/>
      <c r="I334" s="26"/>
      <c r="J334" s="75"/>
      <c r="K334" s="125"/>
    </row>
    <row r="335" spans="3:11" x14ac:dyDescent="0.2">
      <c r="C335" s="52"/>
      <c r="D335" s="125"/>
      <c r="E335" s="125"/>
      <c r="F335" s="125"/>
      <c r="G335" s="125"/>
      <c r="H335" s="55"/>
      <c r="I335" s="26"/>
      <c r="J335" s="75"/>
      <c r="K335" s="125"/>
    </row>
    <row r="336" spans="3:11" x14ac:dyDescent="0.2">
      <c r="C336" s="52"/>
      <c r="D336" s="125"/>
      <c r="E336" s="125"/>
      <c r="F336" s="125"/>
      <c r="G336" s="125"/>
      <c r="H336" s="55"/>
      <c r="I336" s="26"/>
      <c r="J336" s="75"/>
      <c r="K336" s="125"/>
    </row>
    <row r="337" spans="3:11" x14ac:dyDescent="0.2">
      <c r="C337" s="52"/>
      <c r="D337" s="125"/>
      <c r="E337" s="125"/>
      <c r="F337" s="125"/>
      <c r="G337" s="125"/>
      <c r="H337" s="55"/>
      <c r="I337" s="26"/>
      <c r="J337" s="75"/>
      <c r="K337" s="125"/>
    </row>
    <row r="338" spans="3:11" x14ac:dyDescent="0.2">
      <c r="C338" s="52"/>
      <c r="D338" s="125"/>
      <c r="E338" s="125"/>
      <c r="F338" s="125"/>
      <c r="G338" s="125"/>
      <c r="H338" s="55"/>
      <c r="I338" s="26"/>
      <c r="J338" s="75"/>
      <c r="K338" s="125"/>
    </row>
    <row r="339" spans="3:11" x14ac:dyDescent="0.2">
      <c r="C339" s="52"/>
      <c r="D339" s="125"/>
      <c r="E339" s="125"/>
      <c r="F339" s="125"/>
      <c r="G339" s="125"/>
      <c r="H339" s="55"/>
      <c r="I339" s="26"/>
      <c r="J339" s="75"/>
      <c r="K339" s="125"/>
    </row>
    <row r="340" spans="3:11" x14ac:dyDescent="0.2">
      <c r="C340" s="52"/>
      <c r="D340" s="125"/>
      <c r="E340" s="125"/>
      <c r="F340" s="125"/>
      <c r="G340" s="125"/>
      <c r="H340" s="55"/>
      <c r="I340" s="26"/>
      <c r="J340" s="75"/>
      <c r="K340" s="125"/>
    </row>
    <row r="341" spans="3:11" x14ac:dyDescent="0.2">
      <c r="C341" s="52"/>
      <c r="D341" s="125"/>
      <c r="E341" s="125"/>
      <c r="F341" s="125"/>
      <c r="G341" s="125"/>
      <c r="H341" s="55"/>
      <c r="I341" s="26"/>
      <c r="J341" s="75"/>
      <c r="K341" s="125"/>
    </row>
    <row r="342" spans="3:11" x14ac:dyDescent="0.2">
      <c r="C342" s="52"/>
      <c r="D342" s="125"/>
      <c r="E342" s="125"/>
      <c r="F342" s="125"/>
      <c r="G342" s="125"/>
      <c r="H342" s="55"/>
      <c r="I342" s="26"/>
      <c r="J342" s="75"/>
      <c r="K342" s="125"/>
    </row>
    <row r="343" spans="3:11" x14ac:dyDescent="0.2">
      <c r="C343" s="52"/>
      <c r="D343" s="125"/>
      <c r="E343" s="125"/>
      <c r="F343" s="125"/>
      <c r="G343" s="125"/>
      <c r="H343" s="55"/>
      <c r="I343" s="26"/>
      <c r="J343" s="75"/>
      <c r="K343" s="125"/>
    </row>
    <row r="344" spans="3:11" x14ac:dyDescent="0.2">
      <c r="C344" s="52"/>
      <c r="D344" s="125"/>
      <c r="E344" s="125"/>
      <c r="F344" s="125"/>
      <c r="G344" s="125"/>
      <c r="H344" s="55"/>
      <c r="I344" s="26"/>
      <c r="J344" s="75"/>
      <c r="K344" s="125"/>
    </row>
    <row r="345" spans="3:11" x14ac:dyDescent="0.2">
      <c r="C345" s="52"/>
      <c r="D345" s="125"/>
      <c r="E345" s="125"/>
      <c r="F345" s="125"/>
      <c r="G345" s="125"/>
      <c r="H345" s="55"/>
      <c r="I345" s="26"/>
      <c r="J345" s="75"/>
      <c r="K345" s="125"/>
    </row>
    <row r="346" spans="3:11" x14ac:dyDescent="0.2">
      <c r="C346" s="52"/>
      <c r="D346" s="125"/>
      <c r="E346" s="125"/>
      <c r="F346" s="125"/>
      <c r="G346" s="125"/>
      <c r="H346" s="55"/>
      <c r="I346" s="26"/>
      <c r="J346" s="75"/>
      <c r="K346" s="125"/>
    </row>
    <row r="347" spans="3:11" x14ac:dyDescent="0.2">
      <c r="C347" s="52"/>
      <c r="D347" s="125"/>
      <c r="E347" s="125"/>
      <c r="F347" s="125"/>
      <c r="G347" s="125"/>
      <c r="H347" s="55"/>
      <c r="I347" s="26"/>
      <c r="J347" s="75"/>
      <c r="K347" s="125"/>
    </row>
    <row r="348" spans="3:11" x14ac:dyDescent="0.2">
      <c r="C348" s="52"/>
      <c r="D348" s="125"/>
      <c r="E348" s="125"/>
      <c r="F348" s="125"/>
      <c r="G348" s="125"/>
      <c r="H348" s="55"/>
      <c r="I348" s="26"/>
      <c r="J348" s="75"/>
      <c r="K348" s="125"/>
    </row>
    <row r="349" spans="3:11" x14ac:dyDescent="0.2">
      <c r="C349" s="52"/>
      <c r="D349" s="125"/>
      <c r="E349" s="125"/>
      <c r="F349" s="125"/>
      <c r="G349" s="125"/>
      <c r="H349" s="55"/>
      <c r="I349" s="26"/>
      <c r="J349" s="75"/>
      <c r="K349" s="125"/>
    </row>
    <row r="350" spans="3:11" x14ac:dyDescent="0.2">
      <c r="C350" s="52"/>
      <c r="D350" s="125"/>
      <c r="E350" s="125"/>
      <c r="F350" s="125"/>
      <c r="G350" s="125"/>
      <c r="H350" s="55"/>
      <c r="I350" s="26"/>
      <c r="J350" s="75"/>
      <c r="K350" s="125"/>
    </row>
    <row r="351" spans="3:11" x14ac:dyDescent="0.2">
      <c r="C351" s="52"/>
      <c r="D351" s="125"/>
      <c r="E351" s="125"/>
      <c r="F351" s="125"/>
      <c r="G351" s="125"/>
      <c r="H351" s="55"/>
      <c r="I351" s="26"/>
      <c r="J351" s="75"/>
      <c r="K351" s="125"/>
    </row>
    <row r="352" spans="3:11" x14ac:dyDescent="0.2">
      <c r="C352" s="52"/>
      <c r="D352" s="125"/>
      <c r="E352" s="125"/>
      <c r="F352" s="125"/>
      <c r="G352" s="125"/>
      <c r="H352" s="55"/>
      <c r="I352" s="26"/>
      <c r="J352" s="75"/>
      <c r="K352" s="125"/>
    </row>
    <row r="353" spans="3:11" x14ac:dyDescent="0.2">
      <c r="C353" s="52"/>
      <c r="D353" s="125"/>
      <c r="E353" s="125"/>
      <c r="F353" s="125"/>
      <c r="G353" s="125"/>
      <c r="H353" s="55"/>
      <c r="I353" s="26"/>
      <c r="J353" s="75"/>
      <c r="K353" s="125"/>
    </row>
    <row r="354" spans="3:11" x14ac:dyDescent="0.2">
      <c r="C354" s="52"/>
      <c r="D354" s="125"/>
      <c r="E354" s="125"/>
      <c r="F354" s="125"/>
      <c r="G354" s="125"/>
      <c r="H354" s="55"/>
      <c r="I354" s="26"/>
      <c r="J354" s="75"/>
      <c r="K354" s="125"/>
    </row>
    <row r="355" spans="3:11" x14ac:dyDescent="0.2">
      <c r="C355" s="52"/>
      <c r="D355" s="125"/>
      <c r="E355" s="125"/>
      <c r="F355" s="125"/>
      <c r="G355" s="125"/>
      <c r="H355" s="55"/>
      <c r="I355" s="26"/>
      <c r="J355" s="75"/>
      <c r="K355" s="125"/>
    </row>
    <row r="356" spans="3:11" x14ac:dyDescent="0.2">
      <c r="C356" s="52"/>
      <c r="D356" s="125"/>
      <c r="E356" s="125"/>
      <c r="F356" s="125"/>
      <c r="G356" s="125"/>
      <c r="H356" s="55"/>
      <c r="I356" s="26"/>
      <c r="J356" s="75"/>
      <c r="K356" s="125"/>
    </row>
    <row r="357" spans="3:11" x14ac:dyDescent="0.2">
      <c r="C357" s="52"/>
      <c r="D357" s="125"/>
      <c r="E357" s="125"/>
      <c r="F357" s="125"/>
      <c r="G357" s="125"/>
      <c r="H357" s="55"/>
      <c r="I357" s="26"/>
      <c r="J357" s="75"/>
      <c r="K357" s="125"/>
    </row>
    <row r="358" spans="3:11" x14ac:dyDescent="0.2">
      <c r="C358" s="52"/>
      <c r="D358" s="125"/>
      <c r="E358" s="125"/>
      <c r="F358" s="125"/>
      <c r="G358" s="125"/>
      <c r="H358" s="55"/>
      <c r="I358" s="26"/>
      <c r="J358" s="75"/>
      <c r="K358" s="125"/>
    </row>
    <row r="359" spans="3:11" x14ac:dyDescent="0.2">
      <c r="C359" s="52"/>
      <c r="D359" s="125"/>
      <c r="E359" s="125"/>
      <c r="F359" s="125"/>
      <c r="G359" s="125"/>
      <c r="H359" s="55"/>
      <c r="I359" s="26"/>
      <c r="J359" s="75"/>
      <c r="K359" s="125"/>
    </row>
    <row r="360" spans="3:11" x14ac:dyDescent="0.2">
      <c r="C360" s="52"/>
      <c r="D360" s="125"/>
      <c r="E360" s="125"/>
      <c r="F360" s="125"/>
      <c r="G360" s="125"/>
      <c r="H360" s="55"/>
      <c r="I360" s="26"/>
      <c r="J360" s="75"/>
      <c r="K360" s="125"/>
    </row>
    <row r="361" spans="3:11" x14ac:dyDescent="0.2">
      <c r="C361" s="52"/>
      <c r="D361" s="125"/>
      <c r="E361" s="125"/>
      <c r="F361" s="125"/>
      <c r="G361" s="125"/>
      <c r="H361" s="55"/>
      <c r="I361" s="26"/>
      <c r="J361" s="75"/>
      <c r="K361" s="125"/>
    </row>
    <row r="362" spans="3:11" x14ac:dyDescent="0.2">
      <c r="C362" s="52"/>
      <c r="D362" s="125"/>
      <c r="E362" s="125"/>
      <c r="F362" s="125"/>
      <c r="G362" s="125"/>
      <c r="H362" s="55"/>
      <c r="I362" s="26"/>
      <c r="J362" s="75"/>
      <c r="K362" s="125"/>
    </row>
    <row r="363" spans="3:11" x14ac:dyDescent="0.2">
      <c r="C363" s="52"/>
      <c r="D363" s="125"/>
      <c r="E363" s="125"/>
      <c r="F363" s="125"/>
      <c r="G363" s="125"/>
      <c r="H363" s="55"/>
      <c r="I363" s="26"/>
      <c r="J363" s="75"/>
      <c r="K363" s="125"/>
    </row>
    <row r="364" spans="3:11" x14ac:dyDescent="0.2">
      <c r="C364" s="52"/>
      <c r="D364" s="125"/>
      <c r="E364" s="125"/>
      <c r="F364" s="125"/>
      <c r="G364" s="125"/>
      <c r="H364" s="55"/>
      <c r="I364" s="26"/>
      <c r="J364" s="75"/>
      <c r="K364" s="125"/>
    </row>
    <row r="365" spans="3:11" x14ac:dyDescent="0.2">
      <c r="C365" s="52"/>
      <c r="D365" s="125"/>
      <c r="E365" s="125"/>
      <c r="F365" s="125"/>
      <c r="G365" s="125"/>
      <c r="H365" s="55"/>
      <c r="I365" s="26"/>
      <c r="J365" s="75"/>
      <c r="K365" s="125"/>
    </row>
    <row r="366" spans="3:11" x14ac:dyDescent="0.2">
      <c r="C366" s="52"/>
      <c r="D366" s="125"/>
      <c r="E366" s="125"/>
      <c r="F366" s="125"/>
      <c r="G366" s="125"/>
      <c r="H366" s="55"/>
      <c r="I366" s="26"/>
      <c r="J366" s="75"/>
      <c r="K366" s="125"/>
    </row>
    <row r="367" spans="3:11" x14ac:dyDescent="0.2">
      <c r="C367" s="52"/>
      <c r="D367" s="125"/>
      <c r="E367" s="125"/>
      <c r="F367" s="125"/>
      <c r="G367" s="125"/>
      <c r="H367" s="55"/>
      <c r="I367" s="26"/>
      <c r="J367" s="75"/>
      <c r="K367" s="125"/>
    </row>
    <row r="368" spans="3:11" x14ac:dyDescent="0.2">
      <c r="C368" s="52"/>
      <c r="D368" s="125"/>
      <c r="E368" s="125"/>
      <c r="F368" s="125"/>
      <c r="G368" s="125"/>
      <c r="H368" s="55"/>
      <c r="I368" s="26"/>
      <c r="J368" s="75"/>
      <c r="K368" s="125"/>
    </row>
    <row r="369" spans="3:11" x14ac:dyDescent="0.2">
      <c r="C369" s="52"/>
      <c r="D369" s="125"/>
      <c r="E369" s="125"/>
      <c r="F369" s="125"/>
      <c r="G369" s="125"/>
      <c r="H369" s="55"/>
      <c r="I369" s="26"/>
      <c r="J369" s="75"/>
      <c r="K369" s="125"/>
    </row>
    <row r="370" spans="3:11" x14ac:dyDescent="0.2">
      <c r="C370" s="52"/>
      <c r="D370" s="125"/>
      <c r="E370" s="125"/>
      <c r="F370" s="125"/>
      <c r="G370" s="125"/>
      <c r="H370" s="55"/>
      <c r="I370" s="26"/>
      <c r="J370" s="75"/>
      <c r="K370" s="125"/>
    </row>
    <row r="371" spans="3:11" x14ac:dyDescent="0.2">
      <c r="C371" s="52"/>
      <c r="D371" s="125"/>
      <c r="E371" s="125"/>
      <c r="F371" s="125"/>
      <c r="G371" s="125"/>
      <c r="H371" s="55"/>
      <c r="I371" s="26"/>
      <c r="J371" s="75"/>
      <c r="K371" s="125"/>
    </row>
    <row r="372" spans="3:11" x14ac:dyDescent="0.2">
      <c r="C372" s="52"/>
      <c r="D372" s="125"/>
      <c r="E372" s="125"/>
      <c r="F372" s="125"/>
      <c r="G372" s="125"/>
      <c r="H372" s="55"/>
      <c r="I372" s="26"/>
      <c r="J372" s="75"/>
      <c r="K372" s="125"/>
    </row>
    <row r="373" spans="3:11" x14ac:dyDescent="0.2">
      <c r="C373" s="52"/>
      <c r="D373" s="125"/>
      <c r="E373" s="125"/>
      <c r="F373" s="125"/>
      <c r="G373" s="125"/>
      <c r="H373" s="55"/>
      <c r="I373" s="26"/>
      <c r="J373" s="75"/>
      <c r="K373" s="125"/>
    </row>
    <row r="374" spans="3:11" x14ac:dyDescent="0.2">
      <c r="C374" s="52"/>
      <c r="D374" s="125"/>
      <c r="E374" s="125"/>
      <c r="F374" s="125"/>
      <c r="G374" s="125"/>
      <c r="H374" s="55"/>
      <c r="I374" s="26"/>
      <c r="J374" s="75"/>
      <c r="K374" s="125"/>
    </row>
    <row r="375" spans="3:11" x14ac:dyDescent="0.2">
      <c r="C375" s="52"/>
      <c r="D375" s="125"/>
      <c r="E375" s="125"/>
      <c r="F375" s="125"/>
      <c r="G375" s="125"/>
      <c r="H375" s="55"/>
      <c r="I375" s="26"/>
      <c r="J375" s="75"/>
      <c r="K375" s="125"/>
    </row>
    <row r="376" spans="3:11" x14ac:dyDescent="0.2">
      <c r="C376" s="52"/>
      <c r="D376" s="125"/>
      <c r="E376" s="125"/>
      <c r="F376" s="125"/>
      <c r="G376" s="125"/>
      <c r="H376" s="55"/>
      <c r="I376" s="26"/>
      <c r="J376" s="75"/>
      <c r="K376" s="125"/>
    </row>
    <row r="377" spans="3:11" x14ac:dyDescent="0.2">
      <c r="C377" s="52"/>
      <c r="D377" s="125"/>
      <c r="E377" s="125"/>
      <c r="F377" s="125"/>
      <c r="G377" s="125"/>
      <c r="H377" s="55"/>
      <c r="I377" s="26"/>
      <c r="J377" s="75"/>
      <c r="K377" s="125"/>
    </row>
    <row r="378" spans="3:11" x14ac:dyDescent="0.2">
      <c r="C378" s="52"/>
      <c r="D378" s="125"/>
      <c r="E378" s="125"/>
      <c r="F378" s="125"/>
      <c r="G378" s="125"/>
      <c r="H378" s="55"/>
      <c r="I378" s="26"/>
      <c r="J378" s="75"/>
      <c r="K378" s="125"/>
    </row>
    <row r="379" spans="3:11" x14ac:dyDescent="0.2">
      <c r="C379" s="52"/>
      <c r="D379" s="125"/>
      <c r="E379" s="125"/>
      <c r="F379" s="125"/>
      <c r="G379" s="125"/>
      <c r="H379" s="55"/>
      <c r="I379" s="26"/>
      <c r="J379" s="75"/>
      <c r="K379" s="125"/>
    </row>
    <row r="380" spans="3:11" x14ac:dyDescent="0.2">
      <c r="C380" s="52"/>
      <c r="D380" s="125"/>
      <c r="E380" s="125"/>
      <c r="F380" s="125"/>
      <c r="G380" s="125"/>
      <c r="H380" s="55"/>
      <c r="I380" s="26"/>
      <c r="J380" s="75"/>
      <c r="K380" s="125"/>
    </row>
    <row r="381" spans="3:11" x14ac:dyDescent="0.2">
      <c r="C381" s="52"/>
      <c r="D381" s="125"/>
      <c r="E381" s="125"/>
      <c r="F381" s="125"/>
      <c r="G381" s="125"/>
      <c r="H381" s="55"/>
      <c r="I381" s="26"/>
      <c r="J381" s="75"/>
      <c r="K381" s="125"/>
    </row>
    <row r="382" spans="3:11" x14ac:dyDescent="0.2">
      <c r="C382" s="52"/>
      <c r="D382" s="125"/>
      <c r="E382" s="125"/>
      <c r="F382" s="125"/>
      <c r="G382" s="125"/>
      <c r="H382" s="55"/>
      <c r="I382" s="26"/>
      <c r="J382" s="75"/>
      <c r="K382" s="125"/>
    </row>
    <row r="383" spans="3:11" x14ac:dyDescent="0.2">
      <c r="C383" s="52"/>
      <c r="D383" s="125"/>
      <c r="E383" s="125"/>
      <c r="F383" s="125"/>
      <c r="G383" s="125"/>
      <c r="H383" s="55"/>
      <c r="I383" s="26"/>
      <c r="J383" s="75"/>
      <c r="K383" s="125"/>
    </row>
    <row r="384" spans="3:11" x14ac:dyDescent="0.2">
      <c r="C384" s="52"/>
      <c r="D384" s="125"/>
      <c r="E384" s="125"/>
      <c r="F384" s="125"/>
      <c r="G384" s="125"/>
      <c r="H384" s="55"/>
      <c r="I384" s="26"/>
      <c r="J384" s="75"/>
      <c r="K384" s="125"/>
    </row>
    <row r="385" spans="3:11" x14ac:dyDescent="0.2">
      <c r="C385" s="52"/>
      <c r="D385" s="125"/>
      <c r="E385" s="125"/>
      <c r="F385" s="125"/>
      <c r="G385" s="125"/>
      <c r="H385" s="55"/>
      <c r="I385" s="26"/>
      <c r="J385" s="75"/>
      <c r="K385" s="125"/>
    </row>
  </sheetData>
  <autoFilter ref="A7:AJ107"/>
  <mergeCells count="345">
    <mergeCell ref="G187:I187"/>
    <mergeCell ref="G189:I189"/>
    <mergeCell ref="A133:B133"/>
    <mergeCell ref="D134:E134"/>
    <mergeCell ref="D135:E135"/>
    <mergeCell ref="D136:E136"/>
    <mergeCell ref="D137:E137"/>
    <mergeCell ref="D183:E183"/>
    <mergeCell ref="A124:A125"/>
    <mergeCell ref="B124:B125"/>
    <mergeCell ref="D124:D125"/>
    <mergeCell ref="E124:E125"/>
    <mergeCell ref="F124:F125"/>
    <mergeCell ref="G124:G125"/>
    <mergeCell ref="A126:A127"/>
    <mergeCell ref="D126:D127"/>
    <mergeCell ref="D128:D129"/>
    <mergeCell ref="F126:F127"/>
    <mergeCell ref="F128:F129"/>
    <mergeCell ref="E126:E127"/>
    <mergeCell ref="E128:E129"/>
    <mergeCell ref="G126:G127"/>
    <mergeCell ref="G128:G129"/>
    <mergeCell ref="A122:A123"/>
    <mergeCell ref="B122:B123"/>
    <mergeCell ref="D122:D123"/>
    <mergeCell ref="E122:E123"/>
    <mergeCell ref="F122:F123"/>
    <mergeCell ref="G122:G123"/>
    <mergeCell ref="A118:A119"/>
    <mergeCell ref="D118:D119"/>
    <mergeCell ref="E118:E119"/>
    <mergeCell ref="F118:F119"/>
    <mergeCell ref="G118:G119"/>
    <mergeCell ref="A120:A121"/>
    <mergeCell ref="D120:D121"/>
    <mergeCell ref="E120:E121"/>
    <mergeCell ref="F120:F121"/>
    <mergeCell ref="G120:G121"/>
    <mergeCell ref="A116:A117"/>
    <mergeCell ref="B116:B117"/>
    <mergeCell ref="D116:D117"/>
    <mergeCell ref="E116:E117"/>
    <mergeCell ref="F116:F117"/>
    <mergeCell ref="G116:G117"/>
    <mergeCell ref="A114:A115"/>
    <mergeCell ref="B114:B115"/>
    <mergeCell ref="D114:D115"/>
    <mergeCell ref="E114:E115"/>
    <mergeCell ref="F114:F115"/>
    <mergeCell ref="G114:G115"/>
    <mergeCell ref="G110:G111"/>
    <mergeCell ref="A112:A113"/>
    <mergeCell ref="D112:D113"/>
    <mergeCell ref="E112:E113"/>
    <mergeCell ref="F112:F113"/>
    <mergeCell ref="G112:G113"/>
    <mergeCell ref="A108:A109"/>
    <mergeCell ref="D108:D109"/>
    <mergeCell ref="E108:E109"/>
    <mergeCell ref="F108:F109"/>
    <mergeCell ref="G108:G109"/>
    <mergeCell ref="A110:A111"/>
    <mergeCell ref="B110:B111"/>
    <mergeCell ref="D110:D111"/>
    <mergeCell ref="E110:E111"/>
    <mergeCell ref="F110:F111"/>
    <mergeCell ref="G104:G105"/>
    <mergeCell ref="A106:A107"/>
    <mergeCell ref="B106:B107"/>
    <mergeCell ref="D106:D107"/>
    <mergeCell ref="E106:E107"/>
    <mergeCell ref="F106:F107"/>
    <mergeCell ref="G106:G107"/>
    <mergeCell ref="A102:A103"/>
    <mergeCell ref="D102:D103"/>
    <mergeCell ref="E102:E103"/>
    <mergeCell ref="F102:F103"/>
    <mergeCell ref="G102:G103"/>
    <mergeCell ref="A104:A105"/>
    <mergeCell ref="B104:B105"/>
    <mergeCell ref="D104:D105"/>
    <mergeCell ref="E104:E105"/>
    <mergeCell ref="F104:F105"/>
    <mergeCell ref="A100:A101"/>
    <mergeCell ref="B100:B101"/>
    <mergeCell ref="D100:D101"/>
    <mergeCell ref="E100:E101"/>
    <mergeCell ref="F100:F101"/>
    <mergeCell ref="G100:G101"/>
    <mergeCell ref="A98:A99"/>
    <mergeCell ref="B98:B99"/>
    <mergeCell ref="D98:D99"/>
    <mergeCell ref="E98:E99"/>
    <mergeCell ref="F98:F99"/>
    <mergeCell ref="G98:G99"/>
    <mergeCell ref="A96:A97"/>
    <mergeCell ref="B96:B97"/>
    <mergeCell ref="D96:D97"/>
    <mergeCell ref="E96:E97"/>
    <mergeCell ref="F96:F97"/>
    <mergeCell ref="G96:G97"/>
    <mergeCell ref="A94:A95"/>
    <mergeCell ref="B94:B95"/>
    <mergeCell ref="D94:D95"/>
    <mergeCell ref="E94:E95"/>
    <mergeCell ref="F94:F95"/>
    <mergeCell ref="G94:G95"/>
    <mergeCell ref="A92:A93"/>
    <mergeCell ref="B92:B93"/>
    <mergeCell ref="D92:D93"/>
    <mergeCell ref="E92:E93"/>
    <mergeCell ref="F92:F93"/>
    <mergeCell ref="G92:G93"/>
    <mergeCell ref="A88:A89"/>
    <mergeCell ref="D88:D89"/>
    <mergeCell ref="E88:E89"/>
    <mergeCell ref="F88:F89"/>
    <mergeCell ref="G88:G89"/>
    <mergeCell ref="A90:A91"/>
    <mergeCell ref="D90:D91"/>
    <mergeCell ref="E90:E91"/>
    <mergeCell ref="F90:F91"/>
    <mergeCell ref="G90:G91"/>
    <mergeCell ref="A86:A87"/>
    <mergeCell ref="B86:B87"/>
    <mergeCell ref="D86:D87"/>
    <mergeCell ref="E86:E87"/>
    <mergeCell ref="F86:F87"/>
    <mergeCell ref="G86:G87"/>
    <mergeCell ref="A82:A83"/>
    <mergeCell ref="D82:D83"/>
    <mergeCell ref="E82:E83"/>
    <mergeCell ref="F82:F83"/>
    <mergeCell ref="G82:G83"/>
    <mergeCell ref="A84:A85"/>
    <mergeCell ref="D84:D85"/>
    <mergeCell ref="E84:E85"/>
    <mergeCell ref="F84:F85"/>
    <mergeCell ref="G84:G85"/>
    <mergeCell ref="A80:A81"/>
    <mergeCell ref="B80:B81"/>
    <mergeCell ref="D80:D81"/>
    <mergeCell ref="E80:E81"/>
    <mergeCell ref="F80:F81"/>
    <mergeCell ref="G80:G81"/>
    <mergeCell ref="B76:B77"/>
    <mergeCell ref="D76:D77"/>
    <mergeCell ref="E76:E77"/>
    <mergeCell ref="F76:F77"/>
    <mergeCell ref="G76:G77"/>
    <mergeCell ref="A78:A79"/>
    <mergeCell ref="D78:D79"/>
    <mergeCell ref="E78:E79"/>
    <mergeCell ref="F78:F79"/>
    <mergeCell ref="G78:G79"/>
    <mergeCell ref="D74:D75"/>
    <mergeCell ref="E74:E75"/>
    <mergeCell ref="F74:F75"/>
    <mergeCell ref="G74:G75"/>
    <mergeCell ref="A68:A69"/>
    <mergeCell ref="D68:D69"/>
    <mergeCell ref="E68:E69"/>
    <mergeCell ref="F68:F69"/>
    <mergeCell ref="G68:G69"/>
    <mergeCell ref="D70:D71"/>
    <mergeCell ref="E70:E71"/>
    <mergeCell ref="F70:F71"/>
    <mergeCell ref="G70:G71"/>
    <mergeCell ref="A66:A67"/>
    <mergeCell ref="D66:D67"/>
    <mergeCell ref="E66:E67"/>
    <mergeCell ref="F66:F67"/>
    <mergeCell ref="G66:G67"/>
    <mergeCell ref="D72:D73"/>
    <mergeCell ref="E72:E73"/>
    <mergeCell ref="F72:F73"/>
    <mergeCell ref="G72:G73"/>
    <mergeCell ref="J62:P63"/>
    <mergeCell ref="A64:A65"/>
    <mergeCell ref="B64:B65"/>
    <mergeCell ref="D64:D65"/>
    <mergeCell ref="E64:E65"/>
    <mergeCell ref="F64:F65"/>
    <mergeCell ref="G64:G65"/>
    <mergeCell ref="A62:A63"/>
    <mergeCell ref="B62:B63"/>
    <mergeCell ref="D62:D63"/>
    <mergeCell ref="E62:E63"/>
    <mergeCell ref="F62:F63"/>
    <mergeCell ref="G62:G63"/>
    <mergeCell ref="A60:A61"/>
    <mergeCell ref="B60:B61"/>
    <mergeCell ref="D60:D61"/>
    <mergeCell ref="E60:E61"/>
    <mergeCell ref="F60:F61"/>
    <mergeCell ref="G60:G61"/>
    <mergeCell ref="A58:A59"/>
    <mergeCell ref="B58:B59"/>
    <mergeCell ref="D58:D59"/>
    <mergeCell ref="E58:E59"/>
    <mergeCell ref="F58:F59"/>
    <mergeCell ref="G58:G59"/>
    <mergeCell ref="A56:A57"/>
    <mergeCell ref="B56:B57"/>
    <mergeCell ref="D56:D57"/>
    <mergeCell ref="E56:E57"/>
    <mergeCell ref="F56:F57"/>
    <mergeCell ref="G56:G57"/>
    <mergeCell ref="A54:A55"/>
    <mergeCell ref="B54:B55"/>
    <mergeCell ref="D54:D55"/>
    <mergeCell ref="E54:E55"/>
    <mergeCell ref="F54:F55"/>
    <mergeCell ref="G54:G55"/>
    <mergeCell ref="A52:A53"/>
    <mergeCell ref="B52:B53"/>
    <mergeCell ref="D52:D53"/>
    <mergeCell ref="E52:E53"/>
    <mergeCell ref="F52:F53"/>
    <mergeCell ref="G52:G53"/>
    <mergeCell ref="A50:A51"/>
    <mergeCell ref="B50:B51"/>
    <mergeCell ref="D50:D51"/>
    <mergeCell ref="E50:E51"/>
    <mergeCell ref="F50:F51"/>
    <mergeCell ref="G50:G51"/>
    <mergeCell ref="A48:A49"/>
    <mergeCell ref="B48:B49"/>
    <mergeCell ref="D48:D49"/>
    <mergeCell ref="E48:E49"/>
    <mergeCell ref="F48:F49"/>
    <mergeCell ref="G48:G49"/>
    <mergeCell ref="A46:A47"/>
    <mergeCell ref="B46:B47"/>
    <mergeCell ref="D46:D47"/>
    <mergeCell ref="E46:E47"/>
    <mergeCell ref="F46:F47"/>
    <mergeCell ref="G46:G47"/>
    <mergeCell ref="A42:A43"/>
    <mergeCell ref="D42:D43"/>
    <mergeCell ref="E42:E43"/>
    <mergeCell ref="F42:F43"/>
    <mergeCell ref="G42:G43"/>
    <mergeCell ref="A44:A45"/>
    <mergeCell ref="D44:D45"/>
    <mergeCell ref="E44:E45"/>
    <mergeCell ref="F44:F45"/>
    <mergeCell ref="G44:G45"/>
    <mergeCell ref="A38:A39"/>
    <mergeCell ref="D38:D39"/>
    <mergeCell ref="E38:E39"/>
    <mergeCell ref="F38:F39"/>
    <mergeCell ref="G38:G39"/>
    <mergeCell ref="A40:A41"/>
    <mergeCell ref="D40:D41"/>
    <mergeCell ref="E40:E41"/>
    <mergeCell ref="F40:F41"/>
    <mergeCell ref="G40:G41"/>
    <mergeCell ref="A34:A35"/>
    <mergeCell ref="D34:D35"/>
    <mergeCell ref="E34:E35"/>
    <mergeCell ref="F34:F35"/>
    <mergeCell ref="G34:G35"/>
    <mergeCell ref="A36:A37"/>
    <mergeCell ref="D36:D37"/>
    <mergeCell ref="E36:E37"/>
    <mergeCell ref="F36:F37"/>
    <mergeCell ref="G36:G37"/>
    <mergeCell ref="A30:A31"/>
    <mergeCell ref="D30:D31"/>
    <mergeCell ref="E30:E31"/>
    <mergeCell ref="F30:F31"/>
    <mergeCell ref="G30:G31"/>
    <mergeCell ref="A32:A33"/>
    <mergeCell ref="D32:D33"/>
    <mergeCell ref="E32:E33"/>
    <mergeCell ref="F32:F33"/>
    <mergeCell ref="G32:G33"/>
    <mergeCell ref="A26:A27"/>
    <mergeCell ref="D26:D27"/>
    <mergeCell ref="E26:E27"/>
    <mergeCell ref="F26:F27"/>
    <mergeCell ref="G26:G27"/>
    <mergeCell ref="A28:A29"/>
    <mergeCell ref="D28:D29"/>
    <mergeCell ref="E28:E29"/>
    <mergeCell ref="F28:F29"/>
    <mergeCell ref="G28:G29"/>
    <mergeCell ref="A22:A23"/>
    <mergeCell ref="D22:D23"/>
    <mergeCell ref="E22:E23"/>
    <mergeCell ref="F22:F23"/>
    <mergeCell ref="G22:G23"/>
    <mergeCell ref="A24:A25"/>
    <mergeCell ref="D24:D25"/>
    <mergeCell ref="E24:E25"/>
    <mergeCell ref="F24:F25"/>
    <mergeCell ref="G24:G25"/>
    <mergeCell ref="G16:G17"/>
    <mergeCell ref="A18:A19"/>
    <mergeCell ref="D18:D19"/>
    <mergeCell ref="E18:E19"/>
    <mergeCell ref="F18:F19"/>
    <mergeCell ref="G18:G19"/>
    <mergeCell ref="A20:A21"/>
    <mergeCell ref="D20:D21"/>
    <mergeCell ref="E20:E21"/>
    <mergeCell ref="F20:F21"/>
    <mergeCell ref="G20:G21"/>
    <mergeCell ref="A2:F2"/>
    <mergeCell ref="A3:F3"/>
    <mergeCell ref="A4:F4"/>
    <mergeCell ref="A8:A9"/>
    <mergeCell ref="D8:D9"/>
    <mergeCell ref="E8:E9"/>
    <mergeCell ref="F8:F9"/>
    <mergeCell ref="A10:A11"/>
    <mergeCell ref="D10:D11"/>
    <mergeCell ref="E10:E11"/>
    <mergeCell ref="F10:F11"/>
    <mergeCell ref="A128:A129"/>
    <mergeCell ref="A130:A131"/>
    <mergeCell ref="D130:D131"/>
    <mergeCell ref="E130:E131"/>
    <mergeCell ref="F130:F131"/>
    <mergeCell ref="G130:G131"/>
    <mergeCell ref="G8:G9"/>
    <mergeCell ref="I8:I9"/>
    <mergeCell ref="J8:J9"/>
    <mergeCell ref="G10:G11"/>
    <mergeCell ref="A12:A13"/>
    <mergeCell ref="D12:D13"/>
    <mergeCell ref="E12:E13"/>
    <mergeCell ref="F12:F13"/>
    <mergeCell ref="G12:G13"/>
    <mergeCell ref="A14:A15"/>
    <mergeCell ref="D14:D15"/>
    <mergeCell ref="E14:E15"/>
    <mergeCell ref="F14:F15"/>
    <mergeCell ref="G14:G15"/>
    <mergeCell ref="A16:A17"/>
    <mergeCell ref="D16:D17"/>
    <mergeCell ref="E16:E17"/>
    <mergeCell ref="F16:F17"/>
  </mergeCells>
  <printOptions horizontalCentered="1"/>
  <pageMargins left="0.19685039370078741" right="0.19685039370078741" top="0" bottom="0" header="0.31496062992125984" footer="0.31496062992125984"/>
  <pageSetup paperSize="9" scale="74" fitToHeight="0" orientation="landscape" r:id="rId1"/>
  <headerFooter alignWithMargins="0"/>
  <rowBreaks count="8" manualBreakCount="8">
    <brk id="19" max="6" man="1"/>
    <brk id="31" max="6" man="1"/>
    <brk id="45" max="6" man="1"/>
    <brk id="65" max="6" man="1"/>
    <brk id="81" max="6" man="1"/>
    <brk id="97" max="6" man="1"/>
    <brk id="115" max="6" man="1"/>
    <brk id="137"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21.12.2020 по 10.12.2021</vt:lpstr>
      <vt:lpstr>'21.12.2020 по 10.12.2021'!Заголовки_для_печати</vt:lpstr>
      <vt:lpstr>'21.12.2020 по 10.12.2021'!Область_печати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Наталія Безрук</cp:lastModifiedBy>
  <cp:lastPrinted>2021-12-23T15:15:23Z</cp:lastPrinted>
  <dcterms:created xsi:type="dcterms:W3CDTF">1996-10-08T23:32:33Z</dcterms:created>
  <dcterms:modified xsi:type="dcterms:W3CDTF">2021-12-28T10:01:53Z</dcterms:modified>
</cp:coreProperties>
</file>