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oloshina\Downloads\"/>
    </mc:Choice>
  </mc:AlternateContent>
  <xr:revisionPtr revIDLastSave="0" documentId="13_ncr:1_{96923BDA-E812-4582-BB04-DE8E13EE17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Sheet!$A$1:$F$107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7" i="1" l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<sst xmlns="http://schemas.openxmlformats.org/spreadsheetml/2006/main" count="218" uniqueCount="153">
  <si>
    <t>Ідентифікатор закупівлі</t>
  </si>
  <si>
    <t xml:space="preserve">Інвентар </t>
  </si>
  <si>
    <t xml:space="preserve">Інвентар (детектор) </t>
  </si>
  <si>
    <t xml:space="preserve">Інвентар (покажчик напруги та кліщі струмовимірювальні) </t>
  </si>
  <si>
    <t xml:space="preserve">Інструмент для проведення робіт господарським способом (паяльник імпульсний) </t>
  </si>
  <si>
    <t>АКЦІОНЕРНЕ ТОВАРИСТВО "ДТЕК ДНІПРОВСЬКІ ЕЛЕКТРОМЕРЕЖІ"</t>
  </si>
  <si>
    <t>АКЦІОНЕРНЕ ТОВАРИСТВО "ОПЕРАТОР ГАЗОРОЗПОДІЛЬНОЇ СИСТЕМИ "ДНІПРОГАЗ"</t>
  </si>
  <si>
    <t>Апарат високого тиску та розпилювальне обладнання</t>
  </si>
  <si>
    <t>Аптечки</t>
  </si>
  <si>
    <t xml:space="preserve">Батарейки </t>
  </si>
  <si>
    <t>Бензин А-95 (талони):Бензин А-95 (талони)</t>
  </si>
  <si>
    <t xml:space="preserve">Бензин А-95 (талони):Бензин А-95 (талони) </t>
  </si>
  <si>
    <t>Бензин А-95 та дизельне паливо (талони):Бензин А-95 та дизельне паливо (талони)</t>
  </si>
  <si>
    <t xml:space="preserve">Блок дверний протипожежний </t>
  </si>
  <si>
    <t>Боброва Карина Юріївна</t>
  </si>
  <si>
    <t>Будівельний матеріал (герметик поліуретановий)</t>
  </si>
  <si>
    <t>Будівельний матеріал (гіпсокартон вологостійкий)</t>
  </si>
  <si>
    <t xml:space="preserve">Будівельний матеріал (гіпсокартон вологостійкий) </t>
  </si>
  <si>
    <t xml:space="preserve">Будівельний матеріал (кабелі) </t>
  </si>
  <si>
    <t xml:space="preserve">Будівельний матеріал (клей) </t>
  </si>
  <si>
    <t xml:space="preserve">Будівельний матеріал (клеї) </t>
  </si>
  <si>
    <t>Будівельний матеріал (накладки на сходинки)</t>
  </si>
  <si>
    <t xml:space="preserve">Будівельний матеріал (піна монтажна, піна-клей, цемент та змивка для піни) </t>
  </si>
  <si>
    <t xml:space="preserve">Будівельний матеріал (саморізи) </t>
  </si>
  <si>
    <t xml:space="preserve">Будівельний матеріал (шпаклівка та грунтівка) </t>
  </si>
  <si>
    <t>Будівельний матеріал (ізоляційна стрічка)</t>
  </si>
  <si>
    <t xml:space="preserve">Відбійний молоток </t>
  </si>
  <si>
    <t>Державна атрибутика</t>
  </si>
  <si>
    <t xml:space="preserve">Деталі для ремонту виробничого та невиробничого обладнання (диск відрізний) </t>
  </si>
  <si>
    <t>Джерело резервного живлення (АРС Easy UPS 900VA Schuko (BVX900LI-GR))</t>
  </si>
  <si>
    <t>Джерело резервного живлення (акумулятои)</t>
  </si>
  <si>
    <t xml:space="preserve">Джерело резервного живлення (акумулятор) </t>
  </si>
  <si>
    <t xml:space="preserve">Джерело резервного живлення (акумулятори) </t>
  </si>
  <si>
    <t>Дизель (талони) :Дизель (талони)</t>
  </si>
  <si>
    <t>Електрична енергія:Електрична енергія</t>
  </si>
  <si>
    <t xml:space="preserve">Електротехічне обладнання </t>
  </si>
  <si>
    <t>Жорсткий диск</t>
  </si>
  <si>
    <t xml:space="preserve">Запчастини для автоматичних воріт </t>
  </si>
  <si>
    <t>Запчастини:Запчастини</t>
  </si>
  <si>
    <t>Засоби пожежогасіння (вогнегасник ВП-2)</t>
  </si>
  <si>
    <t xml:space="preserve">Засоби пожежогасіння (кран пожежний) </t>
  </si>
  <si>
    <t xml:space="preserve">Засіби пожежогасіння (кран пожежний) </t>
  </si>
  <si>
    <t>Захисний одяг</t>
  </si>
  <si>
    <t xml:space="preserve">Зварювальний напівавтомат </t>
  </si>
  <si>
    <t>КОМУНАЛЬНЕ ПІДПРИЄМСТВО "ТЕПЛОЕНЕРГО" ДНІПРОВСЬКОЇ МІСЬКОЇ РАДИ</t>
  </si>
  <si>
    <t>КУТЕНКОВА ОЛЬГА ОЛЕКСАНДРІВНА</t>
  </si>
  <si>
    <t>КУЦ СЕРГІЙ АНАТОЛІЙОВИЧ</t>
  </si>
  <si>
    <t xml:space="preserve">Канцтовари </t>
  </si>
  <si>
    <t xml:space="preserve">Канцтовари (особова картка працівників) </t>
  </si>
  <si>
    <t xml:space="preserve">Клейка стрічка жовта </t>
  </si>
  <si>
    <t xml:space="preserve">Комплектувальні вироби (кабель мережевий) </t>
  </si>
  <si>
    <t>Комплектувальні вироби (комплект замка)</t>
  </si>
  <si>
    <t xml:space="preserve">Комплектувальні вироби (лампа) </t>
  </si>
  <si>
    <t xml:space="preserve">Комплектувальні вироби (циліндри та замок врізний з ручкою) </t>
  </si>
  <si>
    <t xml:space="preserve">Комплектувальні вироби (циліндри) </t>
  </si>
  <si>
    <t>ЛИНДЯ ПАВЛО СЕРГІЙОВИЧ</t>
  </si>
  <si>
    <t xml:space="preserve">Легковий автомобіль :Легковий автомобіль </t>
  </si>
  <si>
    <t>Лічильник</t>
  </si>
  <si>
    <t>МІЛАШКО СЕРГІЙ ПЕТРОВИЧ</t>
  </si>
  <si>
    <t>Насос</t>
  </si>
  <si>
    <t xml:space="preserve">Омивач скла зимовий </t>
  </si>
  <si>
    <t>Очікувана вартість закупівлі</t>
  </si>
  <si>
    <t>ПРИВАТНЕ АКЦІОНЕРНЕ ТОВАРИСТВО "АВ-ФАРМА"</t>
  </si>
  <si>
    <t>ПРИВАТНЕ ПІДПРИЄМСТВО "МОН ДЖЕТТА"</t>
  </si>
  <si>
    <t>ПРИВАТНЕ ПІДПРИЄМСТВО "СПЕЦАВТОМАТИКА-К"</t>
  </si>
  <si>
    <t>ПРИВАТНЕ ПІДПРИЄМСТВО "ФІАММА"</t>
  </si>
  <si>
    <t>ПУБЛІЧНЕ АКЦІОНЕРНЕ ТОВАРИСТВО "НАЦІОНАЛЬНА АКЦІОНЕРНА СТРАХОВА КОМПАНІЯ "ОРАНТА"</t>
  </si>
  <si>
    <t>Парфуми, засоби гігієни та презервативи</t>
  </si>
  <si>
    <t>Поліетиленові мішки та пакети для сміття</t>
  </si>
  <si>
    <t xml:space="preserve">Послуга з обслуговування програмного забезпечення </t>
  </si>
  <si>
    <t>Послуга з постачання теплової енергії</t>
  </si>
  <si>
    <t xml:space="preserve">Послуга з постачання теплової енергії </t>
  </si>
  <si>
    <t>Послуга з постачання теплової енергії на 2023 рік</t>
  </si>
  <si>
    <t>Послуга з поточного ремонту електротехнічного обладнання систем пожежної сигналізації за адресою: м. Дніпро, просп. Дмитра Яворницького, 75 А</t>
  </si>
  <si>
    <t>Послуга з поточного ремонту ліфтового обладнання за адресою: м. Дніпро, просп. Дмитра Яворницького, 75</t>
  </si>
  <si>
    <t xml:space="preserve">Послуга з поточного ремонту підвального приміщення за адресою: просп. Дмитра Яворницького, 75 </t>
  </si>
  <si>
    <t xml:space="preserve">Послуга з поточного ремонту системи центрального опалення за адресою: м. Дніпро, просп. Дмитра Яворницького, 75 </t>
  </si>
  <si>
    <t>Послуга з технічного обслуговування підйомника автомобільного</t>
  </si>
  <si>
    <t xml:space="preserve">Послуга зі збору, перевезенню та організації поджальшої цтилізації люмінесцентних ламп, відходів, що містять ртуть та сполуки ртуті </t>
  </si>
  <si>
    <t xml:space="preserve">Послуги з вивезення та захоронення твердих побутових відходів </t>
  </si>
  <si>
    <t xml:space="preserve">Послуги з перезарядки вогнегасників </t>
  </si>
  <si>
    <t xml:space="preserve">Послуги з постачання теплової енергії </t>
  </si>
  <si>
    <t>Послуги з поточного ремонту та технічного обслуговування систем вентиляції:Послуги з поточного ремонту та технічного обслуговування систем вентиляції</t>
  </si>
  <si>
    <t xml:space="preserve">Послуги з розподілу електричної енергії </t>
  </si>
  <si>
    <t>Послуги з розподілу природного газу</t>
  </si>
  <si>
    <t>Послуги з технічного обслуговування АТС</t>
  </si>
  <si>
    <t xml:space="preserve">Послуги з технічного обслуговування коректора об'єму газу "Вега-2.01" та засобів дистанційної передачі даних </t>
  </si>
  <si>
    <t>Послуги з технічного обслуговування ліфтів:Послуги з технічного обслуговування ліфтів</t>
  </si>
  <si>
    <t>Послуги з технічного обслуговування принтерів</t>
  </si>
  <si>
    <t xml:space="preserve">Послуги з технічного обслуговування систем вентиляції </t>
  </si>
  <si>
    <t xml:space="preserve">Послуги з технічного обслуговування систем вентиляції :Послуги з технічного обслуговування систем вентиляції </t>
  </si>
  <si>
    <t>Послуги з технічного обслуговування систем протипожежного захисту та пожежного спостереження</t>
  </si>
  <si>
    <t xml:space="preserve">Послуги з технічного обслуговування та поточного ремонту транспортних засобів :Послуги з технічного обслуговування та поточного ремонту транспортних засобів </t>
  </si>
  <si>
    <t xml:space="preserve">Послуги з технічного обслуговування транспортних засобів (заміна шин) :Послуги з технічного обслуговування транспортних засобів (заміна шин) </t>
  </si>
  <si>
    <t xml:space="preserve">Послуги з технічного обслуговування транспортних засобів :Послуги з технічного обслуговування транспортних засобів </t>
  </si>
  <si>
    <t xml:space="preserve">Послуги з технічного огляду ліфтів ОТІС </t>
  </si>
  <si>
    <t xml:space="preserve">Послуги з технічного супровіду комп'ютерної програми "Єдина інформаційна система управління місцевим бюджетом ("ЄІСУБ для місцевого бюджету") </t>
  </si>
  <si>
    <t xml:space="preserve">Послуги з управління побутовими відходами (змішаними відходами) </t>
  </si>
  <si>
    <t xml:space="preserve">Послуги обов'язкового страхування цивільно-правової відповідальності власників наземних транспортних засобів </t>
  </si>
  <si>
    <t xml:space="preserve">Послуги у сфері інформатизації </t>
  </si>
  <si>
    <t>Послуги із забезпечення екологічно безпечного збирання, перевезення та утилізації відпрацьованих побутових ламп розжарювання</t>
  </si>
  <si>
    <t xml:space="preserve">Послуги із забезпечення перетікань реактивної електричної енергії до електроустановок </t>
  </si>
  <si>
    <t>Продукція для чищення</t>
  </si>
  <si>
    <t>Пропозиція потенційного переможця (з найменшою ціною) грн</t>
  </si>
  <si>
    <t>Санітарно-гігієнічні товари (полотно неткане)</t>
  </si>
  <si>
    <t xml:space="preserve">Санітарно-гігієнічні товари (рукавички латексні) </t>
  </si>
  <si>
    <t xml:space="preserve">Санітарно-гігієнічні товари (серветки для скла та дзеркал) </t>
  </si>
  <si>
    <t xml:space="preserve">Світильник та архітектурний прожектор </t>
  </si>
  <si>
    <t xml:space="preserve">Система охоронної сигналізації та датчик відкриття </t>
  </si>
  <si>
    <t>ТОВ "ГОЛДЕН ЛАЙН УКРАЇНА"</t>
  </si>
  <si>
    <t>ТОВ "ЕК ЦЕНТР"</t>
  </si>
  <si>
    <t>ТОВ "НЄФТЕК ТРЕЙД"</t>
  </si>
  <si>
    <t>ТОВ "ОВК-Солар"</t>
  </si>
  <si>
    <t>ТОВ "СПІЛЬНЕ УКРАЇНСЬКО-КАНАДСЬКЕ ПІДПРИЄМСТВО "АКАН""</t>
  </si>
  <si>
    <t>ТОВ Ліфтреммонтаж Сервіс</t>
  </si>
  <si>
    <t>ТОВАРИСТВО З ОБМЕЖЕНОЮ ВІДПОВІДАЛЬНІСТЮ "АВТОПОСТАВКА-77"</t>
  </si>
  <si>
    <t>ТОВАРИСТВО З ОБМЕЖЕНОЮ ВІДПОВІДАЛЬНІСТЮ "АГЕНТСТВО "КОНСАЛТ"</t>
  </si>
  <si>
    <t>ТОВАРИСТВО З ОБМЕЖЕНОЮ ВІДПОВІДАЛЬНІСТЮ "АЛЮР"</t>
  </si>
  <si>
    <t>ТОВАРИСТВО З ОБМЕЖЕНОЮ ВІДПОВІДАЛЬНІСТЮ "БУДКОНТИНЕНТСЕРВІС"</t>
  </si>
  <si>
    <t>ТОВАРИСТВО З ОБМЕЖЕНОЮ ВІДПОВІДАЛЬНІСТЮ "ВОРОТА ЦЕНТР"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</si>
  <si>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</si>
  <si>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</si>
  <si>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"ЕЛЕКТРОВЕКТОР"</t>
  </si>
  <si>
    <t>ТОВАРИСТВО З ОБМЕЖЕНОЮ ВІДПОВІДАЛЬНІСТЮ "КЕРХЕР"</t>
  </si>
  <si>
    <t>ТОВАРИСТВО З ОБМЕЖЕНОЮ ВІДПОВІДАЛЬНІСТЮ "КОМПАНІЯ ТЕКС-3000"</t>
  </si>
  <si>
    <t>ТОВАРИСТВО З ОБМЕЖЕНОЮ ВІДПОВІДАЛЬНІСТЮ "ЛІФТРЕММОНТАЖ СЕРВІС"</t>
  </si>
  <si>
    <t>ТОВАРИСТВО З ОБМЕЖЕНОЮ ВІДПОВІДАЛЬНІСТЮ "МК ПРОФІСТРОЙ"</t>
  </si>
  <si>
    <t>ТОВАРИСТВО З ОБМЕЖЕНОЮ ВІДПОВІДАЛЬНІСТЮ "МТ 10 - ІНВЕСТ"</t>
  </si>
  <si>
    <t>ТОВАРИСТВО З ОБМЕЖЕНОЮ ВІДПОВІДАЛЬНІСТЮ "НЄФТЕК ТРЕЙД"</t>
  </si>
  <si>
    <t>ТОВАРИСТВО З ОБМЕЖЕНОЮ ВІДПОВІДАЛЬНІСТЮ "НАУКОВО-ВИРОБНИЧЕ ПІДПРИЄМСТВО "РЕД ЛАЙН"</t>
  </si>
  <si>
    <t>ТОВАРИСТВО З ОБМЕЖЕНОЮ ВІДПОВІДАЛЬНІСТЮ "ОВК-СОЛАР"</t>
  </si>
  <si>
    <t>ТОВАРИСТВО З ОБМЕЖЕНОЮ ВІДПОВІДАЛЬНІСТЮ "ПРИВАТІНВЕСТ"</t>
  </si>
  <si>
    <t>ТОВАРИСТВО З ОБМЕЖЕНОЮ ВІДПОВІДАЛЬНІСТЮ "СВІКОМ"</t>
  </si>
  <si>
    <t>ТОВАРИСТВО З ОБМЕЖЕНОЮ ВІДПОВІДАЛЬНІСТЮ "СИСТЕМИ ПРОТИПОЖЕЖНОГО ЗАХИСТУ"</t>
  </si>
  <si>
    <t>ТОВАРИСТВО З ОБМЕЖЕНОЮ ВІДПОВІДАЛЬНІСТЮ "СПІЛЬНЕ УКРАЇНСЬКО-НІМЕЦЬКЕ ПІДПРИЄМСТВО "ТОВАРИСТВО ТЕХНІЧНОГО НАГЛЯДУ ДІЕКС"</t>
  </si>
  <si>
    <t>ТОВАРИСТВО З ОБМЕЖЕНОЮ ВІДПОВІДАЛЬНІСТЮ "УТІЛІТІ"</t>
  </si>
  <si>
    <t>ТОВАРИСТВО З ОБМЕЖЕНОЮ ВІДПОВІДАЛЬНІСТЮ "УТІЛЬВТОРПРОМ"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</si>
  <si>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</si>
  <si>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«Газтехсервіс Центр»</t>
  </si>
  <si>
    <t>ТОВАРИСТВО З ОБМЕЖЕНОЮ ВІДПОВІДАЛЬНІСТЮ НАУКОВО-ВИРОБНИЧЕ ПІДПРИЄМСТВО "БЛІЦ-КОНТАКТ"</t>
  </si>
  <si>
    <t>ТОВАРИСТВО З ОБМЕЖЕНОЮ ВІДПОВІДАЛЬНІСТЮ ФІРМА "АЛМАЗ МОТОР, ЛТД"</t>
  </si>
  <si>
    <t>ТОВАРИСТВО З ОБМЕЖЕНОЮ ВІДПОВІДАЛЬНІСТЮ ФІРМА "ДЕЛІШЕС"</t>
  </si>
  <si>
    <t>Товариство з обмеженою відповідальністю "СВІКОМ"</t>
  </si>
  <si>
    <t xml:space="preserve">Трансформатор </t>
  </si>
  <si>
    <t>Туалетний папір, носові хустинки, рушники для рук і серветки</t>
  </si>
  <si>
    <t>Узагальнена назва закупівлі</t>
  </si>
  <si>
    <t xml:space="preserve">Участь у короткотерміновому семінарі спеціалістів замовника в сфері здійснення публічних закупівель згідно із затвердженою програмою підготовки спеціалістів </t>
  </si>
  <si>
    <t>ФОП Кутенкова О.О.</t>
  </si>
  <si>
    <t>Фактичний переможець</t>
  </si>
  <si>
    <t xml:space="preserve">Фізична особа-підприємець Колодійчак Сергій Володимирович </t>
  </si>
  <si>
    <t>Черней Олександр Дмитрович</t>
  </si>
  <si>
    <t>ЯКОВЕНКО ВІКТОРІЯ ІВАНІВНА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</si>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</sst>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ivli.pro/remote/dispatcher/state_purchase_view/46154488" TargetMode="External"/><Relationship Id="rId21" Type="http://schemas.openxmlformats.org/officeDocument/2006/relationships/hyperlink" Target="https://my.zakupivli.pro/remote/dispatcher/state_purchase_view/46155099" TargetMode="External"/><Relationship Id="rId42" Type="http://schemas.openxmlformats.org/officeDocument/2006/relationships/hyperlink" Target="https://my.zakupivli.pro/remote/dispatcher/state_purchase_view/45037980" TargetMode="External"/><Relationship Id="rId47" Type="http://schemas.openxmlformats.org/officeDocument/2006/relationships/hyperlink" Target="https://my.zakupivli.pro/remote/dispatcher/state_purchase_view/43728575" TargetMode="External"/><Relationship Id="rId63" Type="http://schemas.openxmlformats.org/officeDocument/2006/relationships/hyperlink" Target="https://my.zakupivli.pro/remote/dispatcher/state_purchase_view/43309613" TargetMode="External"/><Relationship Id="rId68" Type="http://schemas.openxmlformats.org/officeDocument/2006/relationships/hyperlink" Target="https://my.zakupivli.pro/remote/dispatcher/state_purchase_view/42157316" TargetMode="External"/><Relationship Id="rId84" Type="http://schemas.openxmlformats.org/officeDocument/2006/relationships/hyperlink" Target="https://my.zakupivli.pro/remote/dispatcher/state_purchase_view/41140662" TargetMode="External"/><Relationship Id="rId89" Type="http://schemas.openxmlformats.org/officeDocument/2006/relationships/hyperlink" Target="https://my.zakupivli.pro/remote/dispatcher/state_purchase_view/40884524" TargetMode="External"/><Relationship Id="rId7" Type="http://schemas.openxmlformats.org/officeDocument/2006/relationships/hyperlink" Target="https://my.zakupivli.pro/remote/dispatcher/state_purchase_view/47169370" TargetMode="External"/><Relationship Id="rId71" Type="http://schemas.openxmlformats.org/officeDocument/2006/relationships/hyperlink" Target="https://my.zakupivli.pro/remote/dispatcher/state_purchase_view/42090809" TargetMode="External"/><Relationship Id="rId92" Type="http://schemas.openxmlformats.org/officeDocument/2006/relationships/hyperlink" Target="https://my.zakupivli.pro/remote/dispatcher/state_purchase_view/40436687" TargetMode="External"/><Relationship Id="rId2" Type="http://schemas.openxmlformats.org/officeDocument/2006/relationships/hyperlink" Target="https://my.zakupivli.pro/remote/dispatcher/state_purchase_view/47588052" TargetMode="External"/><Relationship Id="rId16" Type="http://schemas.openxmlformats.org/officeDocument/2006/relationships/hyperlink" Target="https://my.zakupivli.pro/remote/dispatcher/state_purchase_view/46486559" TargetMode="External"/><Relationship Id="rId29" Type="http://schemas.openxmlformats.org/officeDocument/2006/relationships/hyperlink" Target="https://my.zakupivli.pro/remote/dispatcher/state_purchase_view/45487841" TargetMode="External"/><Relationship Id="rId11" Type="http://schemas.openxmlformats.org/officeDocument/2006/relationships/hyperlink" Target="https://my.zakupivli.pro/remote/dispatcher/state_purchase_view/46707028" TargetMode="External"/><Relationship Id="rId24" Type="http://schemas.openxmlformats.org/officeDocument/2006/relationships/hyperlink" Target="https://my.zakupivli.pro/remote/dispatcher/state_purchase_view/46154788" TargetMode="External"/><Relationship Id="rId32" Type="http://schemas.openxmlformats.org/officeDocument/2006/relationships/hyperlink" Target="https://my.zakupivli.pro/remote/dispatcher/state_purchase_view/45237702" TargetMode="External"/><Relationship Id="rId37" Type="http://schemas.openxmlformats.org/officeDocument/2006/relationships/hyperlink" Target="https://my.zakupivli.pro/remote/dispatcher/state_purchase_view/45044262" TargetMode="External"/><Relationship Id="rId40" Type="http://schemas.openxmlformats.org/officeDocument/2006/relationships/hyperlink" Target="https://my.zakupivli.pro/remote/dispatcher/state_purchase_view/45040651" TargetMode="External"/><Relationship Id="rId45" Type="http://schemas.openxmlformats.org/officeDocument/2006/relationships/hyperlink" Target="https://my.zakupivli.pro/remote/dispatcher/state_purchase_view/44130249" TargetMode="External"/><Relationship Id="rId53" Type="http://schemas.openxmlformats.org/officeDocument/2006/relationships/hyperlink" Target="https://my.zakupivli.pro/remote/dispatcher/state_purchase_view/43601426" TargetMode="External"/><Relationship Id="rId58" Type="http://schemas.openxmlformats.org/officeDocument/2006/relationships/hyperlink" Target="https://my.zakupivli.pro/remote/dispatcher/state_purchase_view/43573356" TargetMode="External"/><Relationship Id="rId66" Type="http://schemas.openxmlformats.org/officeDocument/2006/relationships/hyperlink" Target="https://my.zakupivli.pro/remote/dispatcher/state_purchase_view/42608512" TargetMode="External"/><Relationship Id="rId74" Type="http://schemas.openxmlformats.org/officeDocument/2006/relationships/hyperlink" Target="https://my.zakupivli.pro/remote/dispatcher/state_purchase_view/42043953" TargetMode="External"/><Relationship Id="rId79" Type="http://schemas.openxmlformats.org/officeDocument/2006/relationships/hyperlink" Target="https://my.zakupivli.pro/remote/dispatcher/state_purchase_view/41622810" TargetMode="External"/><Relationship Id="rId87" Type="http://schemas.openxmlformats.org/officeDocument/2006/relationships/hyperlink" Target="https://my.zakupivli.pro/remote/dispatcher/state_purchase_view/40976508" TargetMode="External"/><Relationship Id="rId102" Type="http://schemas.openxmlformats.org/officeDocument/2006/relationships/hyperlink" Target="https://my.zakupivli.pro/remote/dispatcher/state_purchase_view/40190384" TargetMode="External"/><Relationship Id="rId5" Type="http://schemas.openxmlformats.org/officeDocument/2006/relationships/hyperlink" Target="https://my.zakupivli.pro/remote/dispatcher/state_purchase_view/47360361" TargetMode="External"/><Relationship Id="rId61" Type="http://schemas.openxmlformats.org/officeDocument/2006/relationships/hyperlink" Target="https://my.zakupivli.pro/remote/dispatcher/state_purchase_view/43556216" TargetMode="External"/><Relationship Id="rId82" Type="http://schemas.openxmlformats.org/officeDocument/2006/relationships/hyperlink" Target="https://my.zakupivli.pro/remote/dispatcher/state_purchase_view/41393293" TargetMode="External"/><Relationship Id="rId90" Type="http://schemas.openxmlformats.org/officeDocument/2006/relationships/hyperlink" Target="https://my.zakupivli.pro/remote/dispatcher/state_purchase_view/40714555" TargetMode="External"/><Relationship Id="rId95" Type="http://schemas.openxmlformats.org/officeDocument/2006/relationships/hyperlink" Target="https://my.zakupivli.pro/remote/dispatcher/state_purchase_view/40291770" TargetMode="External"/><Relationship Id="rId19" Type="http://schemas.openxmlformats.org/officeDocument/2006/relationships/hyperlink" Target="https://my.zakupivli.pro/remote/dispatcher/state_purchase_view/46155323" TargetMode="External"/><Relationship Id="rId14" Type="http://schemas.openxmlformats.org/officeDocument/2006/relationships/hyperlink" Target="https://my.zakupivli.pro/remote/dispatcher/state_purchase_view/46495995" TargetMode="External"/><Relationship Id="rId22" Type="http://schemas.openxmlformats.org/officeDocument/2006/relationships/hyperlink" Target="https://my.zakupivli.pro/remote/dispatcher/state_purchase_view/46155053" TargetMode="External"/><Relationship Id="rId27" Type="http://schemas.openxmlformats.org/officeDocument/2006/relationships/hyperlink" Target="https://my.zakupivli.pro/remote/dispatcher/state_purchase_view/46022358" TargetMode="External"/><Relationship Id="rId30" Type="http://schemas.openxmlformats.org/officeDocument/2006/relationships/hyperlink" Target="https://my.zakupivli.pro/remote/dispatcher/state_purchase_view/45487241" TargetMode="External"/><Relationship Id="rId35" Type="http://schemas.openxmlformats.org/officeDocument/2006/relationships/hyperlink" Target="https://my.zakupivli.pro/remote/dispatcher/state_purchase_view/45123767" TargetMode="External"/><Relationship Id="rId43" Type="http://schemas.openxmlformats.org/officeDocument/2006/relationships/hyperlink" Target="https://my.zakupivli.pro/remote/dispatcher/state_purchase_view/44982262" TargetMode="External"/><Relationship Id="rId48" Type="http://schemas.openxmlformats.org/officeDocument/2006/relationships/hyperlink" Target="https://my.zakupivli.pro/remote/dispatcher/state_purchase_view/43728483" TargetMode="External"/><Relationship Id="rId56" Type="http://schemas.openxmlformats.org/officeDocument/2006/relationships/hyperlink" Target="https://my.zakupivli.pro/remote/dispatcher/state_purchase_view/43592375" TargetMode="External"/><Relationship Id="rId64" Type="http://schemas.openxmlformats.org/officeDocument/2006/relationships/hyperlink" Target="https://my.zakupivli.pro/remote/dispatcher/state_purchase_view/42978216" TargetMode="External"/><Relationship Id="rId69" Type="http://schemas.openxmlformats.org/officeDocument/2006/relationships/hyperlink" Target="https://my.zakupivli.pro/remote/dispatcher/state_purchase_view/42157282" TargetMode="External"/><Relationship Id="rId77" Type="http://schemas.openxmlformats.org/officeDocument/2006/relationships/hyperlink" Target="https://my.zakupivli.pro/remote/dispatcher/state_purchase_view/41899134" TargetMode="External"/><Relationship Id="rId100" Type="http://schemas.openxmlformats.org/officeDocument/2006/relationships/hyperlink" Target="https://my.zakupivli.pro/remote/dispatcher/state_purchase_view/40203342" TargetMode="External"/><Relationship Id="rId105" Type="http://schemas.openxmlformats.org/officeDocument/2006/relationships/hyperlink" Target="https://my.zakupivli.pro/remote/dispatcher/state_purchase_view/40133413" TargetMode="External"/><Relationship Id="rId8" Type="http://schemas.openxmlformats.org/officeDocument/2006/relationships/hyperlink" Target="https://my.zakupivli.pro/remote/dispatcher/state_purchase_view/47168504" TargetMode="External"/><Relationship Id="rId51" Type="http://schemas.openxmlformats.org/officeDocument/2006/relationships/hyperlink" Target="https://my.zakupivli.pro/remote/dispatcher/state_purchase_view/43601930" TargetMode="External"/><Relationship Id="rId72" Type="http://schemas.openxmlformats.org/officeDocument/2006/relationships/hyperlink" Target="https://my.zakupivli.pro/remote/dispatcher/state_purchase_view/42044315" TargetMode="External"/><Relationship Id="rId80" Type="http://schemas.openxmlformats.org/officeDocument/2006/relationships/hyperlink" Target="https://my.zakupivli.pro/remote/dispatcher/state_purchase_view/41463576" TargetMode="External"/><Relationship Id="rId85" Type="http://schemas.openxmlformats.org/officeDocument/2006/relationships/hyperlink" Target="https://my.zakupivli.pro/remote/dispatcher/state_purchase_view/41110057" TargetMode="External"/><Relationship Id="rId93" Type="http://schemas.openxmlformats.org/officeDocument/2006/relationships/hyperlink" Target="https://my.zakupivli.pro/remote/dispatcher/state_purchase_view/40322053" TargetMode="External"/><Relationship Id="rId98" Type="http://schemas.openxmlformats.org/officeDocument/2006/relationships/hyperlink" Target="https://my.zakupivli.pro/remote/dispatcher/state_purchase_view/40247106" TargetMode="External"/><Relationship Id="rId3" Type="http://schemas.openxmlformats.org/officeDocument/2006/relationships/hyperlink" Target="https://my.zakupivli.pro/remote/dispatcher/state_purchase_view/47520148" TargetMode="External"/><Relationship Id="rId12" Type="http://schemas.openxmlformats.org/officeDocument/2006/relationships/hyperlink" Target="https://my.zakupivli.pro/remote/dispatcher/state_purchase_view/46681378" TargetMode="External"/><Relationship Id="rId17" Type="http://schemas.openxmlformats.org/officeDocument/2006/relationships/hyperlink" Target="https://my.zakupivli.pro/remote/dispatcher/state_purchase_view/46341478" TargetMode="External"/><Relationship Id="rId25" Type="http://schemas.openxmlformats.org/officeDocument/2006/relationships/hyperlink" Target="https://my.zakupivli.pro/remote/dispatcher/state_purchase_view/46154562" TargetMode="External"/><Relationship Id="rId33" Type="http://schemas.openxmlformats.org/officeDocument/2006/relationships/hyperlink" Target="https://my.zakupivli.pro/remote/dispatcher/state_purchase_view/45236723" TargetMode="External"/><Relationship Id="rId38" Type="http://schemas.openxmlformats.org/officeDocument/2006/relationships/hyperlink" Target="https://my.zakupivli.pro/remote/dispatcher/state_purchase_view/45043500" TargetMode="External"/><Relationship Id="rId46" Type="http://schemas.openxmlformats.org/officeDocument/2006/relationships/hyperlink" Target="https://my.zakupivli.pro/remote/dispatcher/state_purchase_view/43847799" TargetMode="External"/><Relationship Id="rId59" Type="http://schemas.openxmlformats.org/officeDocument/2006/relationships/hyperlink" Target="https://my.zakupivli.pro/remote/dispatcher/state_purchase_view/43556386" TargetMode="External"/><Relationship Id="rId67" Type="http://schemas.openxmlformats.org/officeDocument/2006/relationships/hyperlink" Target="https://my.zakupivli.pro/remote/dispatcher/state_purchase_view/42219933" TargetMode="External"/><Relationship Id="rId103" Type="http://schemas.openxmlformats.org/officeDocument/2006/relationships/hyperlink" Target="https://my.zakupivli.pro/remote/dispatcher/state_purchase_view/40133982" TargetMode="External"/><Relationship Id="rId20" Type="http://schemas.openxmlformats.org/officeDocument/2006/relationships/hyperlink" Target="https://my.zakupivli.pro/remote/dispatcher/state_purchase_view/46155212" TargetMode="External"/><Relationship Id="rId41" Type="http://schemas.openxmlformats.org/officeDocument/2006/relationships/hyperlink" Target="https://my.zakupivli.pro/remote/dispatcher/state_purchase_view/45040254" TargetMode="External"/><Relationship Id="rId54" Type="http://schemas.openxmlformats.org/officeDocument/2006/relationships/hyperlink" Target="https://my.zakupivli.pro/remote/dispatcher/state_purchase_view/43600725" TargetMode="External"/><Relationship Id="rId62" Type="http://schemas.openxmlformats.org/officeDocument/2006/relationships/hyperlink" Target="https://my.zakupivli.pro/remote/dispatcher/state_purchase_view/43310087" TargetMode="External"/><Relationship Id="rId70" Type="http://schemas.openxmlformats.org/officeDocument/2006/relationships/hyperlink" Target="https://my.zakupivli.pro/remote/dispatcher/state_purchase_view/42091420" TargetMode="External"/><Relationship Id="rId75" Type="http://schemas.openxmlformats.org/officeDocument/2006/relationships/hyperlink" Target="https://my.zakupivli.pro/remote/dispatcher/state_purchase_view/42043703" TargetMode="External"/><Relationship Id="rId83" Type="http://schemas.openxmlformats.org/officeDocument/2006/relationships/hyperlink" Target="https://my.zakupivli.pro/remote/dispatcher/state_purchase_view/41173967" TargetMode="External"/><Relationship Id="rId88" Type="http://schemas.openxmlformats.org/officeDocument/2006/relationships/hyperlink" Target="https://my.zakupivli.pro/remote/dispatcher/state_purchase_view/40906935" TargetMode="External"/><Relationship Id="rId91" Type="http://schemas.openxmlformats.org/officeDocument/2006/relationships/hyperlink" Target="https://my.zakupivli.pro/remote/dispatcher/state_purchase_view/40713762" TargetMode="External"/><Relationship Id="rId96" Type="http://schemas.openxmlformats.org/officeDocument/2006/relationships/hyperlink" Target="https://my.zakupivli.pro/remote/dispatcher/state_purchase_view/40290940" TargetMode="External"/><Relationship Id="rId1" Type="http://schemas.openxmlformats.org/officeDocument/2006/relationships/hyperlink" Target="https://my.zakupivli.pro/remote/dispatcher/state_purchase_view/47617190" TargetMode="External"/><Relationship Id="rId6" Type="http://schemas.openxmlformats.org/officeDocument/2006/relationships/hyperlink" Target="https://my.zakupivli.pro/remote/dispatcher/state_purchase_view/47360236" TargetMode="External"/><Relationship Id="rId15" Type="http://schemas.openxmlformats.org/officeDocument/2006/relationships/hyperlink" Target="https://my.zakupivli.pro/remote/dispatcher/state_purchase_view/46487343" TargetMode="External"/><Relationship Id="rId23" Type="http://schemas.openxmlformats.org/officeDocument/2006/relationships/hyperlink" Target="https://my.zakupivli.pro/remote/dispatcher/state_purchase_view/46154920" TargetMode="External"/><Relationship Id="rId28" Type="http://schemas.openxmlformats.org/officeDocument/2006/relationships/hyperlink" Target="https://my.zakupivli.pro/remote/dispatcher/state_purchase_view/45933283" TargetMode="External"/><Relationship Id="rId36" Type="http://schemas.openxmlformats.org/officeDocument/2006/relationships/hyperlink" Target="https://my.zakupivli.pro/remote/dispatcher/state_purchase_view/45044561" TargetMode="External"/><Relationship Id="rId49" Type="http://schemas.openxmlformats.org/officeDocument/2006/relationships/hyperlink" Target="https://my.zakupivli.pro/remote/dispatcher/state_purchase_view/43602315" TargetMode="External"/><Relationship Id="rId57" Type="http://schemas.openxmlformats.org/officeDocument/2006/relationships/hyperlink" Target="https://my.zakupivli.pro/remote/dispatcher/state_purchase_view/43589315" TargetMode="External"/><Relationship Id="rId106" Type="http://schemas.openxmlformats.org/officeDocument/2006/relationships/hyperlink" Target="https://my.zakupivli.pro/remote/dispatcher/state_purchase_view/40030921" TargetMode="External"/><Relationship Id="rId10" Type="http://schemas.openxmlformats.org/officeDocument/2006/relationships/hyperlink" Target="https://my.zakupivli.pro/remote/dispatcher/state_purchase_view/46707924" TargetMode="External"/><Relationship Id="rId31" Type="http://schemas.openxmlformats.org/officeDocument/2006/relationships/hyperlink" Target="https://my.zakupivli.pro/remote/dispatcher/state_purchase_view/45352792" TargetMode="External"/><Relationship Id="rId44" Type="http://schemas.openxmlformats.org/officeDocument/2006/relationships/hyperlink" Target="https://my.zakupivli.pro/remote/dispatcher/state_purchase_view/44173777" TargetMode="External"/><Relationship Id="rId52" Type="http://schemas.openxmlformats.org/officeDocument/2006/relationships/hyperlink" Target="https://my.zakupivli.pro/remote/dispatcher/state_purchase_view/43601601" TargetMode="External"/><Relationship Id="rId60" Type="http://schemas.openxmlformats.org/officeDocument/2006/relationships/hyperlink" Target="https://my.zakupivli.pro/remote/dispatcher/state_purchase_view/43556264" TargetMode="External"/><Relationship Id="rId65" Type="http://schemas.openxmlformats.org/officeDocument/2006/relationships/hyperlink" Target="https://my.zakupivli.pro/remote/dispatcher/state_purchase_view/42973625" TargetMode="External"/><Relationship Id="rId73" Type="http://schemas.openxmlformats.org/officeDocument/2006/relationships/hyperlink" Target="https://my.zakupivli.pro/remote/dispatcher/state_purchase_view/42044155" TargetMode="External"/><Relationship Id="rId78" Type="http://schemas.openxmlformats.org/officeDocument/2006/relationships/hyperlink" Target="https://my.zakupivli.pro/remote/dispatcher/state_purchase_view/41846001" TargetMode="External"/><Relationship Id="rId81" Type="http://schemas.openxmlformats.org/officeDocument/2006/relationships/hyperlink" Target="https://my.zakupivli.pro/remote/dispatcher/state_purchase_view/41340518" TargetMode="External"/><Relationship Id="rId86" Type="http://schemas.openxmlformats.org/officeDocument/2006/relationships/hyperlink" Target="https://my.zakupivli.pro/remote/dispatcher/state_purchase_view/40976604" TargetMode="External"/><Relationship Id="rId94" Type="http://schemas.openxmlformats.org/officeDocument/2006/relationships/hyperlink" Target="https://my.zakupivli.pro/remote/dispatcher/state_purchase_view/40257215" TargetMode="External"/><Relationship Id="rId99" Type="http://schemas.openxmlformats.org/officeDocument/2006/relationships/hyperlink" Target="https://my.zakupivli.pro/remote/dispatcher/state_purchase_view/40154282" TargetMode="External"/><Relationship Id="rId101" Type="http://schemas.openxmlformats.org/officeDocument/2006/relationships/hyperlink" Target="https://my.zakupivli.pro/remote/dispatcher/state_purchase_view/40203166" TargetMode="External"/><Relationship Id="rId4" Type="http://schemas.openxmlformats.org/officeDocument/2006/relationships/hyperlink" Target="https://my.zakupivli.pro/remote/dispatcher/state_purchase_view/47407288" TargetMode="External"/><Relationship Id="rId9" Type="http://schemas.openxmlformats.org/officeDocument/2006/relationships/hyperlink" Target="https://my.zakupivli.pro/remote/dispatcher/state_purchase_view/47167824" TargetMode="External"/><Relationship Id="rId13" Type="http://schemas.openxmlformats.org/officeDocument/2006/relationships/hyperlink" Target="https://my.zakupivli.pro/remote/dispatcher/state_purchase_view/46643266" TargetMode="External"/><Relationship Id="rId18" Type="http://schemas.openxmlformats.org/officeDocument/2006/relationships/hyperlink" Target="https://my.zakupivli.pro/remote/dispatcher/state_purchase_view/46189327" TargetMode="External"/><Relationship Id="rId39" Type="http://schemas.openxmlformats.org/officeDocument/2006/relationships/hyperlink" Target="https://my.zakupivli.pro/remote/dispatcher/state_purchase_view/45042282" TargetMode="External"/><Relationship Id="rId34" Type="http://schemas.openxmlformats.org/officeDocument/2006/relationships/hyperlink" Target="https://my.zakupivli.pro/remote/dispatcher/state_purchase_view/45234205" TargetMode="External"/><Relationship Id="rId50" Type="http://schemas.openxmlformats.org/officeDocument/2006/relationships/hyperlink" Target="https://my.zakupivli.pro/remote/dispatcher/state_purchase_view/43602055" TargetMode="External"/><Relationship Id="rId55" Type="http://schemas.openxmlformats.org/officeDocument/2006/relationships/hyperlink" Target="https://my.zakupivli.pro/remote/dispatcher/state_purchase_view/43592501" TargetMode="External"/><Relationship Id="rId76" Type="http://schemas.openxmlformats.org/officeDocument/2006/relationships/hyperlink" Target="https://my.zakupivli.pro/remote/dispatcher/state_purchase_view/42043589" TargetMode="External"/><Relationship Id="rId97" Type="http://schemas.openxmlformats.org/officeDocument/2006/relationships/hyperlink" Target="https://my.zakupivli.pro/remote/dispatcher/state_purchase_view/40247273" TargetMode="External"/><Relationship Id="rId104" Type="http://schemas.openxmlformats.org/officeDocument/2006/relationships/hyperlink" Target="https://my.zakupivli.pro/remote/dispatcher/state_purchase_view/4013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workbookViewId="0">
      <pane ySplit="1" topLeftCell="A2" activePane="bottomLeft" state="frozen"/>
      <selection pane="bottomLeft" activeCell="J86" sqref="J86"/>
    </sheetView>
  </sheetViews>
  <sheetFormatPr defaultColWidth="11.42578125" defaultRowHeight="15" x14ac:dyDescent="0.25"/>
  <cols>
    <col min="1" max="1" width="5"/>
    <col min="2" max="2" width="25"/>
    <col min="3" max="3" width="35"/>
    <col min="4" max="5" width="15"/>
    <col min="6" max="6" width="116.7109375" customWidth="1"/>
  </cols>
  <sheetData>
    <row r="1" spans="1:6" ht="64.5" x14ac:dyDescent="0.25">
      <c r="A1" s="1" t="s">
        <v>152</v>
      </c>
      <c r="B1" s="1" t="s">
        <v>0</v>
      </c>
      <c r="C1" s="1" t="s">
        <v>145</v>
      </c>
      <c r="D1" s="1" t="s">
        <v>61</v>
      </c>
      <c r="E1" s="1" t="s">
        <v>103</v>
      </c>
      <c r="F1" s="1" t="s">
        <v>148</v>
      </c>
    </row>
    <row r="2" spans="1:6" x14ac:dyDescent="0.25">
      <c r="A2" s="2">
        <v>1</v>
      </c>
      <c r="B2" s="3" t="str">
        <f>HYPERLINK("https://my.zakupivli.pro/remote/dispatcher/state_purchase_view/47617190", "UA-2023-12-14-005746-a")</f>
        <v>UA-2023-12-14-005746-a</v>
      </c>
      <c r="C2" s="4" t="s">
        <v>59</v>
      </c>
      <c r="D2" s="5">
        <v>23998.799999999999</v>
      </c>
      <c r="E2" s="5">
        <v>23998.799999999999</v>
      </c>
      <c r="F2" s="4" t="s">
        <v>122</v>
      </c>
    </row>
    <row r="3" spans="1:6" x14ac:dyDescent="0.25">
      <c r="A3" s="2">
        <v>2</v>
      </c>
      <c r="B3" s="3" t="str">
        <f>HYPERLINK("https://my.zakupivli.pro/remote/dispatcher/state_purchase_view/47588052", "UA-2023-12-13-015070-a")</f>
        <v>UA-2023-12-13-015070-a</v>
      </c>
      <c r="C3" s="4" t="s">
        <v>49</v>
      </c>
      <c r="D3" s="5">
        <v>9140</v>
      </c>
      <c r="E3" s="5">
        <v>9140</v>
      </c>
      <c r="F3" s="4" t="s">
        <v>149</v>
      </c>
    </row>
    <row r="4" spans="1:6" x14ac:dyDescent="0.25">
      <c r="A4" s="2">
        <v>3</v>
      </c>
      <c r="B4" s="3" t="str">
        <f>HYPERLINK("https://my.zakupivli.pro/remote/dispatcher/state_purchase_view/47520148", "UA-2023-12-12-009524-a")</f>
        <v>UA-2023-12-12-009524-a</v>
      </c>
      <c r="C4" s="4" t="s">
        <v>81</v>
      </c>
      <c r="D4" s="5">
        <v>484825.06</v>
      </c>
      <c r="E4" s="5">
        <v>484825.06</v>
      </c>
      <c r="F4" s="4" t="s">
        <v>44</v>
      </c>
    </row>
    <row r="5" spans="1:6" x14ac:dyDescent="0.25">
      <c r="A5" s="2">
        <v>4</v>
      </c>
      <c r="B5" s="3" t="str">
        <f>HYPERLINK("https://my.zakupivli.pro/remote/dispatcher/state_purchase_view/47407288", "UA-2023-12-08-006993-a")</f>
        <v>UA-2023-12-08-006993-a</v>
      </c>
      <c r="C5" s="4" t="s">
        <v>71</v>
      </c>
      <c r="D5" s="5">
        <v>484824.88</v>
      </c>
      <c r="E5" s="5">
        <v>484824.88</v>
      </c>
      <c r="F5" s="4" t="s">
        <v>44</v>
      </c>
    </row>
    <row r="6" spans="1:6" x14ac:dyDescent="0.25">
      <c r="A6" s="2">
        <v>5</v>
      </c>
      <c r="B6" s="3" t="str">
        <f>HYPERLINK("https://my.zakupivli.pro/remote/dispatcher/state_purchase_view/47360361", "UA-2023-12-07-008373-a")</f>
        <v>UA-2023-12-07-008373-a</v>
      </c>
      <c r="C6" s="4" t="s">
        <v>108</v>
      </c>
      <c r="D6" s="5">
        <v>16783.2</v>
      </c>
      <c r="E6" s="5">
        <v>16783.2</v>
      </c>
      <c r="F6" s="4" t="s">
        <v>141</v>
      </c>
    </row>
    <row r="7" spans="1:6" x14ac:dyDescent="0.25">
      <c r="A7" s="2">
        <v>6</v>
      </c>
      <c r="B7" s="3" t="str">
        <f>HYPERLINK("https://my.zakupivli.pro/remote/dispatcher/state_purchase_view/47360236", "UA-2023-12-07-008286-a")</f>
        <v>UA-2023-12-07-008286-a</v>
      </c>
      <c r="C7" s="4" t="s">
        <v>13</v>
      </c>
      <c r="D7" s="5">
        <v>12838</v>
      </c>
      <c r="E7" s="5">
        <v>12838</v>
      </c>
      <c r="F7" s="4" t="s">
        <v>127</v>
      </c>
    </row>
    <row r="8" spans="1:6" x14ac:dyDescent="0.25">
      <c r="A8" s="2">
        <v>7</v>
      </c>
      <c r="B8" s="3" t="str">
        <f>HYPERLINK("https://my.zakupivli.pro/remote/dispatcher/state_purchase_view/47169370", "UA-2023-12-01-006859-a")</f>
        <v>UA-2023-12-01-006859-a</v>
      </c>
      <c r="C8" s="4" t="s">
        <v>80</v>
      </c>
      <c r="D8" s="5">
        <v>27000</v>
      </c>
      <c r="E8" s="5">
        <v>27000</v>
      </c>
      <c r="F8" s="4" t="s">
        <v>133</v>
      </c>
    </row>
    <row r="9" spans="1:6" x14ac:dyDescent="0.25">
      <c r="A9" s="2">
        <v>8</v>
      </c>
      <c r="B9" s="3" t="str">
        <f>HYPERLINK("https://my.zakupivli.pro/remote/dispatcher/state_purchase_view/47168504", "UA-2023-12-01-006436-a")</f>
        <v>UA-2023-12-01-006436-a</v>
      </c>
      <c r="C9" s="4" t="s">
        <v>43</v>
      </c>
      <c r="D9" s="5">
        <v>10650</v>
      </c>
      <c r="E9" s="5">
        <v>10650</v>
      </c>
      <c r="F9" s="4" t="s">
        <v>122</v>
      </c>
    </row>
    <row r="10" spans="1:6" x14ac:dyDescent="0.25">
      <c r="A10" s="2">
        <v>9</v>
      </c>
      <c r="B10" s="3" t="str">
        <f>HYPERLINK("https://my.zakupivli.pro/remote/dispatcher/state_purchase_view/47167824", "UA-2023-12-01-006157-a")</f>
        <v>UA-2023-12-01-006157-a</v>
      </c>
      <c r="C10" s="4" t="s">
        <v>146</v>
      </c>
      <c r="D10" s="5">
        <v>1980</v>
      </c>
      <c r="E10" s="5">
        <v>1980</v>
      </c>
      <c r="F10" s="4" t="s">
        <v>116</v>
      </c>
    </row>
    <row r="11" spans="1:6" x14ac:dyDescent="0.25">
      <c r="A11" s="2">
        <v>10</v>
      </c>
      <c r="B11" s="3" t="str">
        <f>HYPERLINK("https://my.zakupivli.pro/remote/dispatcher/state_purchase_view/46707924", "UA-2023-11-16-003065-a")</f>
        <v>UA-2023-11-16-003065-a</v>
      </c>
      <c r="C11" s="4" t="s">
        <v>95</v>
      </c>
      <c r="D11" s="5">
        <v>9000</v>
      </c>
      <c r="E11" s="5">
        <v>9000</v>
      </c>
      <c r="F11" s="4" t="s">
        <v>134</v>
      </c>
    </row>
    <row r="12" spans="1:6" x14ac:dyDescent="0.25">
      <c r="A12" s="2">
        <v>11</v>
      </c>
      <c r="B12" s="3" t="str">
        <f>HYPERLINK("https://my.zakupivli.pro/remote/dispatcher/state_purchase_view/46707028", "UA-2023-11-16-002607-a")</f>
        <v>UA-2023-11-16-002607-a</v>
      </c>
      <c r="C12" s="4" t="s">
        <v>97</v>
      </c>
      <c r="D12" s="5">
        <v>14652.93</v>
      </c>
      <c r="E12" s="5">
        <v>14652.93</v>
      </c>
      <c r="F12" s="4" t="s">
        <v>121</v>
      </c>
    </row>
    <row r="13" spans="1:6" x14ac:dyDescent="0.25">
      <c r="A13" s="2">
        <v>12</v>
      </c>
      <c r="B13" s="3" t="str">
        <f>HYPERLINK("https://my.zakupivli.pro/remote/dispatcher/state_purchase_view/46681378", "UA-2023-11-15-008801-a")</f>
        <v>UA-2023-11-15-008801-a</v>
      </c>
      <c r="C13" s="4" t="s">
        <v>34</v>
      </c>
      <c r="D13" s="5">
        <v>175000</v>
      </c>
      <c r="E13" s="5">
        <v>175000</v>
      </c>
      <c r="F13" s="4" t="s">
        <v>120</v>
      </c>
    </row>
    <row r="14" spans="1:6" x14ac:dyDescent="0.25">
      <c r="A14" s="2">
        <v>13</v>
      </c>
      <c r="B14" s="3" t="str">
        <f>HYPERLINK("https://my.zakupivli.pro/remote/dispatcher/state_purchase_view/46643266", "UA-2023-11-14-009595-a")</f>
        <v>UA-2023-11-14-009595-a</v>
      </c>
      <c r="C14" s="4" t="s">
        <v>47</v>
      </c>
      <c r="D14" s="5">
        <v>13399.32</v>
      </c>
      <c r="E14" s="5">
        <v>13399.32</v>
      </c>
      <c r="F14" s="4" t="s">
        <v>132</v>
      </c>
    </row>
    <row r="15" spans="1:6" x14ac:dyDescent="0.25">
      <c r="A15" s="2">
        <v>14</v>
      </c>
      <c r="B15" s="3" t="str">
        <f>HYPERLINK("https://my.zakupivli.pro/remote/dispatcher/state_purchase_view/46495995", "UA-2023-11-08-010300-a")</f>
        <v>UA-2023-11-08-010300-a</v>
      </c>
      <c r="C15" s="4" t="s">
        <v>107</v>
      </c>
      <c r="D15" s="5">
        <v>49915.199999999997</v>
      </c>
      <c r="E15" s="5">
        <v>49915.199999999997</v>
      </c>
      <c r="F15" s="4" t="s">
        <v>122</v>
      </c>
    </row>
    <row r="16" spans="1:6" x14ac:dyDescent="0.25">
      <c r="A16" s="2">
        <v>15</v>
      </c>
      <c r="B16" s="3" t="str">
        <f>HYPERLINK("https://my.zakupivli.pro/remote/dispatcher/state_purchase_view/46487343", "UA-2023-11-08-006446-a")</f>
        <v>UA-2023-11-08-006446-a</v>
      </c>
      <c r="C16" s="4" t="s">
        <v>86</v>
      </c>
      <c r="D16" s="5">
        <v>4000</v>
      </c>
      <c r="E16" s="5">
        <v>4000</v>
      </c>
      <c r="F16" s="4" t="s">
        <v>138</v>
      </c>
    </row>
    <row r="17" spans="1:6" x14ac:dyDescent="0.25">
      <c r="A17" s="2">
        <v>16</v>
      </c>
      <c r="B17" s="3" t="str">
        <f>HYPERLINK("https://my.zakupivli.pro/remote/dispatcher/state_purchase_view/46486559", "UA-2023-11-08-006070-a")</f>
        <v>UA-2023-11-08-006070-a</v>
      </c>
      <c r="C17" s="4" t="s">
        <v>75</v>
      </c>
      <c r="D17" s="5">
        <v>199448.99</v>
      </c>
      <c r="E17" s="5">
        <v>199448.99</v>
      </c>
      <c r="F17" s="4" t="s">
        <v>126</v>
      </c>
    </row>
    <row r="18" spans="1:6" x14ac:dyDescent="0.25">
      <c r="A18" s="2">
        <v>17</v>
      </c>
      <c r="B18" s="3" t="str">
        <f>HYPERLINK("https://my.zakupivli.pro/remote/dispatcher/state_purchase_view/46341478", "UA-2023-11-02-004929-a")</f>
        <v>UA-2023-11-02-004929-a</v>
      </c>
      <c r="C18" s="4" t="s">
        <v>33</v>
      </c>
      <c r="D18" s="5">
        <v>180000</v>
      </c>
      <c r="E18" s="5">
        <v>180000</v>
      </c>
      <c r="F18" s="4" t="s">
        <v>128</v>
      </c>
    </row>
    <row r="19" spans="1:6" x14ac:dyDescent="0.25">
      <c r="A19" s="2">
        <v>18</v>
      </c>
      <c r="B19" s="3" t="str">
        <f>HYPERLINK("https://my.zakupivli.pro/remote/dispatcher/state_purchase_view/46189327", "UA-2023-10-26-006031-a")</f>
        <v>UA-2023-10-26-006031-a</v>
      </c>
      <c r="C19" s="4" t="s">
        <v>38</v>
      </c>
      <c r="D19" s="5">
        <v>160000</v>
      </c>
      <c r="E19" s="5">
        <v>159930</v>
      </c>
      <c r="F19" s="4" t="s">
        <v>115</v>
      </c>
    </row>
    <row r="20" spans="1:6" x14ac:dyDescent="0.25">
      <c r="A20" s="2">
        <v>19</v>
      </c>
      <c r="B20" s="3" t="str">
        <f>HYPERLINK("https://my.zakupivli.pro/remote/dispatcher/state_purchase_view/46155323", "UA-2023-10-25-006606-a")</f>
        <v>UA-2023-10-25-006606-a</v>
      </c>
      <c r="C20" s="4" t="s">
        <v>106</v>
      </c>
      <c r="D20" s="5">
        <v>17640</v>
      </c>
      <c r="E20" s="5">
        <v>17640</v>
      </c>
      <c r="F20" s="4" t="s">
        <v>117</v>
      </c>
    </row>
    <row r="21" spans="1:6" x14ac:dyDescent="0.25">
      <c r="A21" s="2">
        <v>20</v>
      </c>
      <c r="B21" s="3" t="str">
        <f>HYPERLINK("https://my.zakupivli.pro/remote/dispatcher/state_purchase_view/46155212", "UA-2023-10-25-006540-a")</f>
        <v>UA-2023-10-25-006540-a</v>
      </c>
      <c r="C21" s="4" t="s">
        <v>105</v>
      </c>
      <c r="D21" s="5">
        <v>15240</v>
      </c>
      <c r="E21" s="5">
        <v>15240</v>
      </c>
      <c r="F21" s="4" t="s">
        <v>117</v>
      </c>
    </row>
    <row r="22" spans="1:6" x14ac:dyDescent="0.25">
      <c r="A22" s="2">
        <v>21</v>
      </c>
      <c r="B22" s="3" t="str">
        <f>HYPERLINK("https://my.zakupivli.pro/remote/dispatcher/state_purchase_view/46155099", "UA-2023-10-25-006420-a")</f>
        <v>UA-2023-10-25-006420-a</v>
      </c>
      <c r="C22" s="4" t="s">
        <v>19</v>
      </c>
      <c r="D22" s="5">
        <v>22370</v>
      </c>
      <c r="E22" s="5">
        <v>22370</v>
      </c>
      <c r="F22" s="4" t="s">
        <v>58</v>
      </c>
    </row>
    <row r="23" spans="1:6" x14ac:dyDescent="0.25">
      <c r="A23" s="2">
        <v>22</v>
      </c>
      <c r="B23" s="3" t="str">
        <f>HYPERLINK("https://my.zakupivli.pro/remote/dispatcher/state_purchase_view/46155053", "UA-2023-10-25-006383-a")</f>
        <v>UA-2023-10-25-006383-a</v>
      </c>
      <c r="C23" s="4" t="s">
        <v>9</v>
      </c>
      <c r="D23" s="5">
        <v>12240</v>
      </c>
      <c r="E23" s="5">
        <v>12240</v>
      </c>
      <c r="F23" s="4" t="s">
        <v>117</v>
      </c>
    </row>
    <row r="24" spans="1:6" x14ac:dyDescent="0.25">
      <c r="A24" s="2">
        <v>23</v>
      </c>
      <c r="B24" s="3" t="str">
        <f>HYPERLINK("https://my.zakupivli.pro/remote/dispatcher/state_purchase_view/46154920", "UA-2023-10-25-006324-a")</f>
        <v>UA-2023-10-25-006324-a</v>
      </c>
      <c r="C24" s="4" t="s">
        <v>22</v>
      </c>
      <c r="D24" s="5">
        <v>22400</v>
      </c>
      <c r="E24" s="5">
        <v>22400</v>
      </c>
      <c r="F24" s="4" t="s">
        <v>58</v>
      </c>
    </row>
    <row r="25" spans="1:6" x14ac:dyDescent="0.25">
      <c r="A25" s="2">
        <v>24</v>
      </c>
      <c r="B25" s="3" t="str">
        <f>HYPERLINK("https://my.zakupivli.pro/remote/dispatcher/state_purchase_view/46154788", "UA-2023-10-25-006233-a")</f>
        <v>UA-2023-10-25-006233-a</v>
      </c>
      <c r="C25" s="4" t="s">
        <v>53</v>
      </c>
      <c r="D25" s="5">
        <v>40350</v>
      </c>
      <c r="E25" s="5">
        <v>40350</v>
      </c>
      <c r="F25" s="4" t="s">
        <v>58</v>
      </c>
    </row>
    <row r="26" spans="1:6" x14ac:dyDescent="0.25">
      <c r="A26" s="2">
        <v>25</v>
      </c>
      <c r="B26" s="3" t="str">
        <f>HYPERLINK("https://my.zakupivli.pro/remote/dispatcher/state_purchase_view/46154562", "UA-2023-10-25-006190-a")</f>
        <v>UA-2023-10-25-006190-a</v>
      </c>
      <c r="C26" s="4" t="s">
        <v>17</v>
      </c>
      <c r="D26" s="5">
        <v>18300</v>
      </c>
      <c r="E26" s="5">
        <v>18300</v>
      </c>
      <c r="F26" s="4" t="s">
        <v>58</v>
      </c>
    </row>
    <row r="27" spans="1:6" x14ac:dyDescent="0.25">
      <c r="A27" s="2">
        <v>26</v>
      </c>
      <c r="B27" s="3" t="str">
        <f>HYPERLINK("https://my.zakupivli.pro/remote/dispatcher/state_purchase_view/46154488", "UA-2023-10-25-006133-a")</f>
        <v>UA-2023-10-25-006133-a</v>
      </c>
      <c r="C27" s="4" t="s">
        <v>24</v>
      </c>
      <c r="D27" s="5">
        <v>25260</v>
      </c>
      <c r="E27" s="5">
        <v>25260</v>
      </c>
      <c r="F27" s="4" t="s">
        <v>58</v>
      </c>
    </row>
    <row r="28" spans="1:6" x14ac:dyDescent="0.25">
      <c r="A28" s="2">
        <v>27</v>
      </c>
      <c r="B28" s="3" t="str">
        <f>HYPERLINK("https://my.zakupivli.pro/remote/dispatcher/state_purchase_view/46022358", "UA-2023-10-19-012528-a")</f>
        <v>UA-2023-10-19-012528-a</v>
      </c>
      <c r="C28" s="4" t="s">
        <v>34</v>
      </c>
      <c r="D28" s="5">
        <v>175000</v>
      </c>
      <c r="E28" s="5">
        <v>175000</v>
      </c>
      <c r="F28" s="4" t="s">
        <v>120</v>
      </c>
    </row>
    <row r="29" spans="1:6" x14ac:dyDescent="0.25">
      <c r="A29" s="2">
        <v>28</v>
      </c>
      <c r="B29" s="3" t="str">
        <f>HYPERLINK("https://my.zakupivli.pro/remote/dispatcher/state_purchase_view/45933283", "UA-2023-10-17-005201-a")</f>
        <v>UA-2023-10-17-005201-a</v>
      </c>
      <c r="C29" s="4" t="s">
        <v>37</v>
      </c>
      <c r="D29" s="5">
        <v>30660</v>
      </c>
      <c r="E29" s="5">
        <v>30660</v>
      </c>
      <c r="F29" s="4" t="s">
        <v>119</v>
      </c>
    </row>
    <row r="30" spans="1:6" x14ac:dyDescent="0.25">
      <c r="A30" s="2">
        <v>29</v>
      </c>
      <c r="B30" s="3" t="str">
        <f>HYPERLINK("https://my.zakupivli.pro/remote/dispatcher/state_purchase_view/45487841", "UA-2023-09-27-009135-a")</f>
        <v>UA-2023-09-27-009135-a</v>
      </c>
      <c r="C30" s="4" t="s">
        <v>36</v>
      </c>
      <c r="D30" s="5">
        <v>29436</v>
      </c>
      <c r="E30" s="5">
        <v>29436</v>
      </c>
      <c r="F30" s="4" t="s">
        <v>131</v>
      </c>
    </row>
    <row r="31" spans="1:6" x14ac:dyDescent="0.25">
      <c r="A31" s="2">
        <v>30</v>
      </c>
      <c r="B31" s="3" t="str">
        <f>HYPERLINK("https://my.zakupivli.pro/remote/dispatcher/state_purchase_view/45487241", "UA-2023-09-27-008907-a")</f>
        <v>UA-2023-09-27-008907-a</v>
      </c>
      <c r="C31" s="4" t="s">
        <v>26</v>
      </c>
      <c r="D31" s="5">
        <v>15000</v>
      </c>
      <c r="E31" s="5">
        <v>15000</v>
      </c>
      <c r="F31" s="4" t="s">
        <v>122</v>
      </c>
    </row>
    <row r="32" spans="1:6" x14ac:dyDescent="0.25">
      <c r="A32" s="2">
        <v>31</v>
      </c>
      <c r="B32" s="3" t="str">
        <f>HYPERLINK("https://my.zakupivli.pro/remote/dispatcher/state_purchase_view/45352792", "UA-2023-09-21-009744-a")</f>
        <v>UA-2023-09-21-009744-a</v>
      </c>
      <c r="C32" s="4" t="s">
        <v>82</v>
      </c>
      <c r="D32" s="5">
        <v>330000</v>
      </c>
      <c r="E32" s="5">
        <v>330000</v>
      </c>
      <c r="F32" s="4" t="s">
        <v>112</v>
      </c>
    </row>
    <row r="33" spans="1:6" x14ac:dyDescent="0.25">
      <c r="A33" s="2">
        <v>32</v>
      </c>
      <c r="B33" s="3" t="str">
        <f>HYPERLINK("https://my.zakupivli.pro/remote/dispatcher/state_purchase_view/45237702", "UA-2023-09-18-004183-a")</f>
        <v>UA-2023-09-18-004183-a</v>
      </c>
      <c r="C33" s="4" t="s">
        <v>73</v>
      </c>
      <c r="D33" s="5">
        <v>99974.16</v>
      </c>
      <c r="E33" s="5">
        <v>99974.16</v>
      </c>
      <c r="F33" s="4" t="s">
        <v>64</v>
      </c>
    </row>
    <row r="34" spans="1:6" x14ac:dyDescent="0.25">
      <c r="A34" s="2">
        <v>33</v>
      </c>
      <c r="B34" s="3" t="str">
        <f>HYPERLINK("https://my.zakupivli.pro/remote/dispatcher/state_purchase_view/45236723", "UA-2023-09-18-003655-a")</f>
        <v>UA-2023-09-18-003655-a</v>
      </c>
      <c r="C34" s="4" t="s">
        <v>76</v>
      </c>
      <c r="D34" s="5">
        <v>109608.53</v>
      </c>
      <c r="E34" s="5">
        <v>109608.53</v>
      </c>
      <c r="F34" s="4" t="s">
        <v>65</v>
      </c>
    </row>
    <row r="35" spans="1:6" x14ac:dyDescent="0.25">
      <c r="A35" s="2">
        <v>34</v>
      </c>
      <c r="B35" s="3" t="str">
        <f>HYPERLINK("https://my.zakupivli.pro/remote/dispatcher/state_purchase_view/45234205", "UA-2023-09-18-002598-a")</f>
        <v>UA-2023-09-18-002598-a</v>
      </c>
      <c r="C35" s="4" t="s">
        <v>60</v>
      </c>
      <c r="D35" s="5">
        <v>39960</v>
      </c>
      <c r="E35" s="5">
        <v>39960</v>
      </c>
      <c r="F35" s="4" t="s">
        <v>115</v>
      </c>
    </row>
    <row r="36" spans="1:6" x14ac:dyDescent="0.25">
      <c r="A36" s="2">
        <v>35</v>
      </c>
      <c r="B36" s="3" t="str">
        <f>HYPERLINK("https://my.zakupivli.pro/remote/dispatcher/state_purchase_view/45123767", "UA-2023-09-12-012527-a")</f>
        <v>UA-2023-09-12-012527-a</v>
      </c>
      <c r="C36" s="4" t="s">
        <v>93</v>
      </c>
      <c r="D36" s="5">
        <v>110000</v>
      </c>
      <c r="E36" s="5">
        <v>46700</v>
      </c>
      <c r="F36" s="4" t="s">
        <v>115</v>
      </c>
    </row>
    <row r="37" spans="1:6" x14ac:dyDescent="0.25">
      <c r="A37" s="2">
        <v>36</v>
      </c>
      <c r="B37" s="3" t="str">
        <f>HYPERLINK("https://my.zakupivli.pro/remote/dispatcher/state_purchase_view/45044561", "UA-2023-09-08-006168-a")</f>
        <v>UA-2023-09-08-006168-a</v>
      </c>
      <c r="C37" s="4" t="s">
        <v>57</v>
      </c>
      <c r="D37" s="5">
        <v>3051</v>
      </c>
      <c r="E37" s="5">
        <v>3051</v>
      </c>
      <c r="F37" s="4" t="s">
        <v>118</v>
      </c>
    </row>
    <row r="38" spans="1:6" x14ac:dyDescent="0.25">
      <c r="A38" s="2">
        <v>37</v>
      </c>
      <c r="B38" s="3" t="str">
        <f>HYPERLINK("https://my.zakupivli.pro/remote/dispatcher/state_purchase_view/45044262", "UA-2023-09-08-006011-a")</f>
        <v>UA-2023-09-08-006011-a</v>
      </c>
      <c r="C38" s="4" t="s">
        <v>143</v>
      </c>
      <c r="D38" s="5">
        <v>2709.72</v>
      </c>
      <c r="E38" s="5">
        <v>2709.72</v>
      </c>
      <c r="F38" s="4" t="s">
        <v>118</v>
      </c>
    </row>
    <row r="39" spans="1:6" x14ac:dyDescent="0.25">
      <c r="A39" s="2">
        <v>38</v>
      </c>
      <c r="B39" s="3" t="str">
        <f>HYPERLINK("https://my.zakupivli.pro/remote/dispatcher/state_purchase_view/45043500", "UA-2023-09-08-005696-a")</f>
        <v>UA-2023-09-08-005696-a</v>
      </c>
      <c r="C39" s="4" t="s">
        <v>78</v>
      </c>
      <c r="D39" s="5">
        <v>99600</v>
      </c>
      <c r="E39" s="5">
        <v>99600</v>
      </c>
      <c r="F39" s="4" t="s">
        <v>136</v>
      </c>
    </row>
    <row r="40" spans="1:6" x14ac:dyDescent="0.25">
      <c r="A40" s="2">
        <v>39</v>
      </c>
      <c r="B40" s="3" t="str">
        <f>HYPERLINK("https://my.zakupivli.pro/remote/dispatcher/state_purchase_view/45042282", "UA-2023-09-08-005146-a")</f>
        <v>UA-2023-09-08-005146-a</v>
      </c>
      <c r="C40" s="4" t="s">
        <v>27</v>
      </c>
      <c r="D40" s="5">
        <v>10848</v>
      </c>
      <c r="E40" s="5">
        <v>10848</v>
      </c>
      <c r="F40" s="4" t="s">
        <v>63</v>
      </c>
    </row>
    <row r="41" spans="1:6" x14ac:dyDescent="0.25">
      <c r="A41" s="2">
        <v>40</v>
      </c>
      <c r="B41" s="3" t="str">
        <f>HYPERLINK("https://my.zakupivli.pro/remote/dispatcher/state_purchase_view/45040651", "UA-2023-09-08-004396-a")</f>
        <v>UA-2023-09-08-004396-a</v>
      </c>
      <c r="C41" s="4" t="s">
        <v>32</v>
      </c>
      <c r="D41" s="5">
        <v>23922</v>
      </c>
      <c r="E41" s="5">
        <v>23922</v>
      </c>
      <c r="F41" s="4" t="s">
        <v>64</v>
      </c>
    </row>
    <row r="42" spans="1:6" x14ac:dyDescent="0.25">
      <c r="A42" s="2">
        <v>41</v>
      </c>
      <c r="B42" s="3" t="str">
        <f>HYPERLINK("https://my.zakupivli.pro/remote/dispatcher/state_purchase_view/45040254", "UA-2023-09-08-004272-a")</f>
        <v>UA-2023-09-08-004272-a</v>
      </c>
      <c r="C42" s="4" t="s">
        <v>41</v>
      </c>
      <c r="D42" s="5">
        <v>49920</v>
      </c>
      <c r="E42" s="5">
        <v>49920</v>
      </c>
      <c r="F42" s="4" t="s">
        <v>64</v>
      </c>
    </row>
    <row r="43" spans="1:6" x14ac:dyDescent="0.25">
      <c r="A43" s="2">
        <v>42</v>
      </c>
      <c r="B43" s="3" t="str">
        <f>HYPERLINK("https://my.zakupivli.pro/remote/dispatcher/state_purchase_view/45037980", "UA-2023-09-08-003220-a")</f>
        <v>UA-2023-09-08-003220-a</v>
      </c>
      <c r="C43" s="4" t="s">
        <v>35</v>
      </c>
      <c r="D43" s="5">
        <v>49998</v>
      </c>
      <c r="E43" s="5">
        <v>49998</v>
      </c>
      <c r="F43" s="4" t="s">
        <v>64</v>
      </c>
    </row>
    <row r="44" spans="1:6" x14ac:dyDescent="0.25">
      <c r="A44" s="2">
        <v>43</v>
      </c>
      <c r="B44" s="3" t="str">
        <f>HYPERLINK("https://my.zakupivli.pro/remote/dispatcher/state_purchase_view/44982262", "UA-2023-09-06-008265-a")</f>
        <v>UA-2023-09-06-008265-a</v>
      </c>
      <c r="C44" s="4" t="s">
        <v>11</v>
      </c>
      <c r="D44" s="5">
        <v>1700000</v>
      </c>
      <c r="E44" s="5">
        <v>1699200</v>
      </c>
      <c r="F44" s="4" t="s">
        <v>128</v>
      </c>
    </row>
    <row r="45" spans="1:6" x14ac:dyDescent="0.25">
      <c r="A45" s="2">
        <v>44</v>
      </c>
      <c r="B45" s="3" t="str">
        <f>HYPERLINK("https://my.zakupivli.pro/remote/dispatcher/state_purchase_view/44173777", "UA-2023-07-27-003548-a")</f>
        <v>UA-2023-07-27-003548-a</v>
      </c>
      <c r="C45" s="4" t="s">
        <v>98</v>
      </c>
      <c r="D45" s="5">
        <v>86256</v>
      </c>
      <c r="E45" s="5">
        <v>86256</v>
      </c>
      <c r="F45" s="4" t="s">
        <v>66</v>
      </c>
    </row>
    <row r="46" spans="1:6" x14ac:dyDescent="0.25">
      <c r="A46" s="2">
        <v>45</v>
      </c>
      <c r="B46" s="3" t="str">
        <f>HYPERLINK("https://my.zakupivli.pro/remote/dispatcher/state_purchase_view/44130249", "UA-2023-07-25-009379-a")</f>
        <v>UA-2023-07-25-009379-a</v>
      </c>
      <c r="C46" s="4" t="s">
        <v>99</v>
      </c>
      <c r="D46" s="5">
        <v>2800</v>
      </c>
      <c r="E46" s="5">
        <v>2800</v>
      </c>
      <c r="F46" s="4" t="s">
        <v>14</v>
      </c>
    </row>
    <row r="47" spans="1:6" x14ac:dyDescent="0.25">
      <c r="A47" s="2">
        <v>46</v>
      </c>
      <c r="B47" s="3" t="str">
        <f>HYPERLINK("https://my.zakupivli.pro/remote/dispatcher/state_purchase_view/43847799", "UA-2023-07-11-005420-a")</f>
        <v>UA-2023-07-11-005420-a</v>
      </c>
      <c r="C47" s="4" t="s">
        <v>7</v>
      </c>
      <c r="D47" s="5">
        <v>51207.17</v>
      </c>
      <c r="E47" s="5">
        <v>51207.17</v>
      </c>
      <c r="F47" s="4" t="s">
        <v>123</v>
      </c>
    </row>
    <row r="48" spans="1:6" x14ac:dyDescent="0.25">
      <c r="A48" s="2">
        <v>47</v>
      </c>
      <c r="B48" s="3" t="str">
        <f>HYPERLINK("https://my.zakupivli.pro/remote/dispatcher/state_purchase_view/43728575", "UA-2023-07-05-004078-a")</f>
        <v>UA-2023-07-05-004078-a</v>
      </c>
      <c r="C48" s="4" t="s">
        <v>27</v>
      </c>
      <c r="D48" s="5">
        <v>49752</v>
      </c>
      <c r="E48" s="5">
        <v>49752</v>
      </c>
      <c r="F48" s="4" t="s">
        <v>63</v>
      </c>
    </row>
    <row r="49" spans="1:6" x14ac:dyDescent="0.25">
      <c r="A49" s="2">
        <v>48</v>
      </c>
      <c r="B49" s="3" t="str">
        <f>HYPERLINK("https://my.zakupivli.pro/remote/dispatcher/state_purchase_view/43728483", "UA-2023-07-05-003953-a")</f>
        <v>UA-2023-07-05-003953-a</v>
      </c>
      <c r="C49" s="4" t="s">
        <v>77</v>
      </c>
      <c r="D49" s="5">
        <v>31904.400000000001</v>
      </c>
      <c r="E49" s="5">
        <v>31904.400000000001</v>
      </c>
      <c r="F49" s="4" t="s">
        <v>129</v>
      </c>
    </row>
    <row r="50" spans="1:6" x14ac:dyDescent="0.25">
      <c r="A50" s="2">
        <v>49</v>
      </c>
      <c r="B50" s="3" t="str">
        <f>HYPERLINK("https://my.zakupivli.pro/remote/dispatcher/state_purchase_view/43602315", "UA-2023-06-28-003428-a")</f>
        <v>UA-2023-06-28-003428-a</v>
      </c>
      <c r="C50" s="4" t="s">
        <v>1</v>
      </c>
      <c r="D50" s="5">
        <v>99930</v>
      </c>
      <c r="E50" s="5">
        <v>99930</v>
      </c>
      <c r="F50" s="4" t="s">
        <v>117</v>
      </c>
    </row>
    <row r="51" spans="1:6" x14ac:dyDescent="0.25">
      <c r="A51" s="2">
        <v>50</v>
      </c>
      <c r="B51" s="3" t="str">
        <f>HYPERLINK("https://my.zakupivli.pro/remote/dispatcher/state_purchase_view/43602055", "UA-2023-06-28-003332-a")</f>
        <v>UA-2023-06-28-003332-a</v>
      </c>
      <c r="C51" s="4" t="s">
        <v>1</v>
      </c>
      <c r="D51" s="5">
        <v>42954</v>
      </c>
      <c r="E51" s="5">
        <v>42954</v>
      </c>
      <c r="F51" s="4" t="s">
        <v>117</v>
      </c>
    </row>
    <row r="52" spans="1:6" x14ac:dyDescent="0.25">
      <c r="A52" s="2">
        <v>51</v>
      </c>
      <c r="B52" s="3" t="str">
        <f>HYPERLINK("https://my.zakupivli.pro/remote/dispatcher/state_purchase_view/43601930", "UA-2023-06-28-003247-a")</f>
        <v>UA-2023-06-28-003247-a</v>
      </c>
      <c r="C52" s="4" t="s">
        <v>1</v>
      </c>
      <c r="D52" s="5">
        <v>7866</v>
      </c>
      <c r="E52" s="5">
        <v>7866</v>
      </c>
      <c r="F52" s="4" t="s">
        <v>117</v>
      </c>
    </row>
    <row r="53" spans="1:6" x14ac:dyDescent="0.25">
      <c r="A53" s="2">
        <v>52</v>
      </c>
      <c r="B53" s="3" t="str">
        <f>HYPERLINK("https://my.zakupivli.pro/remote/dispatcher/state_purchase_view/43601601", "UA-2023-06-28-003115-a")</f>
        <v>UA-2023-06-28-003115-a</v>
      </c>
      <c r="C53" s="4" t="s">
        <v>8</v>
      </c>
      <c r="D53" s="5">
        <v>28700.61</v>
      </c>
      <c r="E53" s="5">
        <v>28700.61</v>
      </c>
      <c r="F53" s="4" t="s">
        <v>62</v>
      </c>
    </row>
    <row r="54" spans="1:6" x14ac:dyDescent="0.25">
      <c r="A54" s="2">
        <v>53</v>
      </c>
      <c r="B54" s="3" t="str">
        <f>HYPERLINK("https://my.zakupivli.pro/remote/dispatcher/state_purchase_view/43601426", "UA-2023-06-28-003023-a")</f>
        <v>UA-2023-06-28-003023-a</v>
      </c>
      <c r="C54" s="4" t="s">
        <v>31</v>
      </c>
      <c r="D54" s="5">
        <v>1100</v>
      </c>
      <c r="E54" s="5">
        <v>1100</v>
      </c>
      <c r="F54" s="4" t="s">
        <v>64</v>
      </c>
    </row>
    <row r="55" spans="1:6" x14ac:dyDescent="0.25">
      <c r="A55" s="2">
        <v>54</v>
      </c>
      <c r="B55" s="3" t="str">
        <f>HYPERLINK("https://my.zakupivli.pro/remote/dispatcher/state_purchase_view/43600725", "UA-2023-06-28-002743-a")</f>
        <v>UA-2023-06-28-002743-a</v>
      </c>
      <c r="C55" s="4" t="s">
        <v>39</v>
      </c>
      <c r="D55" s="5">
        <v>4400.0200000000004</v>
      </c>
      <c r="E55" s="5">
        <v>4400.0200000000004</v>
      </c>
      <c r="F55" s="4" t="s">
        <v>64</v>
      </c>
    </row>
    <row r="56" spans="1:6" x14ac:dyDescent="0.25">
      <c r="A56" s="2">
        <v>55</v>
      </c>
      <c r="B56" s="3" t="str">
        <f>HYPERLINK("https://my.zakupivli.pro/remote/dispatcher/state_purchase_view/43592501", "UA-2023-06-27-012424-a")</f>
        <v>UA-2023-06-27-012424-a</v>
      </c>
      <c r="C56" s="4" t="s">
        <v>42</v>
      </c>
      <c r="D56" s="5">
        <v>13847.34</v>
      </c>
      <c r="E56" s="5">
        <v>13847.34</v>
      </c>
      <c r="F56" s="4" t="s">
        <v>124</v>
      </c>
    </row>
    <row r="57" spans="1:6" x14ac:dyDescent="0.25">
      <c r="A57" s="2">
        <v>56</v>
      </c>
      <c r="B57" s="3" t="str">
        <f>HYPERLINK("https://my.zakupivli.pro/remote/dispatcher/state_purchase_view/43592375", "UA-2023-06-27-012361-a")</f>
        <v>UA-2023-06-27-012361-a</v>
      </c>
      <c r="C57" s="4" t="s">
        <v>100</v>
      </c>
      <c r="D57" s="5">
        <v>24000</v>
      </c>
      <c r="E57" s="5">
        <v>24000</v>
      </c>
      <c r="F57" s="4" t="s">
        <v>135</v>
      </c>
    </row>
    <row r="58" spans="1:6" x14ac:dyDescent="0.25">
      <c r="A58" s="2">
        <v>57</v>
      </c>
      <c r="B58" s="3" t="str">
        <f>HYPERLINK("https://my.zakupivli.pro/remote/dispatcher/state_purchase_view/43589315", "UA-2023-06-27-010915-a")</f>
        <v>UA-2023-06-27-010915-a</v>
      </c>
      <c r="C58" s="4" t="s">
        <v>56</v>
      </c>
      <c r="D58" s="5">
        <v>2222000</v>
      </c>
      <c r="E58" s="5">
        <v>2130000</v>
      </c>
      <c r="F58" s="4" t="s">
        <v>140</v>
      </c>
    </row>
    <row r="59" spans="1:6" x14ac:dyDescent="0.25">
      <c r="A59" s="2">
        <v>58</v>
      </c>
      <c r="B59" s="3" t="str">
        <f>HYPERLINK("https://my.zakupivli.pro/remote/dispatcher/state_purchase_view/43573356", "UA-2023-06-27-003547-a")</f>
        <v>UA-2023-06-27-003547-a</v>
      </c>
      <c r="C59" s="4" t="s">
        <v>12</v>
      </c>
      <c r="D59" s="5">
        <v>1400000</v>
      </c>
      <c r="E59" s="5">
        <v>1298250</v>
      </c>
      <c r="F59" s="4" t="s">
        <v>128</v>
      </c>
    </row>
    <row r="60" spans="1:6" x14ac:dyDescent="0.25">
      <c r="A60" s="2">
        <v>59</v>
      </c>
      <c r="B60" s="3" t="str">
        <f>HYPERLINK("https://my.zakupivli.pro/remote/dispatcher/state_purchase_view/43556386", "UA-2023-06-26-009416-a")</f>
        <v>UA-2023-06-26-009416-a</v>
      </c>
      <c r="C60" s="4" t="s">
        <v>2</v>
      </c>
      <c r="D60" s="5">
        <v>11400</v>
      </c>
      <c r="E60" s="5">
        <v>11400</v>
      </c>
      <c r="F60" s="4" t="s">
        <v>122</v>
      </c>
    </row>
    <row r="61" spans="1:6" x14ac:dyDescent="0.25">
      <c r="A61" s="2">
        <v>60</v>
      </c>
      <c r="B61" s="3" t="str">
        <f>HYPERLINK("https://my.zakupivli.pro/remote/dispatcher/state_purchase_view/43556264", "UA-2023-06-26-009352-a")</f>
        <v>UA-2023-06-26-009352-a</v>
      </c>
      <c r="C61" s="4" t="s">
        <v>3</v>
      </c>
      <c r="D61" s="5">
        <v>5880</v>
      </c>
      <c r="E61" s="5">
        <v>5880</v>
      </c>
      <c r="F61" s="4" t="s">
        <v>122</v>
      </c>
    </row>
    <row r="62" spans="1:6" x14ac:dyDescent="0.25">
      <c r="A62" s="2">
        <v>61</v>
      </c>
      <c r="B62" s="3" t="str">
        <f>HYPERLINK("https://my.zakupivli.pro/remote/dispatcher/state_purchase_view/43556216", "UA-2023-06-26-009289-a")</f>
        <v>UA-2023-06-26-009289-a</v>
      </c>
      <c r="C62" s="4" t="s">
        <v>4</v>
      </c>
      <c r="D62" s="5">
        <v>7000.8</v>
      </c>
      <c r="E62" s="5">
        <v>7000.8</v>
      </c>
      <c r="F62" s="4" t="s">
        <v>122</v>
      </c>
    </row>
    <row r="63" spans="1:6" x14ac:dyDescent="0.25">
      <c r="A63" s="2">
        <v>62</v>
      </c>
      <c r="B63" s="3" t="str">
        <f>HYPERLINK("https://my.zakupivli.pro/remote/dispatcher/state_purchase_view/43310087", "UA-2023-06-15-005028-a")</f>
        <v>UA-2023-06-15-005028-a</v>
      </c>
      <c r="C63" s="4" t="s">
        <v>47</v>
      </c>
      <c r="D63" s="5">
        <v>15868.5</v>
      </c>
      <c r="E63" s="5">
        <v>15868.5</v>
      </c>
      <c r="F63" s="4" t="s">
        <v>132</v>
      </c>
    </row>
    <row r="64" spans="1:6" x14ac:dyDescent="0.25">
      <c r="A64" s="2">
        <v>63</v>
      </c>
      <c r="B64" s="3" t="str">
        <f>HYPERLINK("https://my.zakupivli.pro/remote/dispatcher/state_purchase_view/43309613", "UA-2023-06-15-004889-a")</f>
        <v>UA-2023-06-15-004889-a</v>
      </c>
      <c r="C64" s="4" t="s">
        <v>104</v>
      </c>
      <c r="D64" s="5">
        <v>49862.400000000001</v>
      </c>
      <c r="E64" s="5">
        <v>49862.400000000001</v>
      </c>
      <c r="F64" s="4" t="s">
        <v>132</v>
      </c>
    </row>
    <row r="65" spans="1:6" x14ac:dyDescent="0.25">
      <c r="A65" s="2">
        <v>64</v>
      </c>
      <c r="B65" s="3" t="str">
        <f>HYPERLINK("https://my.zakupivli.pro/remote/dispatcher/state_purchase_view/42978216", "UA-2023-06-01-005736-a")</f>
        <v>UA-2023-06-01-005736-a</v>
      </c>
      <c r="C65" s="4" t="s">
        <v>90</v>
      </c>
      <c r="D65" s="5">
        <v>200000</v>
      </c>
      <c r="E65" s="5">
        <v>200000</v>
      </c>
      <c r="F65" s="4" t="s">
        <v>112</v>
      </c>
    </row>
    <row r="66" spans="1:6" x14ac:dyDescent="0.25">
      <c r="A66" s="2">
        <v>65</v>
      </c>
      <c r="B66" s="3" t="str">
        <f>HYPERLINK("https://my.zakupivli.pro/remote/dispatcher/state_purchase_view/42973625", "UA-2023-06-01-003609-a")</f>
        <v>UA-2023-06-01-003609-a</v>
      </c>
      <c r="C66" s="4" t="s">
        <v>50</v>
      </c>
      <c r="D66" s="5">
        <v>23340</v>
      </c>
      <c r="E66" s="5">
        <v>23340</v>
      </c>
      <c r="F66" s="4" t="s">
        <v>122</v>
      </c>
    </row>
    <row r="67" spans="1:6" x14ac:dyDescent="0.25">
      <c r="A67" s="2">
        <v>66</v>
      </c>
      <c r="B67" s="3" t="str">
        <f>HYPERLINK("https://my.zakupivli.pro/remote/dispatcher/state_purchase_view/42608512", "UA-2023-05-16-003084-a")</f>
        <v>UA-2023-05-16-003084-a</v>
      </c>
      <c r="C67" s="4" t="s">
        <v>71</v>
      </c>
      <c r="D67" s="5">
        <v>484561.42</v>
      </c>
      <c r="E67" s="5">
        <v>484561.42</v>
      </c>
      <c r="F67" s="4" t="s">
        <v>44</v>
      </c>
    </row>
    <row r="68" spans="1:6" x14ac:dyDescent="0.25">
      <c r="A68" s="2">
        <v>67</v>
      </c>
      <c r="B68" s="3" t="str">
        <f>HYPERLINK("https://my.zakupivli.pro/remote/dispatcher/state_purchase_view/42219933", "UA-2023-04-27-001843-a")</f>
        <v>UA-2023-04-27-001843-a</v>
      </c>
      <c r="C68" s="4" t="s">
        <v>70</v>
      </c>
      <c r="D68" s="5">
        <v>307371.05</v>
      </c>
      <c r="E68" s="5">
        <v>307371.05</v>
      </c>
      <c r="F68" s="4" t="s">
        <v>44</v>
      </c>
    </row>
    <row r="69" spans="1:6" x14ac:dyDescent="0.25">
      <c r="A69" s="2">
        <v>68</v>
      </c>
      <c r="B69" s="3" t="str">
        <f>HYPERLINK("https://my.zakupivli.pro/remote/dispatcher/state_purchase_view/42157316", "UA-2023-04-24-010171-a")</f>
        <v>UA-2023-04-24-010171-a</v>
      </c>
      <c r="C69" s="4" t="s">
        <v>20</v>
      </c>
      <c r="D69" s="5">
        <v>5700</v>
      </c>
      <c r="E69" s="5">
        <v>5700</v>
      </c>
      <c r="F69" s="4" t="s">
        <v>122</v>
      </c>
    </row>
    <row r="70" spans="1:6" x14ac:dyDescent="0.25">
      <c r="A70" s="2">
        <v>69</v>
      </c>
      <c r="B70" s="3" t="str">
        <f>HYPERLINK("https://my.zakupivli.pro/remote/dispatcher/state_purchase_view/42157282", "UA-2023-04-24-010154-a")</f>
        <v>UA-2023-04-24-010154-a</v>
      </c>
      <c r="C70" s="4" t="s">
        <v>54</v>
      </c>
      <c r="D70" s="5">
        <v>33600</v>
      </c>
      <c r="E70" s="5">
        <v>33600</v>
      </c>
      <c r="F70" s="4" t="s">
        <v>122</v>
      </c>
    </row>
    <row r="71" spans="1:6" x14ac:dyDescent="0.25">
      <c r="A71" s="2">
        <v>70</v>
      </c>
      <c r="B71" s="3" t="str">
        <f>HYPERLINK("https://my.zakupivli.pro/remote/dispatcher/state_purchase_view/42091420", "UA-2023-04-20-005290-a")</f>
        <v>UA-2023-04-20-005290-a</v>
      </c>
      <c r="C71" s="4" t="s">
        <v>28</v>
      </c>
      <c r="D71" s="5">
        <v>2640</v>
      </c>
      <c r="E71" s="5">
        <v>2640</v>
      </c>
      <c r="F71" s="4" t="s">
        <v>122</v>
      </c>
    </row>
    <row r="72" spans="1:6" x14ac:dyDescent="0.25">
      <c r="A72" s="2">
        <v>71</v>
      </c>
      <c r="B72" s="3" t="str">
        <f>HYPERLINK("https://my.zakupivli.pro/remote/dispatcher/state_purchase_view/42090809", "UA-2023-04-20-005052-a")</f>
        <v>UA-2023-04-20-005052-a</v>
      </c>
      <c r="C72" s="4" t="s">
        <v>94</v>
      </c>
      <c r="D72" s="5">
        <v>570000</v>
      </c>
      <c r="E72" s="5">
        <v>549452.86</v>
      </c>
      <c r="F72" s="4" t="s">
        <v>110</v>
      </c>
    </row>
    <row r="73" spans="1:6" x14ac:dyDescent="0.25">
      <c r="A73" s="2">
        <v>72</v>
      </c>
      <c r="B73" s="3" t="str">
        <f>HYPERLINK("https://my.zakupivli.pro/remote/dispatcher/state_purchase_view/42044315", "UA-2023-04-18-005387-a")</f>
        <v>UA-2023-04-18-005387-a</v>
      </c>
      <c r="C73" s="4" t="s">
        <v>52</v>
      </c>
      <c r="D73" s="5">
        <v>11040</v>
      </c>
      <c r="E73" s="5">
        <v>11040</v>
      </c>
      <c r="F73" s="4" t="s">
        <v>122</v>
      </c>
    </row>
    <row r="74" spans="1:6" x14ac:dyDescent="0.25">
      <c r="A74" s="2">
        <v>73</v>
      </c>
      <c r="B74" s="3" t="str">
        <f>HYPERLINK("https://my.zakupivli.pro/remote/dispatcher/state_purchase_view/42044155", "UA-2023-04-18-005309-a")</f>
        <v>UA-2023-04-18-005309-a</v>
      </c>
      <c r="C74" s="4" t="s">
        <v>23</v>
      </c>
      <c r="D74" s="5">
        <v>6024</v>
      </c>
      <c r="E74" s="5">
        <v>6024</v>
      </c>
      <c r="F74" s="4" t="s">
        <v>122</v>
      </c>
    </row>
    <row r="75" spans="1:6" x14ac:dyDescent="0.25">
      <c r="A75" s="2">
        <v>74</v>
      </c>
      <c r="B75" s="3" t="str">
        <f>HYPERLINK("https://my.zakupivli.pro/remote/dispatcher/state_purchase_view/42043953", "UA-2023-04-18-005221-a")</f>
        <v>UA-2023-04-18-005221-a</v>
      </c>
      <c r="C75" s="4" t="s">
        <v>89</v>
      </c>
      <c r="D75" s="5">
        <v>99528</v>
      </c>
      <c r="E75" s="5">
        <v>99528</v>
      </c>
      <c r="F75" s="4" t="s">
        <v>130</v>
      </c>
    </row>
    <row r="76" spans="1:6" x14ac:dyDescent="0.25">
      <c r="A76" s="2">
        <v>75</v>
      </c>
      <c r="B76" s="3" t="str">
        <f>HYPERLINK("https://my.zakupivli.pro/remote/dispatcher/state_purchase_view/42043703", "UA-2023-04-18-005138-a")</f>
        <v>UA-2023-04-18-005138-a</v>
      </c>
      <c r="C76" s="4" t="s">
        <v>25</v>
      </c>
      <c r="D76" s="5">
        <v>1500</v>
      </c>
      <c r="E76" s="5">
        <v>1500</v>
      </c>
      <c r="F76" s="4" t="s">
        <v>122</v>
      </c>
    </row>
    <row r="77" spans="1:6" x14ac:dyDescent="0.25">
      <c r="A77" s="2">
        <v>76</v>
      </c>
      <c r="B77" s="3" t="str">
        <f>HYPERLINK("https://my.zakupivli.pro/remote/dispatcher/state_purchase_view/42043589", "UA-2023-04-18-005058-a")</f>
        <v>UA-2023-04-18-005058-a</v>
      </c>
      <c r="C77" s="4" t="s">
        <v>15</v>
      </c>
      <c r="D77" s="5">
        <v>2400</v>
      </c>
      <c r="E77" s="5">
        <v>2400</v>
      </c>
      <c r="F77" s="4" t="s">
        <v>122</v>
      </c>
    </row>
    <row r="78" spans="1:6" x14ac:dyDescent="0.25">
      <c r="A78" s="2">
        <v>77</v>
      </c>
      <c r="B78" s="3" t="str">
        <f>HYPERLINK("https://my.zakupivli.pro/remote/dispatcher/state_purchase_view/41899134", "UA-2023-04-10-004680-a")</f>
        <v>UA-2023-04-10-004680-a</v>
      </c>
      <c r="C78" s="4" t="s">
        <v>144</v>
      </c>
      <c r="D78" s="5">
        <v>47000</v>
      </c>
      <c r="E78" s="5">
        <v>47000</v>
      </c>
      <c r="F78" s="4" t="s">
        <v>113</v>
      </c>
    </row>
    <row r="79" spans="1:6" x14ac:dyDescent="0.25">
      <c r="A79" s="2">
        <v>78</v>
      </c>
      <c r="B79" s="3" t="str">
        <f>HYPERLINK("https://my.zakupivli.pro/remote/dispatcher/state_purchase_view/41846001", "UA-2023-04-06-005074-a")</f>
        <v>UA-2023-04-06-005074-a</v>
      </c>
      <c r="C79" s="4" t="s">
        <v>40</v>
      </c>
      <c r="D79" s="5">
        <v>49896</v>
      </c>
      <c r="E79" s="5">
        <v>49896</v>
      </c>
      <c r="F79" s="4" t="s">
        <v>64</v>
      </c>
    </row>
    <row r="80" spans="1:6" x14ac:dyDescent="0.25">
      <c r="A80" s="2">
        <v>79</v>
      </c>
      <c r="B80" s="3" t="str">
        <f>HYPERLINK("https://my.zakupivli.pro/remote/dispatcher/state_purchase_view/41622810", "UA-2023-03-24-005561-a")</f>
        <v>UA-2023-03-24-005561-a</v>
      </c>
      <c r="C80" s="4" t="s">
        <v>72</v>
      </c>
      <c r="D80" s="5">
        <v>7232260</v>
      </c>
      <c r="E80" s="5">
        <v>7232260</v>
      </c>
      <c r="F80" s="4" t="s">
        <v>44</v>
      </c>
    </row>
    <row r="81" spans="1:6" x14ac:dyDescent="0.25">
      <c r="A81" s="2">
        <v>80</v>
      </c>
      <c r="B81" s="3" t="str">
        <f>HYPERLINK("https://my.zakupivli.pro/remote/dispatcher/state_purchase_view/41463576", "UA-2023-03-16-009996-a")</f>
        <v>UA-2023-03-16-009996-a</v>
      </c>
      <c r="C81" s="4" t="s">
        <v>93</v>
      </c>
      <c r="D81" s="5">
        <v>120000</v>
      </c>
      <c r="E81" s="5">
        <v>115500</v>
      </c>
      <c r="F81" s="4" t="s">
        <v>115</v>
      </c>
    </row>
    <row r="82" spans="1:6" x14ac:dyDescent="0.25">
      <c r="A82" s="2">
        <v>81</v>
      </c>
      <c r="B82" s="3" t="str">
        <f>HYPERLINK("https://my.zakupivli.pro/remote/dispatcher/state_purchase_view/41340518", "UA-2023-03-16-003630-a")</f>
        <v>UA-2023-03-16-003630-a</v>
      </c>
      <c r="C82" s="4" t="s">
        <v>68</v>
      </c>
      <c r="D82" s="5">
        <v>47000</v>
      </c>
      <c r="E82" s="5">
        <v>47000</v>
      </c>
      <c r="F82" s="4" t="s">
        <v>113</v>
      </c>
    </row>
    <row r="83" spans="1:6" x14ac:dyDescent="0.25">
      <c r="A83" s="2">
        <v>82</v>
      </c>
      <c r="B83" s="3" t="str">
        <f>HYPERLINK("https://my.zakupivli.pro/remote/dispatcher/state_purchase_view/41393293", "UA-2023-03-14-004470-a")</f>
        <v>UA-2023-03-14-004470-a</v>
      </c>
      <c r="C83" s="4" t="s">
        <v>84</v>
      </c>
      <c r="D83" s="5">
        <v>13694.12</v>
      </c>
      <c r="E83" s="5">
        <v>13694.12</v>
      </c>
      <c r="F83" s="4" t="s">
        <v>6</v>
      </c>
    </row>
    <row r="84" spans="1:6" x14ac:dyDescent="0.25">
      <c r="A84" s="2">
        <v>83</v>
      </c>
      <c r="B84" s="3" t="str">
        <f>HYPERLINK("https://my.zakupivli.pro/remote/dispatcher/state_purchase_view/41173967", "UA-2023-03-02-001386-a")</f>
        <v>UA-2023-03-02-001386-a</v>
      </c>
      <c r="C84" s="4" t="s">
        <v>79</v>
      </c>
      <c r="D84" s="5">
        <v>205516.55</v>
      </c>
      <c r="E84" s="5">
        <v>205516.55</v>
      </c>
      <c r="F84" s="4" t="s">
        <v>121</v>
      </c>
    </row>
    <row r="85" spans="1:6" x14ac:dyDescent="0.25">
      <c r="A85" s="2">
        <v>84</v>
      </c>
      <c r="B85" s="3" t="str">
        <f>HYPERLINK("https://my.zakupivli.pro/remote/dispatcher/state_purchase_view/41140662", "UA-2023-02-28-009278-a")</f>
        <v>UA-2023-02-28-009278-a</v>
      </c>
      <c r="C85" s="4" t="s">
        <v>92</v>
      </c>
      <c r="D85" s="5">
        <v>600000</v>
      </c>
      <c r="E85" s="5">
        <v>578000</v>
      </c>
      <c r="F85" s="4" t="s">
        <v>109</v>
      </c>
    </row>
    <row r="86" spans="1:6" x14ac:dyDescent="0.25">
      <c r="A86" s="2">
        <v>85</v>
      </c>
      <c r="B86" s="3" t="str">
        <f>HYPERLINK("https://my.zakupivli.pro/remote/dispatcher/state_purchase_view/41110057", "UA-2023-02-27-006868-a")</f>
        <v>UA-2023-02-27-006868-a</v>
      </c>
      <c r="C86" s="4" t="s">
        <v>69</v>
      </c>
      <c r="D86" s="5">
        <v>11880</v>
      </c>
      <c r="E86" s="5">
        <v>11880</v>
      </c>
      <c r="F86" s="4" t="s">
        <v>14</v>
      </c>
    </row>
    <row r="87" spans="1:6" x14ac:dyDescent="0.25">
      <c r="A87" s="2">
        <v>86</v>
      </c>
      <c r="B87" s="3" t="str">
        <f>HYPERLINK("https://my.zakupivli.pro/remote/dispatcher/state_purchase_view/40976604", "UA-2023-02-20-013652-a")</f>
        <v>UA-2023-02-20-013652-a</v>
      </c>
      <c r="C87" s="4" t="s">
        <v>48</v>
      </c>
      <c r="D87" s="5">
        <v>1500</v>
      </c>
      <c r="E87" s="5">
        <v>1500</v>
      </c>
      <c r="F87" s="4" t="s">
        <v>132</v>
      </c>
    </row>
    <row r="88" spans="1:6" x14ac:dyDescent="0.25">
      <c r="A88" s="2">
        <v>87</v>
      </c>
      <c r="B88" s="3" t="str">
        <f>HYPERLINK("https://my.zakupivli.pro/remote/dispatcher/state_purchase_view/40976508", "UA-2023-02-20-013616-a")</f>
        <v>UA-2023-02-20-013616-a</v>
      </c>
      <c r="C88" s="4" t="s">
        <v>91</v>
      </c>
      <c r="D88" s="5">
        <v>99990</v>
      </c>
      <c r="E88" s="5">
        <v>99990</v>
      </c>
      <c r="F88" s="4" t="s">
        <v>64</v>
      </c>
    </row>
    <row r="89" spans="1:6" x14ac:dyDescent="0.25">
      <c r="A89" s="2">
        <v>88</v>
      </c>
      <c r="B89" s="3" t="str">
        <f>HYPERLINK("https://my.zakupivli.pro/remote/dispatcher/state_purchase_view/40906935", "UA-2023-02-16-009765-a")</f>
        <v>UA-2023-02-16-009765-a</v>
      </c>
      <c r="C89" s="4" t="s">
        <v>87</v>
      </c>
      <c r="D89" s="5">
        <v>330000</v>
      </c>
      <c r="E89" s="5">
        <v>329120</v>
      </c>
      <c r="F89" s="4" t="s">
        <v>114</v>
      </c>
    </row>
    <row r="90" spans="1:6" x14ac:dyDescent="0.25">
      <c r="A90" s="2">
        <v>89</v>
      </c>
      <c r="B90" s="3" t="str">
        <f>HYPERLINK("https://my.zakupivli.pro/remote/dispatcher/state_purchase_view/40884524", "UA-2023-02-15-013358-a")</f>
        <v>UA-2023-02-15-013358-a</v>
      </c>
      <c r="C90" s="4" t="s">
        <v>10</v>
      </c>
      <c r="D90" s="5">
        <v>1530000</v>
      </c>
      <c r="E90" s="5">
        <v>1497000</v>
      </c>
      <c r="F90" s="4" t="s">
        <v>111</v>
      </c>
    </row>
    <row r="91" spans="1:6" x14ac:dyDescent="0.25">
      <c r="A91" s="2">
        <v>90</v>
      </c>
      <c r="B91" s="3" t="str">
        <f>HYPERLINK("https://my.zakupivli.pro/remote/dispatcher/state_purchase_view/40714555", "UA-2023-02-08-013551-a")</f>
        <v>UA-2023-02-08-013551-a</v>
      </c>
      <c r="C91" s="4" t="s">
        <v>74</v>
      </c>
      <c r="D91" s="5">
        <v>94844.35</v>
      </c>
      <c r="E91" s="5">
        <v>94844.35</v>
      </c>
      <c r="F91" s="4" t="s">
        <v>125</v>
      </c>
    </row>
    <row r="92" spans="1:6" x14ac:dyDescent="0.25">
      <c r="A92" s="2">
        <v>91</v>
      </c>
      <c r="B92" s="3" t="str">
        <f>HYPERLINK("https://my.zakupivli.pro/remote/dispatcher/state_purchase_view/40713762", "UA-2023-02-08-013117-a")</f>
        <v>UA-2023-02-08-013117-a</v>
      </c>
      <c r="C92" s="4" t="s">
        <v>96</v>
      </c>
      <c r="D92" s="5">
        <v>5760</v>
      </c>
      <c r="E92" s="5">
        <v>5760</v>
      </c>
      <c r="F92" s="4" t="s">
        <v>137</v>
      </c>
    </row>
    <row r="93" spans="1:6" x14ac:dyDescent="0.25">
      <c r="A93" s="2">
        <v>92</v>
      </c>
      <c r="B93" s="3" t="str">
        <f>HYPERLINK("https://my.zakupivli.pro/remote/dispatcher/state_purchase_view/40436687", "UA-2023-01-30-005572-a")</f>
        <v>UA-2023-01-30-005572-a</v>
      </c>
      <c r="C93" s="4" t="s">
        <v>29</v>
      </c>
      <c r="D93" s="5">
        <v>49500</v>
      </c>
      <c r="E93" s="5">
        <v>49500</v>
      </c>
      <c r="F93" s="4" t="s">
        <v>130</v>
      </c>
    </row>
    <row r="94" spans="1:6" x14ac:dyDescent="0.25">
      <c r="A94" s="2">
        <v>93</v>
      </c>
      <c r="B94" s="3" t="str">
        <f>HYPERLINK("https://my.zakupivli.pro/remote/dispatcher/state_purchase_view/40322053", "UA-2023-01-25-005394-a")</f>
        <v>UA-2023-01-25-005394-a</v>
      </c>
      <c r="C94" s="4" t="s">
        <v>16</v>
      </c>
      <c r="D94" s="5">
        <v>37200</v>
      </c>
      <c r="E94" s="5">
        <v>37200</v>
      </c>
      <c r="F94" s="4" t="s">
        <v>45</v>
      </c>
    </row>
    <row r="95" spans="1:6" x14ac:dyDescent="0.25">
      <c r="A95" s="2">
        <v>94</v>
      </c>
      <c r="B95" s="3" t="str">
        <f>HYPERLINK("https://my.zakupivli.pro/remote/dispatcher/state_purchase_view/40257215", "UA-2023-01-25-005206-a")</f>
        <v>UA-2023-01-25-005206-a</v>
      </c>
      <c r="C95" s="4" t="s">
        <v>102</v>
      </c>
      <c r="D95" s="5">
        <v>23500</v>
      </c>
      <c r="E95" s="5">
        <v>23500</v>
      </c>
      <c r="F95" s="4" t="s">
        <v>147</v>
      </c>
    </row>
    <row r="96" spans="1:6" x14ac:dyDescent="0.25">
      <c r="A96" s="2">
        <v>95</v>
      </c>
      <c r="B96" s="3" t="str">
        <f>HYPERLINK("https://my.zakupivli.pro/remote/dispatcher/state_purchase_view/40291770", "UA-2023-01-24-010378-a")</f>
        <v>UA-2023-01-24-010378-a</v>
      </c>
      <c r="C96" s="4" t="s">
        <v>101</v>
      </c>
      <c r="D96" s="5">
        <v>70000</v>
      </c>
      <c r="E96" s="5">
        <v>70000</v>
      </c>
      <c r="F96" s="4" t="s">
        <v>5</v>
      </c>
    </row>
    <row r="97" spans="1:6" x14ac:dyDescent="0.25">
      <c r="A97" s="2">
        <v>96</v>
      </c>
      <c r="B97" s="3" t="str">
        <f>HYPERLINK("https://my.zakupivli.pro/remote/dispatcher/state_purchase_view/40290940", "UA-2023-01-24-009965-a")</f>
        <v>UA-2023-01-24-009965-a</v>
      </c>
      <c r="C97" s="4" t="s">
        <v>83</v>
      </c>
      <c r="D97" s="5">
        <v>3408528</v>
      </c>
      <c r="E97" s="5">
        <v>3408528</v>
      </c>
      <c r="F97" s="4" t="s">
        <v>5</v>
      </c>
    </row>
    <row r="98" spans="1:6" x14ac:dyDescent="0.25">
      <c r="A98" s="2">
        <v>97</v>
      </c>
      <c r="B98" s="3" t="str">
        <f>HYPERLINK("https://my.zakupivli.pro/remote/dispatcher/state_purchase_view/40247273", "UA-2023-01-23-005883-a")</f>
        <v>UA-2023-01-23-005883-a</v>
      </c>
      <c r="C98" s="4" t="s">
        <v>18</v>
      </c>
      <c r="D98" s="5">
        <v>40700</v>
      </c>
      <c r="E98" s="5">
        <v>40700</v>
      </c>
      <c r="F98" s="4" t="s">
        <v>46</v>
      </c>
    </row>
    <row r="99" spans="1:6" x14ac:dyDescent="0.25">
      <c r="A99" s="2">
        <v>98</v>
      </c>
      <c r="B99" s="3" t="str">
        <f>HYPERLINK("https://my.zakupivli.pro/remote/dispatcher/state_purchase_view/40247106", "UA-2023-01-23-005789-a")</f>
        <v>UA-2023-01-23-005789-a</v>
      </c>
      <c r="C99" s="4" t="s">
        <v>47</v>
      </c>
      <c r="D99" s="5">
        <v>10419.6</v>
      </c>
      <c r="E99" s="5">
        <v>10419.6</v>
      </c>
      <c r="F99" s="4" t="s">
        <v>132</v>
      </c>
    </row>
    <row r="100" spans="1:6" x14ac:dyDescent="0.25">
      <c r="A100" s="2">
        <v>99</v>
      </c>
      <c r="B100" s="3" t="str">
        <f>HYPERLINK("https://my.zakupivli.pro/remote/dispatcher/state_purchase_view/40154282", "UA-2023-01-23-004724-a")</f>
        <v>UA-2023-01-23-004724-a</v>
      </c>
      <c r="C100" s="4" t="s">
        <v>67</v>
      </c>
      <c r="D100" s="5">
        <v>20430</v>
      </c>
      <c r="E100" s="5">
        <v>20430</v>
      </c>
      <c r="F100" s="4" t="s">
        <v>142</v>
      </c>
    </row>
    <row r="101" spans="1:6" x14ac:dyDescent="0.25">
      <c r="A101" s="2">
        <v>100</v>
      </c>
      <c r="B101" s="3" t="str">
        <f>HYPERLINK("https://my.zakupivli.pro/remote/dispatcher/state_purchase_view/40203342", "UA-2023-01-20-004119-a")</f>
        <v>UA-2023-01-20-004119-a</v>
      </c>
      <c r="C101" s="4" t="s">
        <v>21</v>
      </c>
      <c r="D101" s="5">
        <v>4428</v>
      </c>
      <c r="E101" s="5">
        <v>4428</v>
      </c>
      <c r="F101" s="4" t="s">
        <v>151</v>
      </c>
    </row>
    <row r="102" spans="1:6" x14ac:dyDescent="0.25">
      <c r="A102" s="2">
        <v>101</v>
      </c>
      <c r="B102" s="3" t="str">
        <f>HYPERLINK("https://my.zakupivli.pro/remote/dispatcher/state_purchase_view/40203166", "UA-2023-01-20-004019-a")</f>
        <v>UA-2023-01-20-004019-a</v>
      </c>
      <c r="C102" s="4" t="s">
        <v>51</v>
      </c>
      <c r="D102" s="5">
        <v>16840.080000000002</v>
      </c>
      <c r="E102" s="5">
        <v>16840.080000000002</v>
      </c>
      <c r="F102" s="4" t="s">
        <v>150</v>
      </c>
    </row>
    <row r="103" spans="1:6" x14ac:dyDescent="0.25">
      <c r="A103" s="2">
        <v>102</v>
      </c>
      <c r="B103" s="3" t="str">
        <f>HYPERLINK("https://my.zakupivli.pro/remote/dispatcher/state_purchase_view/40190384", "UA-2023-01-19-014718-a")</f>
        <v>UA-2023-01-19-014718-a</v>
      </c>
      <c r="C103" s="4" t="s">
        <v>34</v>
      </c>
      <c r="D103" s="5">
        <v>4800000</v>
      </c>
      <c r="E103" s="5">
        <v>3628800</v>
      </c>
      <c r="F103" s="4" t="s">
        <v>120</v>
      </c>
    </row>
    <row r="104" spans="1:6" x14ac:dyDescent="0.25">
      <c r="A104" s="2">
        <v>103</v>
      </c>
      <c r="B104" s="3" t="str">
        <f>HYPERLINK("https://my.zakupivli.pro/remote/dispatcher/state_purchase_view/40133982", "UA-2023-01-18-004492-a")</f>
        <v>UA-2023-01-18-004492-a</v>
      </c>
      <c r="C104" s="4" t="s">
        <v>30</v>
      </c>
      <c r="D104" s="5">
        <v>26016</v>
      </c>
      <c r="E104" s="5">
        <v>26016</v>
      </c>
      <c r="F104" s="4" t="s">
        <v>64</v>
      </c>
    </row>
    <row r="105" spans="1:6" x14ac:dyDescent="0.25">
      <c r="A105" s="2">
        <v>104</v>
      </c>
      <c r="B105" s="3" t="str">
        <f>HYPERLINK("https://my.zakupivli.pro/remote/dispatcher/state_purchase_view/40133738", "UA-2023-01-18-004363-a")</f>
        <v>UA-2023-01-18-004363-a</v>
      </c>
      <c r="C105" s="4" t="s">
        <v>88</v>
      </c>
      <c r="D105" s="5">
        <v>18000</v>
      </c>
      <c r="E105" s="5">
        <v>18000</v>
      </c>
      <c r="F105" s="4" t="s">
        <v>55</v>
      </c>
    </row>
    <row r="106" spans="1:6" x14ac:dyDescent="0.25">
      <c r="A106" s="2">
        <v>105</v>
      </c>
      <c r="B106" s="3" t="str">
        <f>HYPERLINK("https://my.zakupivli.pro/remote/dispatcher/state_purchase_view/40133413", "UA-2023-01-18-004190-a")</f>
        <v>UA-2023-01-18-004190-a</v>
      </c>
      <c r="C106" s="4" t="s">
        <v>85</v>
      </c>
      <c r="D106" s="5">
        <v>43560</v>
      </c>
      <c r="E106" s="5">
        <v>43560</v>
      </c>
      <c r="F106" s="4" t="s">
        <v>139</v>
      </c>
    </row>
    <row r="107" spans="1:6" x14ac:dyDescent="0.25">
      <c r="A107" s="2">
        <v>106</v>
      </c>
      <c r="B107" s="3" t="str">
        <f>HYPERLINK("https://my.zakupivli.pro/remote/dispatcher/state_purchase_view/40030921", "UA-2023-01-12-009732-a")</f>
        <v>UA-2023-01-12-009732-a</v>
      </c>
      <c r="C107" s="4" t="s">
        <v>38</v>
      </c>
      <c r="D107" s="5">
        <v>400000</v>
      </c>
      <c r="E107" s="5">
        <v>369480</v>
      </c>
      <c r="F107" s="4" t="s">
        <v>115</v>
      </c>
    </row>
  </sheetData>
  <autoFilter ref="A1:F107" xr:uid="{00000000-0009-0000-0000-000000000000}"/>
  <hyperlinks>
    <hyperlink ref="B2" r:id="rId1" display="https://my.zakupivli.pro/remote/dispatcher/state_purchase_view/47617190" xr:uid="{00000000-0004-0000-0000-000001000000}"/>
    <hyperlink ref="B3" r:id="rId2" display="https://my.zakupivli.pro/remote/dispatcher/state_purchase_view/47588052" xr:uid="{00000000-0004-0000-0000-000002000000}"/>
    <hyperlink ref="B4" r:id="rId3" display="https://my.zakupivli.pro/remote/dispatcher/state_purchase_view/47520148" xr:uid="{00000000-0004-0000-0000-000003000000}"/>
    <hyperlink ref="B5" r:id="rId4" display="https://my.zakupivli.pro/remote/dispatcher/state_purchase_view/47407288" xr:uid="{00000000-0004-0000-0000-000004000000}"/>
    <hyperlink ref="B6" r:id="rId5" display="https://my.zakupivli.pro/remote/dispatcher/state_purchase_view/47360361" xr:uid="{00000000-0004-0000-0000-000005000000}"/>
    <hyperlink ref="B7" r:id="rId6" display="https://my.zakupivli.pro/remote/dispatcher/state_purchase_view/47360236" xr:uid="{00000000-0004-0000-0000-000006000000}"/>
    <hyperlink ref="B8" r:id="rId7" display="https://my.zakupivli.pro/remote/dispatcher/state_purchase_view/47169370" xr:uid="{00000000-0004-0000-0000-000007000000}"/>
    <hyperlink ref="B9" r:id="rId8" display="https://my.zakupivli.pro/remote/dispatcher/state_purchase_view/47168504" xr:uid="{00000000-0004-0000-0000-000008000000}"/>
    <hyperlink ref="B10" r:id="rId9" display="https://my.zakupivli.pro/remote/dispatcher/state_purchase_view/47167824" xr:uid="{00000000-0004-0000-0000-000009000000}"/>
    <hyperlink ref="B11" r:id="rId10" display="https://my.zakupivli.pro/remote/dispatcher/state_purchase_view/46707924" xr:uid="{00000000-0004-0000-0000-00000A000000}"/>
    <hyperlink ref="B12" r:id="rId11" display="https://my.zakupivli.pro/remote/dispatcher/state_purchase_view/46707028" xr:uid="{00000000-0004-0000-0000-00000B000000}"/>
    <hyperlink ref="B13" r:id="rId12" display="https://my.zakupivli.pro/remote/dispatcher/state_purchase_view/46681378" xr:uid="{00000000-0004-0000-0000-00000C000000}"/>
    <hyperlink ref="B14" r:id="rId13" display="https://my.zakupivli.pro/remote/dispatcher/state_purchase_view/46643266" xr:uid="{00000000-0004-0000-0000-00000E000000}"/>
    <hyperlink ref="B15" r:id="rId14" display="https://my.zakupivli.pro/remote/dispatcher/state_purchase_view/46495995" xr:uid="{00000000-0004-0000-0000-00000F000000}"/>
    <hyperlink ref="B16" r:id="rId15" display="https://my.zakupivli.pro/remote/dispatcher/state_purchase_view/46487343" xr:uid="{00000000-0004-0000-0000-000010000000}"/>
    <hyperlink ref="B17" r:id="rId16" display="https://my.zakupivli.pro/remote/dispatcher/state_purchase_view/46486559" xr:uid="{00000000-0004-0000-0000-000011000000}"/>
    <hyperlink ref="B18" r:id="rId17" display="https://my.zakupivli.pro/remote/dispatcher/state_purchase_view/46341478" xr:uid="{00000000-0004-0000-0000-000012000000}"/>
    <hyperlink ref="B19" r:id="rId18" display="https://my.zakupivli.pro/remote/dispatcher/state_purchase_view/46189327" xr:uid="{00000000-0004-0000-0000-000014000000}"/>
    <hyperlink ref="B20" r:id="rId19" display="https://my.zakupivli.pro/remote/dispatcher/state_purchase_view/46155323" xr:uid="{00000000-0004-0000-0000-000016000000}"/>
    <hyperlink ref="B21" r:id="rId20" display="https://my.zakupivli.pro/remote/dispatcher/state_purchase_view/46155212" xr:uid="{00000000-0004-0000-0000-000017000000}"/>
    <hyperlink ref="B22" r:id="rId21" display="https://my.zakupivli.pro/remote/dispatcher/state_purchase_view/46155099" xr:uid="{00000000-0004-0000-0000-000018000000}"/>
    <hyperlink ref="B23" r:id="rId22" display="https://my.zakupivli.pro/remote/dispatcher/state_purchase_view/46155053" xr:uid="{00000000-0004-0000-0000-000019000000}"/>
    <hyperlink ref="B24" r:id="rId23" display="https://my.zakupivli.pro/remote/dispatcher/state_purchase_view/46154920" xr:uid="{00000000-0004-0000-0000-00001A000000}"/>
    <hyperlink ref="B25" r:id="rId24" display="https://my.zakupivli.pro/remote/dispatcher/state_purchase_view/46154788" xr:uid="{00000000-0004-0000-0000-00001B000000}"/>
    <hyperlink ref="B26" r:id="rId25" display="https://my.zakupivli.pro/remote/dispatcher/state_purchase_view/46154562" xr:uid="{00000000-0004-0000-0000-00001C000000}"/>
    <hyperlink ref="B27" r:id="rId26" display="https://my.zakupivli.pro/remote/dispatcher/state_purchase_view/46154488" xr:uid="{00000000-0004-0000-0000-00001D000000}"/>
    <hyperlink ref="B28" r:id="rId27" display="https://my.zakupivli.pro/remote/dispatcher/state_purchase_view/46022358" xr:uid="{00000000-0004-0000-0000-00001E000000}"/>
    <hyperlink ref="B29" r:id="rId28" display="https://my.zakupivli.pro/remote/dispatcher/state_purchase_view/45933283" xr:uid="{00000000-0004-0000-0000-000020000000}"/>
    <hyperlink ref="B30" r:id="rId29" display="https://my.zakupivli.pro/remote/dispatcher/state_purchase_view/45487841" xr:uid="{00000000-0004-0000-0000-000021000000}"/>
    <hyperlink ref="B31" r:id="rId30" display="https://my.zakupivli.pro/remote/dispatcher/state_purchase_view/45487241" xr:uid="{00000000-0004-0000-0000-000022000000}"/>
    <hyperlink ref="B32" r:id="rId31" display="https://my.zakupivli.pro/remote/dispatcher/state_purchase_view/45352792" xr:uid="{00000000-0004-0000-0000-000023000000}"/>
    <hyperlink ref="B33" r:id="rId32" display="https://my.zakupivli.pro/remote/dispatcher/state_purchase_view/45237702" xr:uid="{00000000-0004-0000-0000-000025000000}"/>
    <hyperlink ref="B34" r:id="rId33" display="https://my.zakupivli.pro/remote/dispatcher/state_purchase_view/45236723" xr:uid="{00000000-0004-0000-0000-000026000000}"/>
    <hyperlink ref="B35" r:id="rId34" display="https://my.zakupivli.pro/remote/dispatcher/state_purchase_view/45234205" xr:uid="{00000000-0004-0000-0000-000027000000}"/>
    <hyperlink ref="B36" r:id="rId35" display="https://my.zakupivli.pro/remote/dispatcher/state_purchase_view/45123767" xr:uid="{00000000-0004-0000-0000-000028000000}"/>
    <hyperlink ref="B37" r:id="rId36" display="https://my.zakupivli.pro/remote/dispatcher/state_purchase_view/45044561" xr:uid="{00000000-0004-0000-0000-00002B000000}"/>
    <hyperlink ref="B38" r:id="rId37" display="https://my.zakupivli.pro/remote/dispatcher/state_purchase_view/45044262" xr:uid="{00000000-0004-0000-0000-00002C000000}"/>
    <hyperlink ref="B39" r:id="rId38" display="https://my.zakupivli.pro/remote/dispatcher/state_purchase_view/45043500" xr:uid="{00000000-0004-0000-0000-00002D000000}"/>
    <hyperlink ref="B40" r:id="rId39" display="https://my.zakupivli.pro/remote/dispatcher/state_purchase_view/45042282" xr:uid="{00000000-0004-0000-0000-00002E000000}"/>
    <hyperlink ref="B41" r:id="rId40" display="https://my.zakupivli.pro/remote/dispatcher/state_purchase_view/45040651" xr:uid="{00000000-0004-0000-0000-00002F000000}"/>
    <hyperlink ref="B42" r:id="rId41" display="https://my.zakupivli.pro/remote/dispatcher/state_purchase_view/45040254" xr:uid="{00000000-0004-0000-0000-000030000000}"/>
    <hyperlink ref="B43" r:id="rId42" display="https://my.zakupivli.pro/remote/dispatcher/state_purchase_view/45037980" xr:uid="{00000000-0004-0000-0000-000031000000}"/>
    <hyperlink ref="B44" r:id="rId43" display="https://my.zakupivli.pro/remote/dispatcher/state_purchase_view/44982262" xr:uid="{00000000-0004-0000-0000-000032000000}"/>
    <hyperlink ref="B45" r:id="rId44" display="https://my.zakupivli.pro/remote/dispatcher/state_purchase_view/44173777" xr:uid="{00000000-0004-0000-0000-000034000000}"/>
    <hyperlink ref="B46" r:id="rId45" display="https://my.zakupivli.pro/remote/dispatcher/state_purchase_view/44130249" xr:uid="{00000000-0004-0000-0000-000035000000}"/>
    <hyperlink ref="B47" r:id="rId46" display="https://my.zakupivli.pro/remote/dispatcher/state_purchase_view/43847799" xr:uid="{00000000-0004-0000-0000-000036000000}"/>
    <hyperlink ref="B48" r:id="rId47" display="https://my.zakupivli.pro/remote/dispatcher/state_purchase_view/43728575" xr:uid="{00000000-0004-0000-0000-000037000000}"/>
    <hyperlink ref="B49" r:id="rId48" display="https://my.zakupivli.pro/remote/dispatcher/state_purchase_view/43728483" xr:uid="{00000000-0004-0000-0000-000038000000}"/>
    <hyperlink ref="B50" r:id="rId49" display="https://my.zakupivli.pro/remote/dispatcher/state_purchase_view/43602315" xr:uid="{00000000-0004-0000-0000-000039000000}"/>
    <hyperlink ref="B51" r:id="rId50" display="https://my.zakupivli.pro/remote/dispatcher/state_purchase_view/43602055" xr:uid="{00000000-0004-0000-0000-00003A000000}"/>
    <hyperlink ref="B52" r:id="rId51" display="https://my.zakupivli.pro/remote/dispatcher/state_purchase_view/43601930" xr:uid="{00000000-0004-0000-0000-00003B000000}"/>
    <hyperlink ref="B53" r:id="rId52" display="https://my.zakupivli.pro/remote/dispatcher/state_purchase_view/43601601" xr:uid="{00000000-0004-0000-0000-00003C000000}"/>
    <hyperlink ref="B54" r:id="rId53" display="https://my.zakupivli.pro/remote/dispatcher/state_purchase_view/43601426" xr:uid="{00000000-0004-0000-0000-00003D000000}"/>
    <hyperlink ref="B55" r:id="rId54" display="https://my.zakupivli.pro/remote/dispatcher/state_purchase_view/43600725" xr:uid="{00000000-0004-0000-0000-00003E000000}"/>
    <hyperlink ref="B56" r:id="rId55" display="https://my.zakupivli.pro/remote/dispatcher/state_purchase_view/43592501" xr:uid="{00000000-0004-0000-0000-00003F000000}"/>
    <hyperlink ref="B57" r:id="rId56" display="https://my.zakupivli.pro/remote/dispatcher/state_purchase_view/43592375" xr:uid="{00000000-0004-0000-0000-000040000000}"/>
    <hyperlink ref="B58" r:id="rId57" display="https://my.zakupivli.pro/remote/dispatcher/state_purchase_view/43589315" xr:uid="{00000000-0004-0000-0000-000041000000}"/>
    <hyperlink ref="B59" r:id="rId58" display="https://my.zakupivli.pro/remote/dispatcher/state_purchase_view/43573356" xr:uid="{00000000-0004-0000-0000-000044000000}"/>
    <hyperlink ref="B60" r:id="rId59" display="https://my.zakupivli.pro/remote/dispatcher/state_purchase_view/43556386" xr:uid="{00000000-0004-0000-0000-000047000000}"/>
    <hyperlink ref="B61" r:id="rId60" display="https://my.zakupivli.pro/remote/dispatcher/state_purchase_view/43556264" xr:uid="{00000000-0004-0000-0000-000048000000}"/>
    <hyperlink ref="B62" r:id="rId61" display="https://my.zakupivli.pro/remote/dispatcher/state_purchase_view/43556216" xr:uid="{00000000-0004-0000-0000-000049000000}"/>
    <hyperlink ref="B63" r:id="rId62" display="https://my.zakupivli.pro/remote/dispatcher/state_purchase_view/43310087" xr:uid="{00000000-0004-0000-0000-00004A000000}"/>
    <hyperlink ref="B64" r:id="rId63" display="https://my.zakupivli.pro/remote/dispatcher/state_purchase_view/43309613" xr:uid="{00000000-0004-0000-0000-00004B000000}"/>
    <hyperlink ref="B65" r:id="rId64" display="https://my.zakupivli.pro/remote/dispatcher/state_purchase_view/42978216" xr:uid="{00000000-0004-0000-0000-00004C000000}"/>
    <hyperlink ref="B66" r:id="rId65" display="https://my.zakupivli.pro/remote/dispatcher/state_purchase_view/42973625" xr:uid="{00000000-0004-0000-0000-00004E000000}"/>
    <hyperlink ref="B67" r:id="rId66" display="https://my.zakupivli.pro/remote/dispatcher/state_purchase_view/42608512" xr:uid="{00000000-0004-0000-0000-00004F000000}"/>
    <hyperlink ref="B68" r:id="rId67" display="https://my.zakupivli.pro/remote/dispatcher/state_purchase_view/42219933" xr:uid="{00000000-0004-0000-0000-000050000000}"/>
    <hyperlink ref="B69" r:id="rId68" display="https://my.zakupivli.pro/remote/dispatcher/state_purchase_view/42157316" xr:uid="{00000000-0004-0000-0000-000051000000}"/>
    <hyperlink ref="B70" r:id="rId69" display="https://my.zakupivli.pro/remote/dispatcher/state_purchase_view/42157282" xr:uid="{00000000-0004-0000-0000-000052000000}"/>
    <hyperlink ref="B71" r:id="rId70" display="https://my.zakupivli.pro/remote/dispatcher/state_purchase_view/42091420" xr:uid="{00000000-0004-0000-0000-000053000000}"/>
    <hyperlink ref="B72" r:id="rId71" display="https://my.zakupivli.pro/remote/dispatcher/state_purchase_view/42090809" xr:uid="{00000000-0004-0000-0000-000054000000}"/>
    <hyperlink ref="B73" r:id="rId72" display="https://my.zakupivli.pro/remote/dispatcher/state_purchase_view/42044315" xr:uid="{00000000-0004-0000-0000-000056000000}"/>
    <hyperlink ref="B74" r:id="rId73" display="https://my.zakupivli.pro/remote/dispatcher/state_purchase_view/42044155" xr:uid="{00000000-0004-0000-0000-000057000000}"/>
    <hyperlink ref="B75" r:id="rId74" display="https://my.zakupivli.pro/remote/dispatcher/state_purchase_view/42043953" xr:uid="{00000000-0004-0000-0000-000058000000}"/>
    <hyperlink ref="B76" r:id="rId75" display="https://my.zakupivli.pro/remote/dispatcher/state_purchase_view/42043703" xr:uid="{00000000-0004-0000-0000-000059000000}"/>
    <hyperlink ref="B77" r:id="rId76" display="https://my.zakupivli.pro/remote/dispatcher/state_purchase_view/42043589" xr:uid="{00000000-0004-0000-0000-00005A000000}"/>
    <hyperlink ref="B78" r:id="rId77" display="https://my.zakupivli.pro/remote/dispatcher/state_purchase_view/41899134" xr:uid="{00000000-0004-0000-0000-00005B000000}"/>
    <hyperlink ref="B79" r:id="rId78" display="https://my.zakupivli.pro/remote/dispatcher/state_purchase_view/41846001" xr:uid="{00000000-0004-0000-0000-00005C000000}"/>
    <hyperlink ref="B80" r:id="rId79" display="https://my.zakupivli.pro/remote/dispatcher/state_purchase_view/41622810" xr:uid="{00000000-0004-0000-0000-00005D000000}"/>
    <hyperlink ref="B81" r:id="rId80" display="https://my.zakupivli.pro/remote/dispatcher/state_purchase_view/41463576" xr:uid="{00000000-0004-0000-0000-00005E000000}"/>
    <hyperlink ref="B82" r:id="rId81" display="https://my.zakupivli.pro/remote/dispatcher/state_purchase_view/41340518" xr:uid="{00000000-0004-0000-0000-000060000000}"/>
    <hyperlink ref="B83" r:id="rId82" display="https://my.zakupivli.pro/remote/dispatcher/state_purchase_view/41393293" xr:uid="{00000000-0004-0000-0000-000061000000}"/>
    <hyperlink ref="B84" r:id="rId83" display="https://my.zakupivli.pro/remote/dispatcher/state_purchase_view/41173967" xr:uid="{00000000-0004-0000-0000-000062000000}"/>
    <hyperlink ref="B85" r:id="rId84" display="https://my.zakupivli.pro/remote/dispatcher/state_purchase_view/41140662" xr:uid="{00000000-0004-0000-0000-000063000000}"/>
    <hyperlink ref="B86" r:id="rId85" display="https://my.zakupivli.pro/remote/dispatcher/state_purchase_view/41110057" xr:uid="{00000000-0004-0000-0000-000065000000}"/>
    <hyperlink ref="B87" r:id="rId86" display="https://my.zakupivli.pro/remote/dispatcher/state_purchase_view/40976604" xr:uid="{00000000-0004-0000-0000-000066000000}"/>
    <hyperlink ref="B88" r:id="rId87" display="https://my.zakupivli.pro/remote/dispatcher/state_purchase_view/40976508" xr:uid="{00000000-0004-0000-0000-000067000000}"/>
    <hyperlink ref="B89" r:id="rId88" display="https://my.zakupivli.pro/remote/dispatcher/state_purchase_view/40906935" xr:uid="{00000000-0004-0000-0000-000068000000}"/>
    <hyperlink ref="B90" r:id="rId89" display="https://my.zakupivli.pro/remote/dispatcher/state_purchase_view/40884524" xr:uid="{00000000-0004-0000-0000-00006A000000}"/>
    <hyperlink ref="B91" r:id="rId90" display="https://my.zakupivli.pro/remote/dispatcher/state_purchase_view/40714555" xr:uid="{00000000-0004-0000-0000-00006C000000}"/>
    <hyperlink ref="B92" r:id="rId91" display="https://my.zakupivli.pro/remote/dispatcher/state_purchase_view/40713762" xr:uid="{00000000-0004-0000-0000-00006D000000}"/>
    <hyperlink ref="B93" r:id="rId92" display="https://my.zakupivli.pro/remote/dispatcher/state_purchase_view/40436687" xr:uid="{00000000-0004-0000-0000-00006E000000}"/>
    <hyperlink ref="B94" r:id="rId93" display="https://my.zakupivli.pro/remote/dispatcher/state_purchase_view/40322053" xr:uid="{00000000-0004-0000-0000-00006F000000}"/>
    <hyperlink ref="B95" r:id="rId94" display="https://my.zakupivli.pro/remote/dispatcher/state_purchase_view/40257215" xr:uid="{00000000-0004-0000-0000-000070000000}"/>
    <hyperlink ref="B96" r:id="rId95" display="https://my.zakupivli.pro/remote/dispatcher/state_purchase_view/40291770" xr:uid="{00000000-0004-0000-0000-000071000000}"/>
    <hyperlink ref="B97" r:id="rId96" display="https://my.zakupivli.pro/remote/dispatcher/state_purchase_view/40290940" xr:uid="{00000000-0004-0000-0000-000072000000}"/>
    <hyperlink ref="B98" r:id="rId97" display="https://my.zakupivli.pro/remote/dispatcher/state_purchase_view/40247273" xr:uid="{00000000-0004-0000-0000-000073000000}"/>
    <hyperlink ref="B99" r:id="rId98" display="https://my.zakupivli.pro/remote/dispatcher/state_purchase_view/40247106" xr:uid="{00000000-0004-0000-0000-000074000000}"/>
    <hyperlink ref="B100" r:id="rId99" display="https://my.zakupivli.pro/remote/dispatcher/state_purchase_view/40154282" xr:uid="{00000000-0004-0000-0000-000075000000}"/>
    <hyperlink ref="B101" r:id="rId100" display="https://my.zakupivli.pro/remote/dispatcher/state_purchase_view/40203342" xr:uid="{00000000-0004-0000-0000-000076000000}"/>
    <hyperlink ref="B102" r:id="rId101" display="https://my.zakupivli.pro/remote/dispatcher/state_purchase_view/40203166" xr:uid="{00000000-0004-0000-0000-000077000000}"/>
    <hyperlink ref="B103" r:id="rId102" display="https://my.zakupivli.pro/remote/dispatcher/state_purchase_view/40190384" xr:uid="{00000000-0004-0000-0000-000078000000}"/>
    <hyperlink ref="B104" r:id="rId103" display="https://my.zakupivli.pro/remote/dispatcher/state_purchase_view/40133982" xr:uid="{00000000-0004-0000-0000-00007A000000}"/>
    <hyperlink ref="B105" r:id="rId104" display="https://my.zakupivli.pro/remote/dispatcher/state_purchase_view/40133738" xr:uid="{00000000-0004-0000-0000-00007B000000}"/>
    <hyperlink ref="B106" r:id="rId105" display="https://my.zakupivli.pro/remote/dispatcher/state_purchase_view/40133413" xr:uid="{00000000-0004-0000-0000-00007C000000}"/>
    <hyperlink ref="B107" r:id="rId106" display="https://my.zakupivli.pro/remote/dispatcher/state_purchase_view/40030921" xr:uid="{00000000-0004-0000-0000-00007D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Voloshina</cp:lastModifiedBy>
  <dcterms:created xsi:type="dcterms:W3CDTF">2024-02-27T15:13:58Z</dcterms:created>
  <dcterms:modified xsi:type="dcterms:W3CDTF">2024-02-27T13:15:51Z</dcterms:modified>
  <cp:category/>
</cp:coreProperties>
</file>