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384" tabRatio="787"/>
  </bookViews>
  <sheets>
    <sheet name="Додаток 1 Фін.план" sheetId="16" r:id="rId1"/>
  </sheets>
  <definedNames>
    <definedName name="_xlnm.Print_Area" localSheetId="0">'Додаток 1 Фін.план'!$A$1:$I$99</definedName>
  </definedNames>
  <calcPr calcId="152511"/>
</workbook>
</file>

<file path=xl/calcChain.xml><?xml version="1.0" encoding="utf-8"?>
<calcChain xmlns="http://schemas.openxmlformats.org/spreadsheetml/2006/main">
  <c r="F29" i="16" l="1"/>
  <c r="G86" i="16"/>
  <c r="H86" i="16" s="1"/>
  <c r="I86" i="16" s="1"/>
  <c r="G85" i="16"/>
  <c r="G84" i="16"/>
  <c r="H84" i="16"/>
  <c r="G83" i="16"/>
  <c r="H83" i="16" s="1"/>
  <c r="I83" i="16" s="1"/>
  <c r="G82" i="16"/>
  <c r="G80" i="16" s="1"/>
  <c r="G81" i="16"/>
  <c r="H81" i="16" s="1"/>
  <c r="I81" i="16" s="1"/>
  <c r="G41" i="16"/>
  <c r="H41" i="16" s="1"/>
  <c r="G42" i="16"/>
  <c r="H42" i="16" s="1"/>
  <c r="G43" i="16"/>
  <c r="H43" i="16" s="1"/>
  <c r="I43" i="16"/>
  <c r="G44" i="16"/>
  <c r="H44" i="16" s="1"/>
  <c r="I44" i="16" s="1"/>
  <c r="G45" i="16"/>
  <c r="H45" i="16"/>
  <c r="G46" i="16"/>
  <c r="H46" i="16" s="1"/>
  <c r="I46" i="16" s="1"/>
  <c r="G47" i="16"/>
  <c r="H47" i="16"/>
  <c r="H48" i="16"/>
  <c r="I48" i="16" s="1"/>
  <c r="G49" i="16"/>
  <c r="H49" i="16" s="1"/>
  <c r="I49" i="16" s="1"/>
  <c r="G50" i="16"/>
  <c r="H50" i="16"/>
  <c r="I50" i="16" s="1"/>
  <c r="G40" i="16"/>
  <c r="H40" i="16" s="1"/>
  <c r="I40" i="16" s="1"/>
  <c r="G31" i="16"/>
  <c r="H31" i="16" s="1"/>
  <c r="I31" i="16" s="1"/>
  <c r="G32" i="16"/>
  <c r="H32" i="16"/>
  <c r="I32" i="16" s="1"/>
  <c r="G33" i="16"/>
  <c r="H33" i="16"/>
  <c r="I33" i="16" s="1"/>
  <c r="G34" i="16"/>
  <c r="H34" i="16"/>
  <c r="I34" i="16" s="1"/>
  <c r="G35" i="16"/>
  <c r="H35" i="16" s="1"/>
  <c r="H36" i="16"/>
  <c r="I36" i="16" s="1"/>
  <c r="G37" i="16"/>
  <c r="H37" i="16" s="1"/>
  <c r="I37" i="16" s="1"/>
  <c r="G30" i="16"/>
  <c r="G29" i="16" s="1"/>
  <c r="G28" i="16"/>
  <c r="H28" i="16" s="1"/>
  <c r="I28" i="16" s="1"/>
  <c r="G26" i="16"/>
  <c r="H26" i="16"/>
  <c r="I26" i="16" s="1"/>
  <c r="G25" i="16"/>
  <c r="H25" i="16" s="1"/>
  <c r="G57" i="16"/>
  <c r="D54" i="16"/>
  <c r="F54" i="16"/>
  <c r="E54" i="16"/>
  <c r="G54" i="16"/>
  <c r="H54" i="16"/>
  <c r="I54" i="16"/>
  <c r="E55" i="16"/>
  <c r="E56" i="16"/>
  <c r="D57" i="16"/>
  <c r="F57" i="16"/>
  <c r="F52" i="16"/>
  <c r="I57" i="16"/>
  <c r="E58" i="16"/>
  <c r="E60" i="16"/>
  <c r="E61" i="16"/>
  <c r="E62" i="16"/>
  <c r="E63" i="16"/>
  <c r="D29" i="16"/>
  <c r="D27" i="16"/>
  <c r="F80" i="16"/>
  <c r="D80" i="16"/>
  <c r="E78" i="16"/>
  <c r="E74" i="16"/>
  <c r="E73" i="16"/>
  <c r="E72" i="16"/>
  <c r="E71" i="16"/>
  <c r="I70" i="16"/>
  <c r="H70" i="16"/>
  <c r="G70" i="16"/>
  <c r="F70" i="16"/>
  <c r="D70" i="16"/>
  <c r="C70" i="16"/>
  <c r="E69" i="16"/>
  <c r="E68" i="16"/>
  <c r="E67" i="16"/>
  <c r="E66" i="16"/>
  <c r="I65" i="16"/>
  <c r="H65" i="16"/>
  <c r="G65" i="16"/>
  <c r="F65" i="16"/>
  <c r="E65" i="16" s="1"/>
  <c r="D65" i="16"/>
  <c r="C65" i="16"/>
  <c r="F24" i="16"/>
  <c r="D24" i="16"/>
  <c r="D51" i="16" s="1"/>
  <c r="E70" i="16"/>
  <c r="F27" i="16"/>
  <c r="H57" i="16"/>
  <c r="E59" i="16"/>
  <c r="G38" i="16"/>
  <c r="H38" i="16" s="1"/>
  <c r="I38" i="16"/>
  <c r="E57" i="16"/>
  <c r="C76" i="16"/>
  <c r="C77" i="16"/>
  <c r="H85" i="16"/>
  <c r="I85" i="16"/>
  <c r="I84" i="16"/>
  <c r="I47" i="16"/>
  <c r="I41" i="16"/>
  <c r="I45" i="16"/>
  <c r="G52" i="16"/>
  <c r="I35" i="16"/>
  <c r="I27" i="16"/>
  <c r="G24" i="16"/>
  <c r="G27" i="16"/>
  <c r="G51" i="16" s="1"/>
  <c r="G76" i="16" s="1"/>
  <c r="G77" i="16" s="1"/>
  <c r="I25" i="16" l="1"/>
  <c r="I24" i="16" s="1"/>
  <c r="H24" i="16"/>
  <c r="I42" i="16"/>
  <c r="I52" i="16" s="1"/>
  <c r="H52" i="16"/>
  <c r="H30" i="16"/>
  <c r="H82" i="16"/>
  <c r="D52" i="16"/>
  <c r="D76" i="16" s="1"/>
  <c r="D77" i="16" s="1"/>
  <c r="H27" i="16"/>
  <c r="F51" i="16"/>
  <c r="F76" i="16" s="1"/>
  <c r="I82" i="16" l="1"/>
  <c r="I80" i="16" s="1"/>
  <c r="H80" i="16"/>
  <c r="I30" i="16"/>
  <c r="I29" i="16" s="1"/>
  <c r="H29" i="16"/>
  <c r="I51" i="16"/>
  <c r="I76" i="16" s="1"/>
  <c r="I77" i="16" s="1"/>
  <c r="F77" i="16"/>
  <c r="H51" i="16"/>
  <c r="H76" i="16" s="1"/>
  <c r="H77" i="16" s="1"/>
  <c r="E76" i="16" l="1"/>
</calcChain>
</file>

<file path=xl/sharedStrings.xml><?xml version="1.0" encoding="utf-8"?>
<sst xmlns="http://schemas.openxmlformats.org/spreadsheetml/2006/main" count="124" uniqueCount="118">
  <si>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</si>
  <si>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</si>
  <si>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</si>
  <si>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</si>
  <si>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</si>
  <si>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</si>
  <si>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</si>
  <si>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</si>
  <si>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</si>
  <si>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</si>
  <si>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</si>
  <si>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</si>
  <si>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</si>
  <si>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</si>
  <si>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</si>
  <si>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</si>
  <si>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</si>
  <si>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</si>
  <si>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</si>
  <si>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</si>
  <si>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</si>
  <si>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</si>
  <si>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</si>
  <si>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</si>
  <si>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</si>
  <si>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</si>
  <si>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</si>
  <si>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</si>
  <si>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</si>
  <si>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</si>
  <si>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</si>
  <si>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</si>
  <si>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</si>
  <si>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</si>
  <si>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</si>
  <si>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</si>
  <si>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</si>
  <si>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</si>
  <si>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</si>
  <si>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</si>
  <si>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</si>
  <si>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</si>
  <si>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</si>
  <si>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</si>
  <si>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</si>
  <si>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</si>
  <si>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</si>
  <si>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</si>
  <si>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</si>
  <si>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</si>
  <si>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</si>
  <si>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</si>
  <si>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</si>
  <si>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</si>
  <si>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</si>
  <si>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</si>
  <si>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</si>
  <si>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</si>
  <si>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</si>
  <si>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</si>
  <si>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</si>
  <si>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</si>
  <si>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</si>
  <si>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</si>
  <si>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</si>
  <si>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</si>
  <si>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</si>
  <si>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</si>
  <si>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</si>
  <si>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</si>
  <si>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</si>
  <si>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</si>
  <si>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</si>
  <si>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</si>
  <si>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</si>
  <si>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</si>
  <si>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</si>
  <si>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</si>
  <si>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</si>
  <si>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</si>
  <si>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</si>
  <si>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</si>
  <si>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</si>
  <si>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</si>
  <si>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</si>
  <si>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</si>
  <si>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</si>
  <si>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</si>
  <si>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</si>
  <si>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</si>
  <si>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</si>
  <si>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</si>
  <si>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</si>
  <si>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</si>
  <si>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</si>
  <si>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</si>
  <si>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</si>
  <si>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</si>
  <si>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</si>
  <si>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</si>
  <si>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Х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</si>
  <si>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</si>
  <si>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</si>
  <si>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</si>
  <si>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</si>
  <si>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</si>
  <si>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</si>
  <si>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</si>
  <si>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</si>
  <si>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Інші надходження (дохід) (%-ти за депозитами)</t>
  </si>
  <si>
    <t>Інші надходження (дохід) (цільовий інший операц.дохід)</t>
  </si>
  <si>
    <t>Микола ТУРЧИН</t>
  </si>
  <si>
    <t>Марина ОРЛЯНСЬКА</t>
  </si>
  <si>
    <r>
      <t xml:space="preserve">на </t>
    </r>
    <r>
      <rPr>
        <u/>
        <sz val="13.5"/>
        <rFont val="Times New Roman"/>
        <family val="1"/>
        <charset val="204"/>
      </rPr>
      <t>31 березня 2022</t>
    </r>
    <r>
      <rPr>
        <sz val="13.5"/>
        <rFont val="Times New Roman"/>
        <family val="1"/>
        <charset val="204"/>
      </rPr>
      <t xml:space="preserve"> року</t>
    </r>
  </si>
  <si>
    <t>Середньооблікова кількість штатних працівників 357</t>
  </si>
  <si>
    <t>Місцезнаходження49006 м.Дніпро вул.Канатна 17</t>
  </si>
  <si>
    <t>Телефон 056-375-71-01</t>
  </si>
  <si>
    <t>КНП "Міська клінічна лікарня № 21 ім. проф. Є.Г.Попкової" ДМР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</si>
</sst>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4"/>
      <name val="Times New Roman"/>
      <family val="1"/>
      <charset val="204"/>
    </font>
    <font>
      <sz val="13.5"/>
      <color indexed="10"/>
      <name val="Calibri"/>
      <family val="2"/>
      <charset val="204"/>
    </font>
    <font>
      <u/>
      <sz val="13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.5"/>
      <name val="Arial Cyr"/>
      <charset val="204"/>
    </font>
    <font>
      <b/>
      <sz val="11.5"/>
      <name val="Times New Roman"/>
      <family val="1"/>
      <charset val="204"/>
    </font>
    <font>
      <sz val="13.5"/>
      <name val="Calibri"/>
      <family val="2"/>
      <charset val="204"/>
    </font>
    <font>
      <sz val="1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indexed="8"/>
      <name val="Calibri"/>
      <family val="2"/>
      <charset val="204"/>
    </font>
    <font>
      <sz val="13.5"/>
      <color indexed="10"/>
      <name val="Calibri"/>
      <family val="2"/>
      <charset val="204"/>
    </font>
    <font>
      <b/>
      <sz val="13.5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3.5"/>
      <name val="Calibri"/>
      <family val="2"/>
      <charset val="204"/>
    </font>
    <font>
      <sz val="9"/>
      <color indexed="8"/>
      <name val="Arial"/>
      <family val="2"/>
      <charset val="204"/>
    </font>
    <font>
      <sz val="13.5"/>
      <color indexed="8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8" fillId="0" borderId="0"/>
  </cellStyleXfs>
  <cellXfs count="182">
    <xf numFmtId="0" fontId="0" fillId="0" borderId="0" xfId="0"/>
    <xf numFmtId="0" fontId="5" fillId="0" borderId="0" xfId="2" applyFont="1"/>
    <xf numFmtId="0" fontId="3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9" fillId="0" borderId="0" xfId="2" applyFont="1"/>
    <xf numFmtId="0" fontId="19" fillId="2" borderId="0" xfId="2" applyFont="1" applyFill="1"/>
    <xf numFmtId="0" fontId="17" fillId="0" borderId="0" xfId="2" applyFont="1"/>
    <xf numFmtId="0" fontId="7" fillId="3" borderId="0" xfId="2" applyFont="1" applyFill="1" applyBorder="1"/>
    <xf numFmtId="0" fontId="7" fillId="3" borderId="0" xfId="2" applyFont="1" applyFill="1" applyBorder="1" applyAlignment="1">
      <alignment horizontal="center"/>
    </xf>
    <xf numFmtId="0" fontId="17" fillId="0" borderId="1" xfId="2" applyFont="1" applyBorder="1" applyAlignment="1">
      <alignment horizontal="center" vertical="center"/>
    </xf>
    <xf numFmtId="165" fontId="19" fillId="2" borderId="0" xfId="2" applyNumberFormat="1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19" fillId="2" borderId="0" xfId="2" applyNumberFormat="1" applyFont="1" applyFill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9" fillId="0" borderId="0" xfId="2" applyFont="1" applyFill="1"/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5" fillId="3" borderId="0" xfId="2" applyFont="1" applyFill="1" applyBorder="1"/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3" fillId="0" borderId="0" xfId="2" applyFont="1" applyAlignment="1" applyProtection="1">
      <alignment vertical="center" wrapText="1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2" fillId="0" borderId="0" xfId="2" applyFont="1" applyAlignment="1" applyProtection="1">
      <alignment vertical="center" wrapText="1"/>
      <protection locked="0"/>
    </xf>
    <xf numFmtId="0" fontId="20" fillId="2" borderId="0" xfId="2" applyFont="1" applyFill="1"/>
    <xf numFmtId="0" fontId="20" fillId="0" borderId="0" xfId="2" applyFont="1"/>
    <xf numFmtId="0" fontId="5" fillId="0" borderId="0" xfId="2" applyFont="1" applyAlignment="1"/>
    <xf numFmtId="0" fontId="2" fillId="0" borderId="1" xfId="2" applyFont="1" applyBorder="1" applyAlignment="1" applyProtection="1">
      <alignment vertical="center" wrapText="1"/>
      <protection locked="0"/>
    </xf>
    <xf numFmtId="0" fontId="5" fillId="3" borderId="0" xfId="2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3" borderId="2" xfId="0" applyFont="1" applyFill="1" applyBorder="1" applyAlignment="1" applyProtection="1">
      <alignment horizontal="justify" vertical="center" wrapText="1"/>
      <protection locked="0"/>
    </xf>
    <xf numFmtId="49" fontId="6" fillId="3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/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6" fillId="3" borderId="4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17" fillId="2" borderId="0" xfId="2" applyFont="1" applyFill="1"/>
    <xf numFmtId="0" fontId="2" fillId="0" borderId="0" xfId="2" applyFont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21" fillId="2" borderId="0" xfId="2" applyFont="1" applyFill="1"/>
    <xf numFmtId="0" fontId="19" fillId="0" borderId="0" xfId="0" applyFont="1" applyProtection="1">
      <protection locked="0"/>
    </xf>
    <xf numFmtId="0" fontId="19" fillId="2" borderId="0" xfId="2" applyFont="1" applyFill="1" applyAlignment="1">
      <alignment vertical="top"/>
    </xf>
    <xf numFmtId="0" fontId="22" fillId="2" borderId="0" xfId="2" applyFont="1" applyFill="1"/>
    <xf numFmtId="0" fontId="6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23" fillId="2" borderId="0" xfId="2" applyFont="1" applyFill="1"/>
    <xf numFmtId="0" fontId="23" fillId="0" borderId="0" xfId="2" applyFont="1"/>
    <xf numFmtId="0" fontId="5" fillId="0" borderId="0" xfId="2" applyFont="1" applyAlignment="1" applyProtection="1">
      <alignment horizontal="center" vertical="center" wrapText="1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17" fillId="0" borderId="0" xfId="2" applyNumberFormat="1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12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4" fillId="0" borderId="1" xfId="2" applyFont="1" applyBorder="1" applyAlignment="1" applyProtection="1">
      <alignment horizontal="center" vertical="center" wrapText="1"/>
      <protection locked="0"/>
    </xf>
    <xf numFmtId="0" fontId="15" fillId="3" borderId="0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Border="1" applyAlignment="1" applyProtection="1">
      <alignment horizontal="center" vertical="center" wrapText="1"/>
      <protection locked="0"/>
    </xf>
    <xf numFmtId="0" fontId="25" fillId="2" borderId="0" xfId="2" applyFont="1" applyFill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left" wrapText="1"/>
    </xf>
    <xf numFmtId="0" fontId="19" fillId="2" borderId="0" xfId="2" applyFont="1" applyFill="1" applyBorder="1" applyAlignment="1">
      <alignment horizontal="left" wrapText="1"/>
    </xf>
    <xf numFmtId="0" fontId="19" fillId="2" borderId="0" xfId="2" applyFont="1" applyFill="1" applyAlignment="1">
      <alignment horizontal="left" wrapText="1"/>
    </xf>
    <xf numFmtId="0" fontId="10" fillId="2" borderId="0" xfId="2" applyFont="1" applyFill="1" applyBorder="1" applyAlignment="1">
      <alignment horizontal="left" wrapText="1"/>
    </xf>
    <xf numFmtId="0" fontId="20" fillId="2" borderId="19" xfId="2" applyFont="1" applyFill="1" applyBorder="1" applyAlignment="1">
      <alignment horizontal="left" vertical="top" wrapText="1"/>
    </xf>
    <xf numFmtId="0" fontId="20" fillId="2" borderId="0" xfId="2" applyFont="1" applyFill="1" applyBorder="1" applyAlignment="1">
      <alignment horizontal="left" vertical="top" wrapText="1"/>
    </xf>
    <xf numFmtId="0" fontId="19" fillId="2" borderId="19" xfId="2" applyFont="1" applyFill="1" applyBorder="1" applyAlignment="1">
      <alignment horizontal="left" vertical="center" wrapText="1"/>
    </xf>
    <xf numFmtId="0" fontId="19" fillId="2" borderId="0" xfId="2" applyFont="1" applyFill="1" applyBorder="1" applyAlignment="1">
      <alignment horizontal="left" vertical="center" wrapText="1"/>
    </xf>
    <xf numFmtId="0" fontId="26" fillId="2" borderId="15" xfId="2" applyFont="1" applyFill="1" applyBorder="1" applyAlignment="1">
      <alignment horizontal="left" vertical="center" wrapText="1"/>
    </xf>
    <xf numFmtId="0" fontId="26" fillId="2" borderId="0" xfId="2" applyFont="1" applyFill="1" applyAlignment="1">
      <alignment horizontal="left" vertical="center" wrapText="1"/>
    </xf>
    <xf numFmtId="0" fontId="17" fillId="2" borderId="15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 wrapText="1"/>
    </xf>
    <xf numFmtId="0" fontId="8" fillId="3" borderId="2" xfId="2" applyFont="1" applyFill="1" applyBorder="1" applyAlignment="1">
      <alignment horizontal="center" vertical="center" wrapText="1"/>
    </xf>
    <xf numFmtId="0" fontId="16" fillId="3" borderId="7" xfId="2" applyFont="1" applyFill="1" applyBorder="1" applyAlignment="1">
      <alignment horizontal="center" vertical="center" wrapText="1"/>
    </xf>
    <xf numFmtId="0" fontId="2" fillId="0" borderId="11" xfId="2" applyFont="1" applyBorder="1" applyAlignment="1" applyProtection="1">
      <alignment horizontal="center" vertical="center" wrapText="1"/>
      <protection locked="0"/>
    </xf>
    <xf numFmtId="0" fontId="2" fillId="0" borderId="17" xfId="2" applyFont="1" applyBorder="1" applyAlignment="1" applyProtection="1">
      <alignment horizontal="center" vertical="center" wrapText="1"/>
      <protection locked="0"/>
    </xf>
    <xf numFmtId="0" fontId="2" fillId="0" borderId="18" xfId="2" applyFont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horizontal="center" vertical="center" wrapText="1"/>
      <protection locked="0"/>
    </xf>
    <xf numFmtId="0" fontId="3" fillId="3" borderId="15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9" xfId="2" applyFont="1" applyBorder="1" applyAlignment="1" applyProtection="1">
      <alignment horizontal="center" vertical="center" wrapText="1"/>
      <protection locked="0"/>
    </xf>
    <xf numFmtId="0" fontId="4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</cellXfs>
  <cellStyles count="3">
    <cellStyle name="Звичайний 2" xfId="1"/>
    <cellStyle name="Звичайний 2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07"/>
  <sheetViews>
    <sheetView tabSelected="1" view="pageBreakPreview" zoomScale="60" zoomScaleNormal="89" workbookViewId="0">
      <selection activeCell="J89" sqref="J89"/>
    </sheetView>
  </sheetViews>
  <sheetFormatPr defaultColWidth="9.109375" defaultRowHeight="18" x14ac:dyDescent="0.35"/>
  <cols>
    <col min="1" max="1" width="72.5546875" style="7" customWidth="1"/>
    <col min="2" max="2" width="7.109375" style="7" customWidth="1"/>
    <col min="3" max="3" width="15.6640625" style="115" customWidth="1"/>
    <col min="4" max="4" width="15.6640625" style="102" customWidth="1"/>
    <col min="5" max="5" width="15.6640625" style="127" customWidth="1"/>
    <col min="6" max="9" width="15.6640625" style="102" customWidth="1"/>
    <col min="10" max="10" width="12.6640625" style="6" customWidth="1"/>
    <col min="11" max="11" width="14" style="6" customWidth="1"/>
    <col min="12" max="17" width="9.109375" style="6"/>
    <col min="18" max="16384" width="9.109375" style="5"/>
  </cols>
  <sheetData>
    <row r="1" spans="1:10" ht="13.95" customHeight="1" x14ac:dyDescent="0.35">
      <c r="A1" s="1"/>
      <c r="B1" s="1"/>
      <c r="C1" s="131"/>
      <c r="D1" s="2" t="s">
        <v>0</v>
      </c>
      <c r="E1" s="118"/>
      <c r="F1" s="3"/>
      <c r="G1" s="4"/>
    </row>
    <row r="2" spans="1:10" ht="20.399999999999999" customHeight="1" x14ac:dyDescent="0.35">
      <c r="A2" s="1"/>
      <c r="B2" s="1"/>
      <c r="C2" s="131"/>
      <c r="D2" s="169" t="s">
        <v>1</v>
      </c>
      <c r="E2" s="169"/>
      <c r="F2" s="169"/>
      <c r="G2" s="169"/>
      <c r="H2" s="169"/>
      <c r="I2" s="169"/>
    </row>
    <row r="3" spans="1:10" ht="7.95" customHeight="1" x14ac:dyDescent="0.35">
      <c r="A3" s="1"/>
      <c r="B3" s="1"/>
      <c r="C3" s="131"/>
      <c r="D3" s="98"/>
      <c r="E3" s="119"/>
      <c r="F3" s="98"/>
      <c r="G3" s="99"/>
    </row>
    <row r="4" spans="1:10" ht="17.25" customHeight="1" x14ac:dyDescent="0.35">
      <c r="A4" s="41" t="s">
        <v>3</v>
      </c>
      <c r="B4" s="1"/>
      <c r="C4" s="131"/>
      <c r="D4" s="170" t="s">
        <v>2</v>
      </c>
      <c r="E4" s="170"/>
      <c r="F4" s="170"/>
      <c r="G4" s="170"/>
      <c r="H4" s="170"/>
      <c r="I4" s="170"/>
    </row>
    <row r="5" spans="1:10" ht="49.5" customHeight="1" x14ac:dyDescent="0.35">
      <c r="A5" s="42" t="s">
        <v>74</v>
      </c>
      <c r="B5" s="1"/>
      <c r="C5" s="131"/>
      <c r="D5" s="171" t="s">
        <v>72</v>
      </c>
      <c r="E5" s="171"/>
      <c r="F5" s="171"/>
      <c r="G5" s="171"/>
      <c r="H5" s="171"/>
      <c r="I5" s="171"/>
    </row>
    <row r="6" spans="1:10" ht="22.2" customHeight="1" x14ac:dyDescent="0.35">
      <c r="A6" s="72" t="s">
        <v>75</v>
      </c>
      <c r="B6" s="46"/>
      <c r="C6" s="131"/>
      <c r="D6" s="172" t="s">
        <v>73</v>
      </c>
      <c r="E6" s="172"/>
      <c r="F6" s="172"/>
      <c r="G6" s="172"/>
      <c r="H6" s="172"/>
      <c r="I6" s="172"/>
    </row>
    <row r="7" spans="1:10" ht="13.2" customHeight="1" x14ac:dyDescent="0.35">
      <c r="A7" s="71" t="s">
        <v>66</v>
      </c>
      <c r="B7" s="1"/>
      <c r="C7" s="131"/>
      <c r="D7" s="169" t="s">
        <v>66</v>
      </c>
      <c r="E7" s="169"/>
      <c r="F7" s="169"/>
      <c r="G7" s="169"/>
      <c r="H7" s="169"/>
      <c r="I7" s="169"/>
    </row>
    <row r="8" spans="1:10" ht="16.95" customHeight="1" x14ac:dyDescent="0.35">
      <c r="A8" s="43"/>
      <c r="B8" s="1"/>
      <c r="C8" s="131"/>
      <c r="D8" s="71"/>
      <c r="E8" s="120"/>
      <c r="F8" s="71"/>
      <c r="G8" s="71"/>
      <c r="H8" s="71"/>
      <c r="I8" s="71"/>
    </row>
    <row r="9" spans="1:10" ht="16.95" customHeight="1" x14ac:dyDescent="0.35">
      <c r="A9" s="47" t="s">
        <v>97</v>
      </c>
      <c r="B9" s="1"/>
      <c r="C9" s="131"/>
      <c r="D9" s="100" t="s">
        <v>60</v>
      </c>
      <c r="E9" s="121"/>
      <c r="F9" s="100"/>
      <c r="G9" s="71"/>
      <c r="H9" s="71"/>
      <c r="I9" s="71"/>
    </row>
    <row r="10" spans="1:10" ht="16.95" customHeight="1" x14ac:dyDescent="0.35">
      <c r="A10" s="47" t="s">
        <v>114</v>
      </c>
      <c r="B10" s="1"/>
      <c r="C10" s="131"/>
      <c r="D10" s="100" t="s">
        <v>61</v>
      </c>
      <c r="E10" s="121" t="s">
        <v>100</v>
      </c>
      <c r="F10" s="135">
        <v>44651</v>
      </c>
      <c r="G10" s="71"/>
      <c r="H10" s="71"/>
      <c r="I10" s="71"/>
      <c r="J10" s="91"/>
    </row>
    <row r="11" spans="1:10" ht="16.95" customHeight="1" x14ac:dyDescent="0.35">
      <c r="A11" s="47" t="s">
        <v>115</v>
      </c>
      <c r="B11" s="1"/>
      <c r="C11" s="131"/>
      <c r="D11" s="100"/>
      <c r="E11" s="121"/>
      <c r="F11" s="100"/>
      <c r="G11" s="71"/>
      <c r="H11" s="71"/>
      <c r="I11" s="71"/>
    </row>
    <row r="12" spans="1:10" ht="16.95" customHeight="1" x14ac:dyDescent="0.35">
      <c r="A12" s="47" t="s">
        <v>116</v>
      </c>
      <c r="B12" s="1"/>
      <c r="C12" s="131"/>
      <c r="D12" s="166" t="s">
        <v>62</v>
      </c>
      <c r="E12" s="167"/>
      <c r="F12" s="168"/>
      <c r="G12" s="71"/>
      <c r="H12" s="71"/>
      <c r="I12" s="71"/>
    </row>
    <row r="13" spans="1:10" ht="16.95" customHeight="1" x14ac:dyDescent="0.35">
      <c r="A13" s="43"/>
      <c r="B13" s="1"/>
      <c r="C13" s="131"/>
      <c r="D13" s="71"/>
      <c r="E13" s="120"/>
      <c r="F13" s="71"/>
      <c r="G13" s="71"/>
      <c r="H13" s="71"/>
      <c r="I13" s="71"/>
    </row>
    <row r="14" spans="1:10" ht="16.95" customHeight="1" x14ac:dyDescent="0.35">
      <c r="A14" s="177" t="s">
        <v>63</v>
      </c>
      <c r="B14" s="177"/>
      <c r="C14" s="177"/>
      <c r="D14" s="177"/>
      <c r="E14" s="177"/>
      <c r="F14" s="177"/>
      <c r="G14" s="177"/>
      <c r="H14" s="177"/>
      <c r="I14" s="177"/>
    </row>
    <row r="15" spans="1:10" x14ac:dyDescent="0.35">
      <c r="A15" s="178" t="s">
        <v>117</v>
      </c>
      <c r="B15" s="178"/>
      <c r="C15" s="178"/>
      <c r="D15" s="178"/>
      <c r="E15" s="178"/>
      <c r="F15" s="178"/>
      <c r="G15" s="178"/>
      <c r="H15" s="178"/>
      <c r="I15" s="178"/>
      <c r="J15" s="90"/>
    </row>
    <row r="16" spans="1:10" ht="13.2" customHeight="1" x14ac:dyDescent="0.35">
      <c r="A16" s="179" t="s">
        <v>4</v>
      </c>
      <c r="B16" s="179"/>
      <c r="C16" s="179"/>
      <c r="D16" s="179"/>
      <c r="E16" s="179"/>
      <c r="F16" s="179"/>
      <c r="G16" s="179"/>
      <c r="H16" s="179"/>
      <c r="I16" s="179"/>
    </row>
    <row r="17" spans="1:24" ht="20.399999999999999" customHeight="1" x14ac:dyDescent="0.35">
      <c r="A17" s="180" t="s">
        <v>113</v>
      </c>
      <c r="B17" s="180"/>
      <c r="C17" s="180"/>
      <c r="D17" s="180"/>
      <c r="E17" s="180"/>
      <c r="F17" s="180"/>
      <c r="G17" s="180"/>
      <c r="H17" s="180"/>
      <c r="I17" s="180"/>
    </row>
    <row r="18" spans="1:24" ht="15" customHeight="1" x14ac:dyDescent="0.35">
      <c r="A18" s="8"/>
      <c r="B18" s="9"/>
      <c r="C18" s="132"/>
      <c r="D18" s="103"/>
      <c r="E18" s="122"/>
      <c r="H18" s="104"/>
      <c r="I18" s="102" t="s">
        <v>64</v>
      </c>
    </row>
    <row r="19" spans="1:24" ht="20.399999999999999" customHeight="1" x14ac:dyDescent="0.35">
      <c r="A19" s="164" t="s">
        <v>5</v>
      </c>
      <c r="B19" s="164" t="s">
        <v>6</v>
      </c>
      <c r="C19" s="181" t="s">
        <v>7</v>
      </c>
      <c r="D19" s="164" t="s">
        <v>96</v>
      </c>
      <c r="E19" s="165" t="s">
        <v>8</v>
      </c>
      <c r="F19" s="176" t="s">
        <v>21</v>
      </c>
      <c r="G19" s="176"/>
      <c r="H19" s="176"/>
      <c r="I19" s="176"/>
    </row>
    <row r="20" spans="1:24" ht="34.5" customHeight="1" x14ac:dyDescent="0.35">
      <c r="A20" s="164"/>
      <c r="B20" s="164"/>
      <c r="C20" s="181"/>
      <c r="D20" s="164"/>
      <c r="E20" s="165"/>
      <c r="F20" s="53" t="s">
        <v>9</v>
      </c>
      <c r="G20" s="10" t="s">
        <v>10</v>
      </c>
      <c r="H20" s="10" t="s">
        <v>11</v>
      </c>
      <c r="I20" s="10" t="s">
        <v>12</v>
      </c>
    </row>
    <row r="21" spans="1:24" s="97" customFormat="1" ht="13.8" x14ac:dyDescent="0.3">
      <c r="A21" s="94" t="s">
        <v>13</v>
      </c>
      <c r="B21" s="94" t="s">
        <v>14</v>
      </c>
      <c r="C21" s="133">
        <v>3</v>
      </c>
      <c r="D21" s="94">
        <v>4</v>
      </c>
      <c r="E21" s="123">
        <v>5</v>
      </c>
      <c r="F21" s="95">
        <v>6</v>
      </c>
      <c r="G21" s="105">
        <v>7</v>
      </c>
      <c r="H21" s="105">
        <v>8</v>
      </c>
      <c r="I21" s="105">
        <v>9</v>
      </c>
      <c r="J21" s="96"/>
      <c r="K21" s="96"/>
      <c r="L21" s="96"/>
      <c r="M21" s="96"/>
      <c r="N21" s="96"/>
      <c r="O21" s="96"/>
      <c r="P21" s="96"/>
      <c r="Q21" s="96"/>
    </row>
    <row r="22" spans="1:24" s="6" customFormat="1" ht="14.4" customHeight="1" x14ac:dyDescent="0.35">
      <c r="A22" s="173" t="s">
        <v>22</v>
      </c>
      <c r="B22" s="174"/>
      <c r="C22" s="174"/>
      <c r="D22" s="174"/>
      <c r="E22" s="174"/>
      <c r="F22" s="174"/>
      <c r="G22" s="174"/>
      <c r="H22" s="174"/>
      <c r="I22" s="175"/>
      <c r="J22" s="11"/>
    </row>
    <row r="23" spans="1:24" s="6" customFormat="1" ht="16.2" customHeight="1" x14ac:dyDescent="0.35">
      <c r="A23" s="173" t="s">
        <v>25</v>
      </c>
      <c r="B23" s="174"/>
      <c r="C23" s="174"/>
      <c r="D23" s="174"/>
      <c r="E23" s="174"/>
      <c r="F23" s="174"/>
      <c r="G23" s="174"/>
      <c r="H23" s="174"/>
      <c r="I23" s="175"/>
      <c r="J23" s="11"/>
    </row>
    <row r="24" spans="1:24" s="6" customFormat="1" ht="33" customHeight="1" x14ac:dyDescent="0.35">
      <c r="A24" s="60" t="s">
        <v>92</v>
      </c>
      <c r="B24" s="68" t="s">
        <v>23</v>
      </c>
      <c r="C24" s="77">
        <v>120781482.23999999</v>
      </c>
      <c r="D24" s="77">
        <f>D25+D26</f>
        <v>0</v>
      </c>
      <c r="E24" s="69">
        <v>126461054</v>
      </c>
      <c r="F24" s="77">
        <f>F25+F26</f>
        <v>23436748.009999998</v>
      </c>
      <c r="G24" s="77">
        <f>G25+G26</f>
        <v>34341435.330000006</v>
      </c>
      <c r="H24" s="77">
        <f>H25+H26</f>
        <v>34341435.330000006</v>
      </c>
      <c r="I24" s="77">
        <f>I25+I26</f>
        <v>34341435.330000006</v>
      </c>
      <c r="J24" s="136"/>
      <c r="K24" s="136"/>
      <c r="L24" s="136"/>
      <c r="M24" s="136"/>
      <c r="N24" s="136"/>
      <c r="O24" s="136"/>
      <c r="P24" s="136"/>
    </row>
    <row r="25" spans="1:24" s="6" customFormat="1" ht="32.25" customHeight="1" x14ac:dyDescent="0.35">
      <c r="A25" s="14" t="s">
        <v>26</v>
      </c>
      <c r="B25" s="12" t="s">
        <v>27</v>
      </c>
      <c r="C25" s="51">
        <v>116910888.23999999</v>
      </c>
      <c r="D25" s="78"/>
      <c r="E25" s="69">
        <v>126461054</v>
      </c>
      <c r="F25" s="51">
        <v>23436748.009999998</v>
      </c>
      <c r="G25" s="51">
        <f>(E25-F25)/3</f>
        <v>34341435.330000006</v>
      </c>
      <c r="H25" s="51">
        <f>G25</f>
        <v>34341435.330000006</v>
      </c>
      <c r="I25" s="51">
        <f>H25</f>
        <v>34341435.330000006</v>
      </c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1:24" s="6" customFormat="1" x14ac:dyDescent="0.35">
      <c r="A26" s="59" t="s">
        <v>102</v>
      </c>
      <c r="B26" s="58" t="s">
        <v>28</v>
      </c>
      <c r="C26" s="51">
        <v>3870594</v>
      </c>
      <c r="D26" s="78"/>
      <c r="E26" s="69">
        <v>0</v>
      </c>
      <c r="F26" s="79">
        <v>0</v>
      </c>
      <c r="G26" s="51">
        <f>(E26-F26)/3</f>
        <v>0</v>
      </c>
      <c r="H26" s="51">
        <f>G26</f>
        <v>0</v>
      </c>
      <c r="I26" s="51">
        <f>H26</f>
        <v>0</v>
      </c>
      <c r="J26" s="70"/>
    </row>
    <row r="27" spans="1:24" s="6" customFormat="1" ht="18" customHeight="1" x14ac:dyDescent="0.35">
      <c r="A27" s="61" t="s">
        <v>98</v>
      </c>
      <c r="B27" s="75" t="s">
        <v>24</v>
      </c>
      <c r="C27" s="134">
        <v>19156030.66</v>
      </c>
      <c r="D27" s="80">
        <f>D28</f>
        <v>0</v>
      </c>
      <c r="E27" s="81">
        <v>30394268</v>
      </c>
      <c r="F27" s="80">
        <f>F28</f>
        <v>3902506</v>
      </c>
      <c r="G27" s="80">
        <f>G28</f>
        <v>8830587.333333334</v>
      </c>
      <c r="H27" s="80">
        <f>H28</f>
        <v>8830587.333333334</v>
      </c>
      <c r="I27" s="80">
        <f>I28</f>
        <v>8830587.333333334</v>
      </c>
      <c r="J27" s="149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s="6" customFormat="1" ht="18" customHeight="1" x14ac:dyDescent="0.35">
      <c r="A28" s="17" t="s">
        <v>103</v>
      </c>
      <c r="B28" s="76" t="s">
        <v>99</v>
      </c>
      <c r="C28" s="82">
        <v>19156030.66</v>
      </c>
      <c r="D28" s="117"/>
      <c r="E28" s="81">
        <v>30394268</v>
      </c>
      <c r="F28" s="82">
        <v>3902506</v>
      </c>
      <c r="G28" s="117">
        <f>(E28-F28)/3</f>
        <v>8830587.333333334</v>
      </c>
      <c r="H28" s="117">
        <f>G28</f>
        <v>8830587.333333334</v>
      </c>
      <c r="I28" s="117">
        <f>H28</f>
        <v>8830587.333333334</v>
      </c>
      <c r="J28" s="162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</row>
    <row r="29" spans="1:24" s="6" customFormat="1" ht="18" customHeight="1" x14ac:dyDescent="0.35">
      <c r="A29" s="62" t="s">
        <v>93</v>
      </c>
      <c r="B29" s="55">
        <v>1030</v>
      </c>
      <c r="C29" s="77">
        <v>34919319.377999999</v>
      </c>
      <c r="D29" s="77">
        <f>D30+D31+D32+D33+D34+D35+D36+D37+D38</f>
        <v>0</v>
      </c>
      <c r="E29" s="77">
        <v>10591331.65</v>
      </c>
      <c r="F29" s="77">
        <f>F30+F31+F32+F33+F34+F35+F36+F37+F38</f>
        <v>706768.51</v>
      </c>
      <c r="G29" s="77">
        <f>G30+G31+G32+G33+G34+G35+G36+G37+G38</f>
        <v>3303658.1433333331</v>
      </c>
      <c r="H29" s="77">
        <f>H30+H31+H32+H33+H34+H35+H36+H37+H38</f>
        <v>3303658.1433333331</v>
      </c>
      <c r="I29" s="77">
        <f>I30+I31+I32+I33+I34+I35+I36+I37+I38</f>
        <v>3303658.1433333331</v>
      </c>
    </row>
    <row r="30" spans="1:24" s="6" customFormat="1" ht="31.8" x14ac:dyDescent="0.35">
      <c r="A30" s="56" t="s">
        <v>77</v>
      </c>
      <c r="B30" s="18">
        <v>1031</v>
      </c>
      <c r="C30" s="82">
        <v>0</v>
      </c>
      <c r="D30" s="82"/>
      <c r="E30" s="77">
        <v>0</v>
      </c>
      <c r="F30" s="82">
        <v>0</v>
      </c>
      <c r="G30" s="51">
        <f>(E30-F30)/3</f>
        <v>0</v>
      </c>
      <c r="H30" s="51">
        <f t="shared" ref="H30:I38" si="0">G30</f>
        <v>0</v>
      </c>
      <c r="I30" s="51">
        <f t="shared" si="0"/>
        <v>0</v>
      </c>
    </row>
    <row r="31" spans="1:24" s="6" customFormat="1" ht="31.8" x14ac:dyDescent="0.35">
      <c r="A31" s="56" t="s">
        <v>91</v>
      </c>
      <c r="B31" s="18">
        <v>1032</v>
      </c>
      <c r="C31" s="82">
        <v>929036.29999999993</v>
      </c>
      <c r="D31" s="82"/>
      <c r="E31" s="77">
        <v>480000</v>
      </c>
      <c r="F31" s="82">
        <v>67621</v>
      </c>
      <c r="G31" s="51">
        <f t="shared" ref="G31:G38" si="1">(E31-F31)/3</f>
        <v>137459.66666666666</v>
      </c>
      <c r="H31" s="51">
        <f t="shared" si="0"/>
        <v>137459.66666666666</v>
      </c>
      <c r="I31" s="51">
        <f t="shared" si="0"/>
        <v>137459.66666666666</v>
      </c>
    </row>
    <row r="32" spans="1:24" s="6" customFormat="1" ht="18" customHeight="1" x14ac:dyDescent="0.35">
      <c r="A32" s="73" t="s">
        <v>15</v>
      </c>
      <c r="B32" s="18">
        <v>1033</v>
      </c>
      <c r="C32" s="82">
        <v>12486680.16</v>
      </c>
      <c r="D32" s="82"/>
      <c r="E32" s="77">
        <v>10040400</v>
      </c>
      <c r="F32" s="82">
        <v>588762.59</v>
      </c>
      <c r="G32" s="51">
        <f t="shared" si="1"/>
        <v>3150545.8033333332</v>
      </c>
      <c r="H32" s="51">
        <f t="shared" si="0"/>
        <v>3150545.8033333332</v>
      </c>
      <c r="I32" s="51">
        <f t="shared" si="0"/>
        <v>3150545.8033333332</v>
      </c>
      <c r="J32" s="139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</row>
    <row r="33" spans="1:28" s="6" customFormat="1" ht="18" customHeight="1" x14ac:dyDescent="0.35">
      <c r="A33" s="56" t="s">
        <v>94</v>
      </c>
      <c r="B33" s="18">
        <v>1034</v>
      </c>
      <c r="C33" s="82">
        <v>0</v>
      </c>
      <c r="D33" s="82"/>
      <c r="E33" s="77">
        <v>0</v>
      </c>
      <c r="F33" s="83">
        <v>0</v>
      </c>
      <c r="G33" s="51">
        <f t="shared" si="1"/>
        <v>0</v>
      </c>
      <c r="H33" s="51">
        <f t="shared" si="0"/>
        <v>0</v>
      </c>
      <c r="I33" s="51">
        <f t="shared" si="0"/>
        <v>0</v>
      </c>
    </row>
    <row r="34" spans="1:28" s="6" customFormat="1" ht="18" customHeight="1" x14ac:dyDescent="0.35">
      <c r="A34" s="74" t="s">
        <v>101</v>
      </c>
      <c r="B34" s="18">
        <v>1035</v>
      </c>
      <c r="C34" s="82">
        <v>30548.358</v>
      </c>
      <c r="D34" s="82"/>
      <c r="E34" s="77">
        <v>28399.4</v>
      </c>
      <c r="F34" s="83">
        <v>15149.27</v>
      </c>
      <c r="G34" s="51">
        <f t="shared" si="1"/>
        <v>4416.71</v>
      </c>
      <c r="H34" s="51">
        <f t="shared" si="0"/>
        <v>4416.71</v>
      </c>
      <c r="I34" s="51">
        <f t="shared" si="0"/>
        <v>4416.71</v>
      </c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</row>
    <row r="35" spans="1:28" s="6" customFormat="1" ht="18" customHeight="1" x14ac:dyDescent="0.35">
      <c r="A35" s="17" t="s">
        <v>76</v>
      </c>
      <c r="B35" s="18">
        <v>1036</v>
      </c>
      <c r="C35" s="82">
        <v>19915.18</v>
      </c>
      <c r="D35" s="82"/>
      <c r="E35" s="77">
        <v>12922</v>
      </c>
      <c r="F35" s="82">
        <v>8824.36</v>
      </c>
      <c r="G35" s="51">
        <f t="shared" si="1"/>
        <v>1365.8799999999999</v>
      </c>
      <c r="H35" s="51">
        <f t="shared" si="0"/>
        <v>1365.8799999999999</v>
      </c>
      <c r="I35" s="51">
        <f t="shared" si="0"/>
        <v>1365.8799999999999</v>
      </c>
    </row>
    <row r="36" spans="1:28" s="6" customFormat="1" ht="18" customHeight="1" x14ac:dyDescent="0.35">
      <c r="A36" s="56" t="s">
        <v>95</v>
      </c>
      <c r="B36" s="18">
        <v>1037</v>
      </c>
      <c r="C36" s="82">
        <v>7520699.2799999993</v>
      </c>
      <c r="D36" s="82"/>
      <c r="E36" s="77">
        <v>0</v>
      </c>
      <c r="F36" s="82">
        <v>26411.29</v>
      </c>
      <c r="G36" s="51">
        <v>0</v>
      </c>
      <c r="H36" s="51">
        <f t="shared" si="0"/>
        <v>0</v>
      </c>
      <c r="I36" s="51">
        <f t="shared" si="0"/>
        <v>0</v>
      </c>
    </row>
    <row r="37" spans="1:28" s="6" customFormat="1" ht="18" customHeight="1" x14ac:dyDescent="0.35">
      <c r="A37" s="56" t="s">
        <v>109</v>
      </c>
      <c r="B37" s="18">
        <v>1038</v>
      </c>
      <c r="C37" s="82">
        <v>40776.369999999995</v>
      </c>
      <c r="D37" s="82"/>
      <c r="E37" s="77">
        <v>29610.25</v>
      </c>
      <c r="F37" s="82">
        <v>0</v>
      </c>
      <c r="G37" s="51">
        <f t="shared" si="1"/>
        <v>9870.0833333333339</v>
      </c>
      <c r="H37" s="51">
        <f t="shared" si="0"/>
        <v>9870.0833333333339</v>
      </c>
      <c r="I37" s="51">
        <f t="shared" si="0"/>
        <v>9870.0833333333339</v>
      </c>
    </row>
    <row r="38" spans="1:28" s="89" customFormat="1" ht="18" customHeight="1" x14ac:dyDescent="0.35">
      <c r="A38" s="56" t="s">
        <v>110</v>
      </c>
      <c r="B38" s="18">
        <v>1039</v>
      </c>
      <c r="C38" s="18">
        <v>13891663.73</v>
      </c>
      <c r="D38" s="82"/>
      <c r="E38" s="77">
        <v>0</v>
      </c>
      <c r="F38" s="82">
        <v>0</v>
      </c>
      <c r="G38" s="51">
        <f t="shared" si="1"/>
        <v>0</v>
      </c>
      <c r="H38" s="51">
        <f t="shared" si="0"/>
        <v>0</v>
      </c>
      <c r="I38" s="51">
        <f t="shared" si="0"/>
        <v>0</v>
      </c>
      <c r="J38" s="6"/>
    </row>
    <row r="39" spans="1:28" s="6" customFormat="1" ht="18" customHeight="1" x14ac:dyDescent="0.35">
      <c r="A39" s="158" t="s">
        <v>78</v>
      </c>
      <c r="B39" s="159"/>
      <c r="C39" s="159"/>
      <c r="D39" s="159"/>
      <c r="E39" s="159"/>
      <c r="F39" s="159"/>
      <c r="G39" s="159"/>
      <c r="H39" s="159"/>
      <c r="I39" s="160"/>
    </row>
    <row r="40" spans="1:28" s="6" customFormat="1" ht="18" customHeight="1" x14ac:dyDescent="0.35">
      <c r="A40" s="19" t="s">
        <v>29</v>
      </c>
      <c r="B40" s="20">
        <v>1040</v>
      </c>
      <c r="C40" s="49">
        <v>72565924.200000003</v>
      </c>
      <c r="D40" s="49"/>
      <c r="E40" s="50">
        <v>70141414.909999996</v>
      </c>
      <c r="F40" s="51">
        <v>12848606.949999999</v>
      </c>
      <c r="G40" s="51">
        <f>(E40-F40)/3</f>
        <v>19097602.653333332</v>
      </c>
      <c r="H40" s="51">
        <f t="shared" ref="H40:I50" si="2">G40</f>
        <v>19097602.653333332</v>
      </c>
      <c r="I40" s="51">
        <f t="shared" si="2"/>
        <v>19097602.653333332</v>
      </c>
    </row>
    <row r="41" spans="1:28" s="6" customFormat="1" ht="18" customHeight="1" x14ac:dyDescent="0.35">
      <c r="A41" s="19" t="s">
        <v>30</v>
      </c>
      <c r="B41" s="22">
        <v>1050</v>
      </c>
      <c r="C41" s="51">
        <v>16152391.32</v>
      </c>
      <c r="D41" s="51"/>
      <c r="E41" s="50">
        <v>15431111</v>
      </c>
      <c r="F41" s="84">
        <v>2806674.7909999997</v>
      </c>
      <c r="G41" s="51">
        <f t="shared" ref="G41:G50" si="3">(E41-F41)/3</f>
        <v>4208145.4029999999</v>
      </c>
      <c r="H41" s="51">
        <f t="shared" si="2"/>
        <v>4208145.4029999999</v>
      </c>
      <c r="I41" s="51">
        <f t="shared" si="2"/>
        <v>4208145.4029999999</v>
      </c>
    </row>
    <row r="42" spans="1:28" s="6" customFormat="1" ht="18" customHeight="1" x14ac:dyDescent="0.35">
      <c r="A42" s="19" t="s">
        <v>31</v>
      </c>
      <c r="B42" s="22">
        <v>1060</v>
      </c>
      <c r="C42" s="51">
        <v>3744100</v>
      </c>
      <c r="D42" s="51"/>
      <c r="E42" s="50">
        <v>475000</v>
      </c>
      <c r="F42" s="84">
        <v>98390.95</v>
      </c>
      <c r="G42" s="51">
        <f t="shared" si="3"/>
        <v>125536.34999999999</v>
      </c>
      <c r="H42" s="51">
        <f t="shared" si="2"/>
        <v>125536.34999999999</v>
      </c>
      <c r="I42" s="51">
        <f t="shared" si="2"/>
        <v>125536.34999999999</v>
      </c>
    </row>
    <row r="43" spans="1:28" s="6" customFormat="1" ht="18" customHeight="1" x14ac:dyDescent="0.35">
      <c r="A43" s="19" t="s">
        <v>32</v>
      </c>
      <c r="B43" s="22">
        <v>1070</v>
      </c>
      <c r="C43" s="51">
        <v>53993202.86999999</v>
      </c>
      <c r="D43" s="51"/>
      <c r="E43" s="50">
        <v>30268600.560000002</v>
      </c>
      <c r="F43" s="84">
        <v>3982455.67</v>
      </c>
      <c r="G43" s="51">
        <f t="shared" si="3"/>
        <v>8762048.2966666669</v>
      </c>
      <c r="H43" s="51">
        <f t="shared" si="2"/>
        <v>8762048.2966666669</v>
      </c>
      <c r="I43" s="51">
        <f t="shared" si="2"/>
        <v>8762048.2966666669</v>
      </c>
    </row>
    <row r="44" spans="1:28" s="6" customFormat="1" ht="18" customHeight="1" x14ac:dyDescent="0.35">
      <c r="A44" s="19" t="s">
        <v>33</v>
      </c>
      <c r="B44" s="22">
        <v>1080</v>
      </c>
      <c r="C44" s="51">
        <v>800553.80999999994</v>
      </c>
      <c r="D44" s="51"/>
      <c r="E44" s="50">
        <v>566852</v>
      </c>
      <c r="F44" s="84">
        <v>104170.09</v>
      </c>
      <c r="G44" s="51">
        <f t="shared" si="3"/>
        <v>154227.30333333334</v>
      </c>
      <c r="H44" s="51">
        <f t="shared" si="2"/>
        <v>154227.30333333334</v>
      </c>
      <c r="I44" s="51">
        <f t="shared" si="2"/>
        <v>154227.30333333334</v>
      </c>
    </row>
    <row r="45" spans="1:28" s="6" customFormat="1" ht="18" customHeight="1" x14ac:dyDescent="0.35">
      <c r="A45" s="19" t="s">
        <v>34</v>
      </c>
      <c r="B45" s="22">
        <v>1090</v>
      </c>
      <c r="C45" s="51">
        <v>11786171.84</v>
      </c>
      <c r="D45" s="51"/>
      <c r="E45" s="50">
        <v>6002000</v>
      </c>
      <c r="F45" s="84">
        <v>903449.5</v>
      </c>
      <c r="G45" s="51">
        <f t="shared" si="3"/>
        <v>1699516.8333333333</v>
      </c>
      <c r="H45" s="51">
        <f t="shared" si="2"/>
        <v>1699516.8333333333</v>
      </c>
      <c r="I45" s="51">
        <f t="shared" si="2"/>
        <v>1699516.8333333333</v>
      </c>
    </row>
    <row r="46" spans="1:28" s="6" customFormat="1" ht="18" customHeight="1" x14ac:dyDescent="0.35">
      <c r="A46" s="19" t="s">
        <v>35</v>
      </c>
      <c r="B46" s="22">
        <v>1100</v>
      </c>
      <c r="C46" s="51">
        <v>0</v>
      </c>
      <c r="D46" s="51"/>
      <c r="E46" s="50">
        <v>0</v>
      </c>
      <c r="F46" s="84">
        <v>0</v>
      </c>
      <c r="G46" s="51">
        <f t="shared" si="3"/>
        <v>0</v>
      </c>
      <c r="H46" s="51">
        <f t="shared" si="2"/>
        <v>0</v>
      </c>
      <c r="I46" s="51">
        <f t="shared" si="2"/>
        <v>0</v>
      </c>
    </row>
    <row r="47" spans="1:28" s="6" customFormat="1" ht="18" customHeight="1" x14ac:dyDescent="0.35">
      <c r="A47" s="19" t="s">
        <v>65</v>
      </c>
      <c r="B47" s="22">
        <v>1110</v>
      </c>
      <c r="C47" s="51">
        <v>8368043.4000000004</v>
      </c>
      <c r="D47" s="51"/>
      <c r="E47" s="50">
        <v>9880181</v>
      </c>
      <c r="F47" s="84">
        <v>8824.36</v>
      </c>
      <c r="G47" s="51">
        <f t="shared" si="3"/>
        <v>3290452.2133333334</v>
      </c>
      <c r="H47" s="51">
        <f t="shared" si="2"/>
        <v>3290452.2133333334</v>
      </c>
      <c r="I47" s="51">
        <f t="shared" si="2"/>
        <v>3290452.2133333334</v>
      </c>
    </row>
    <row r="48" spans="1:28" s="6" customFormat="1" ht="36.75" customHeight="1" x14ac:dyDescent="0.35">
      <c r="A48" s="23" t="s">
        <v>36</v>
      </c>
      <c r="B48" s="22">
        <v>1120</v>
      </c>
      <c r="C48" s="51">
        <v>18548</v>
      </c>
      <c r="D48" s="51"/>
      <c r="E48" s="50">
        <v>0</v>
      </c>
      <c r="F48" s="84">
        <v>7900</v>
      </c>
      <c r="G48" s="51">
        <v>0</v>
      </c>
      <c r="H48" s="51">
        <f t="shared" si="2"/>
        <v>0</v>
      </c>
      <c r="I48" s="51">
        <f t="shared" si="2"/>
        <v>0</v>
      </c>
    </row>
    <row r="49" spans="1:26" s="6" customFormat="1" x14ac:dyDescent="0.35">
      <c r="A49" s="23" t="s">
        <v>37</v>
      </c>
      <c r="B49" s="22">
        <v>1130</v>
      </c>
      <c r="C49" s="51">
        <v>960120</v>
      </c>
      <c r="D49" s="51"/>
      <c r="E49" s="50">
        <v>1019600</v>
      </c>
      <c r="F49" s="84">
        <v>105100</v>
      </c>
      <c r="G49" s="51">
        <f t="shared" si="3"/>
        <v>304833.33333333331</v>
      </c>
      <c r="H49" s="51">
        <f t="shared" si="2"/>
        <v>304833.33333333331</v>
      </c>
      <c r="I49" s="51">
        <f t="shared" si="2"/>
        <v>304833.33333333331</v>
      </c>
    </row>
    <row r="50" spans="1:26" s="6" customFormat="1" x14ac:dyDescent="0.35">
      <c r="A50" s="19" t="s">
        <v>38</v>
      </c>
      <c r="B50" s="22">
        <v>1140</v>
      </c>
      <c r="C50" s="51">
        <v>1992.97</v>
      </c>
      <c r="D50" s="51"/>
      <c r="E50" s="50">
        <v>169200</v>
      </c>
      <c r="F50" s="84">
        <v>30797.200000000001</v>
      </c>
      <c r="G50" s="51">
        <f t="shared" si="3"/>
        <v>46134.266666666663</v>
      </c>
      <c r="H50" s="51">
        <f t="shared" si="2"/>
        <v>46134.266666666663</v>
      </c>
      <c r="I50" s="51">
        <f t="shared" si="2"/>
        <v>46134.266666666663</v>
      </c>
    </row>
    <row r="51" spans="1:26" s="6" customFormat="1" x14ac:dyDescent="0.35">
      <c r="A51" s="24" t="s">
        <v>39</v>
      </c>
      <c r="B51" s="25">
        <v>1160</v>
      </c>
      <c r="C51" s="50">
        <v>174856832.278</v>
      </c>
      <c r="D51" s="50">
        <f>D24+D27+D29+D54+D65</f>
        <v>0</v>
      </c>
      <c r="E51" s="50">
        <v>167446653.65000001</v>
      </c>
      <c r="F51" s="50">
        <f>F24+F27+F29+F54+F65</f>
        <v>28046022.52</v>
      </c>
      <c r="G51" s="50">
        <f>G24+G27+G29+G54+G65</f>
        <v>46475680.806666672</v>
      </c>
      <c r="H51" s="50">
        <f>H24+H27+H29+H54+H65</f>
        <v>46475680.806666672</v>
      </c>
      <c r="I51" s="50">
        <f>I24+I27+I29+I54+I65</f>
        <v>46475680.806666672</v>
      </c>
    </row>
    <row r="52" spans="1:26" s="6" customFormat="1" x14ac:dyDescent="0.35">
      <c r="A52" s="24" t="s">
        <v>40</v>
      </c>
      <c r="B52" s="25">
        <v>1170</v>
      </c>
      <c r="C52" s="50">
        <v>171720327.27999997</v>
      </c>
      <c r="D52" s="50">
        <f>D40+D41+D42+D43+D44+D45+D46+D47+D48+D49+D50+D57+D70</f>
        <v>0</v>
      </c>
      <c r="E52" s="50">
        <v>133953959.47</v>
      </c>
      <c r="F52" s="50">
        <f>F40+F41+F42+F43+F44+F45+F46+F47+F48+F49+F50+F57+F70</f>
        <v>23090706.550999995</v>
      </c>
      <c r="G52" s="50">
        <f>SUM(G40:G50)+G57+G70</f>
        <v>37688496.653000005</v>
      </c>
      <c r="H52" s="50">
        <f>H40+H41+H42+H43+H44+H45+H46+H47+H48+H49+H50+H57+H70</f>
        <v>37688496.653000005</v>
      </c>
      <c r="I52" s="50">
        <f>I40+I41+I42+I43+I44+I45+I46+I47+I48+I49+I50+I57+I70</f>
        <v>37688496.653000005</v>
      </c>
    </row>
    <row r="53" spans="1:26" s="6" customFormat="1" x14ac:dyDescent="0.35">
      <c r="A53" s="151" t="s">
        <v>48</v>
      </c>
      <c r="B53" s="152"/>
      <c r="C53" s="152"/>
      <c r="D53" s="152"/>
      <c r="E53" s="152"/>
      <c r="F53" s="152"/>
      <c r="G53" s="152"/>
      <c r="H53" s="152"/>
      <c r="I53" s="153"/>
    </row>
    <row r="54" spans="1:26" s="6" customFormat="1" x14ac:dyDescent="0.35">
      <c r="A54" s="52" t="s">
        <v>82</v>
      </c>
      <c r="B54" s="55">
        <v>2010</v>
      </c>
      <c r="C54" s="77">
        <v>0</v>
      </c>
      <c r="D54" s="77">
        <f>D55</f>
        <v>0</v>
      </c>
      <c r="E54" s="77">
        <f>F54+G54+H54+I54</f>
        <v>0</v>
      </c>
      <c r="F54" s="77">
        <f>F55</f>
        <v>0</v>
      </c>
      <c r="G54" s="77">
        <f>G55</f>
        <v>0</v>
      </c>
      <c r="H54" s="77">
        <f>H55</f>
        <v>0</v>
      </c>
      <c r="I54" s="77">
        <f>I55</f>
        <v>0</v>
      </c>
    </row>
    <row r="55" spans="1:26" s="6" customFormat="1" ht="36" customHeight="1" x14ac:dyDescent="0.35">
      <c r="A55" s="92" t="s">
        <v>108</v>
      </c>
      <c r="B55" s="18">
        <v>2011</v>
      </c>
      <c r="C55" s="77">
        <v>0</v>
      </c>
      <c r="D55" s="77"/>
      <c r="E55" s="77">
        <f>F55+G55+H55+I55</f>
        <v>0</v>
      </c>
      <c r="F55" s="77">
        <v>0</v>
      </c>
      <c r="G55" s="77"/>
      <c r="H55" s="77"/>
      <c r="I55" s="77"/>
      <c r="J55" s="145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</row>
    <row r="56" spans="1:26" s="6" customFormat="1" ht="18" customHeight="1" x14ac:dyDescent="0.35">
      <c r="A56" s="92" t="s">
        <v>83</v>
      </c>
      <c r="B56" s="18">
        <v>2012</v>
      </c>
      <c r="C56" s="77">
        <v>0</v>
      </c>
      <c r="D56" s="77"/>
      <c r="E56" s="77">
        <f>F56+G56+H56+I56</f>
        <v>0</v>
      </c>
      <c r="F56" s="77">
        <v>0</v>
      </c>
      <c r="G56" s="77"/>
      <c r="H56" s="77"/>
      <c r="I56" s="77"/>
      <c r="J56" s="143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</row>
    <row r="57" spans="1:26" s="6" customFormat="1" ht="18" customHeight="1" x14ac:dyDescent="0.35">
      <c r="A57" s="67" t="s">
        <v>104</v>
      </c>
      <c r="B57" s="65">
        <v>3010</v>
      </c>
      <c r="C57" s="85">
        <v>3329278.87</v>
      </c>
      <c r="D57" s="85">
        <f>D58+D59+D60+D61+D62+D63</f>
        <v>0</v>
      </c>
      <c r="E57" s="85">
        <f>F57+G57+H57+I57</f>
        <v>2194337.04</v>
      </c>
      <c r="F57" s="85">
        <f>F58+F59+F60+F61+F62+F63</f>
        <v>2194337.04</v>
      </c>
      <c r="G57" s="85">
        <f>G58+G59+G60+G61+G62+G63</f>
        <v>0</v>
      </c>
      <c r="H57" s="85">
        <f>H58+H59+H60+H61+H62+H63</f>
        <v>0</v>
      </c>
      <c r="I57" s="85">
        <f>I58+I59+I60+I61+I62+I63</f>
        <v>0</v>
      </c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s="6" customFormat="1" x14ac:dyDescent="0.35">
      <c r="A58" s="19" t="s">
        <v>49</v>
      </c>
      <c r="B58" s="22">
        <v>3011</v>
      </c>
      <c r="C58" s="51">
        <v>2415821.7400000002</v>
      </c>
      <c r="D58" s="51"/>
      <c r="E58" s="50">
        <f t="shared" ref="E58:E63" si="4">F58+G58+H58+I58</f>
        <v>0</v>
      </c>
      <c r="F58" s="84">
        <v>0</v>
      </c>
      <c r="G58" s="107"/>
      <c r="H58" s="107"/>
      <c r="I58" s="107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s="6" customFormat="1" x14ac:dyDescent="0.35">
      <c r="A59" s="19" t="s">
        <v>105</v>
      </c>
      <c r="B59" s="22">
        <v>3012</v>
      </c>
      <c r="C59" s="51">
        <v>344037.31</v>
      </c>
      <c r="D59" s="51"/>
      <c r="E59" s="50">
        <f t="shared" si="4"/>
        <v>2194337.04</v>
      </c>
      <c r="F59" s="84">
        <v>2194337.04</v>
      </c>
      <c r="G59" s="107"/>
      <c r="H59" s="107"/>
      <c r="I59" s="107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s="6" customFormat="1" x14ac:dyDescent="0.35">
      <c r="A60" s="19" t="s">
        <v>106</v>
      </c>
      <c r="B60" s="22">
        <v>3013</v>
      </c>
      <c r="C60" s="51">
        <v>0</v>
      </c>
      <c r="D60" s="51"/>
      <c r="E60" s="50">
        <f t="shared" si="4"/>
        <v>0</v>
      </c>
      <c r="F60" s="84">
        <v>0</v>
      </c>
      <c r="G60" s="107"/>
      <c r="H60" s="107"/>
      <c r="I60" s="107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s="6" customFormat="1" x14ac:dyDescent="0.35">
      <c r="A61" s="19" t="s">
        <v>107</v>
      </c>
      <c r="B61" s="22">
        <v>3014</v>
      </c>
      <c r="C61" s="51">
        <v>17517</v>
      </c>
      <c r="D61" s="51"/>
      <c r="E61" s="50">
        <f t="shared" si="4"/>
        <v>0</v>
      </c>
      <c r="F61" s="84">
        <v>0</v>
      </c>
      <c r="G61" s="107"/>
      <c r="H61" s="107"/>
      <c r="I61" s="107"/>
    </row>
    <row r="62" spans="1:26" s="6" customFormat="1" ht="36" customHeight="1" x14ac:dyDescent="0.35">
      <c r="A62" s="19" t="s">
        <v>50</v>
      </c>
      <c r="B62" s="22">
        <v>3015</v>
      </c>
      <c r="C62" s="51">
        <v>0</v>
      </c>
      <c r="D62" s="51"/>
      <c r="E62" s="50">
        <f t="shared" si="4"/>
        <v>0</v>
      </c>
      <c r="F62" s="84">
        <v>0</v>
      </c>
      <c r="G62" s="107"/>
      <c r="H62" s="107"/>
      <c r="I62" s="107"/>
    </row>
    <row r="63" spans="1:26" s="6" customFormat="1" x14ac:dyDescent="0.35">
      <c r="A63" s="19" t="s">
        <v>16</v>
      </c>
      <c r="B63" s="22">
        <v>3016</v>
      </c>
      <c r="C63" s="51">
        <v>551902.82000000007</v>
      </c>
      <c r="D63" s="51"/>
      <c r="E63" s="50">
        <f t="shared" si="4"/>
        <v>0</v>
      </c>
      <c r="F63" s="84">
        <v>0</v>
      </c>
      <c r="G63" s="107"/>
      <c r="H63" s="107"/>
      <c r="I63" s="107"/>
    </row>
    <row r="64" spans="1:26" s="6" customFormat="1" ht="16.95" customHeight="1" x14ac:dyDescent="0.35">
      <c r="A64" s="151" t="s">
        <v>52</v>
      </c>
      <c r="B64" s="152"/>
      <c r="C64" s="152"/>
      <c r="D64" s="152"/>
      <c r="E64" s="152"/>
      <c r="F64" s="152"/>
      <c r="G64" s="152"/>
      <c r="H64" s="152"/>
      <c r="I64" s="154"/>
    </row>
    <row r="65" spans="1:10" ht="16.95" customHeight="1" x14ac:dyDescent="0.35">
      <c r="A65" s="27" t="s">
        <v>53</v>
      </c>
      <c r="B65" s="55">
        <v>4010</v>
      </c>
      <c r="C65" s="86">
        <f>C66+C67+C68+C69</f>
        <v>0</v>
      </c>
      <c r="D65" s="86">
        <f>D66+D67+D68+D69</f>
        <v>0</v>
      </c>
      <c r="E65" s="50">
        <f>F65+G65+H65+I65</f>
        <v>0</v>
      </c>
      <c r="F65" s="86">
        <f>F66+F67+F68+F69</f>
        <v>0</v>
      </c>
      <c r="G65" s="86">
        <f>G66+G67+G68+G69</f>
        <v>0</v>
      </c>
      <c r="H65" s="86">
        <f>H66+H67+H68+H69</f>
        <v>0</v>
      </c>
      <c r="I65" s="86">
        <f>I66+I67+I68+I69</f>
        <v>0</v>
      </c>
    </row>
    <row r="66" spans="1:10" ht="16.95" customHeight="1" x14ac:dyDescent="0.35">
      <c r="A66" s="19" t="s">
        <v>54</v>
      </c>
      <c r="B66" s="20">
        <v>4011</v>
      </c>
      <c r="C66" s="51"/>
      <c r="D66" s="51"/>
      <c r="E66" s="50">
        <f t="shared" ref="E66:E73" si="5">F66+G66+H66+I66</f>
        <v>0</v>
      </c>
      <c r="F66" s="84"/>
      <c r="G66" s="107"/>
      <c r="H66" s="107"/>
      <c r="I66" s="107"/>
    </row>
    <row r="67" spans="1:10" ht="16.95" customHeight="1" x14ac:dyDescent="0.35">
      <c r="A67" s="19" t="s">
        <v>55</v>
      </c>
      <c r="B67" s="22">
        <v>4012</v>
      </c>
      <c r="C67" s="51"/>
      <c r="D67" s="51"/>
      <c r="E67" s="50">
        <f t="shared" si="5"/>
        <v>0</v>
      </c>
      <c r="F67" s="84"/>
      <c r="G67" s="107"/>
      <c r="H67" s="107"/>
      <c r="I67" s="107"/>
    </row>
    <row r="68" spans="1:10" ht="16.95" customHeight="1" x14ac:dyDescent="0.35">
      <c r="A68" s="19" t="s">
        <v>56</v>
      </c>
      <c r="B68" s="22">
        <v>4013</v>
      </c>
      <c r="C68" s="51"/>
      <c r="D68" s="51"/>
      <c r="E68" s="50">
        <f t="shared" si="5"/>
        <v>0</v>
      </c>
      <c r="F68" s="84"/>
      <c r="G68" s="107"/>
      <c r="H68" s="107"/>
      <c r="I68" s="107"/>
    </row>
    <row r="69" spans="1:10" ht="16.95" customHeight="1" x14ac:dyDescent="0.35">
      <c r="A69" s="19" t="s">
        <v>57</v>
      </c>
      <c r="B69" s="22">
        <v>4020</v>
      </c>
      <c r="C69" s="51"/>
      <c r="D69" s="51"/>
      <c r="E69" s="50">
        <f t="shared" si="5"/>
        <v>0</v>
      </c>
      <c r="F69" s="84"/>
      <c r="G69" s="107"/>
      <c r="H69" s="107"/>
      <c r="I69" s="107"/>
    </row>
    <row r="70" spans="1:10" x14ac:dyDescent="0.35">
      <c r="A70" s="24" t="s">
        <v>58</v>
      </c>
      <c r="B70" s="25">
        <v>4030</v>
      </c>
      <c r="C70" s="50">
        <f>C71+C72+C73+C74</f>
        <v>0</v>
      </c>
      <c r="D70" s="50">
        <f>D71+D72+D73+D74</f>
        <v>0</v>
      </c>
      <c r="E70" s="50">
        <f>F70+G70+H70+I70</f>
        <v>0</v>
      </c>
      <c r="F70" s="50">
        <f>F71+F72+F73+F74</f>
        <v>0</v>
      </c>
      <c r="G70" s="50">
        <f>G71+G72+G73+G74</f>
        <v>0</v>
      </c>
      <c r="H70" s="50">
        <f>H71+H72+H73+H74</f>
        <v>0</v>
      </c>
      <c r="I70" s="50">
        <f>I71+I72+I73+I74</f>
        <v>0</v>
      </c>
    </row>
    <row r="71" spans="1:10" x14ac:dyDescent="0.35">
      <c r="A71" s="19" t="s">
        <v>54</v>
      </c>
      <c r="B71" s="22">
        <v>4031</v>
      </c>
      <c r="C71" s="51"/>
      <c r="D71" s="51"/>
      <c r="E71" s="50">
        <f t="shared" si="5"/>
        <v>0</v>
      </c>
      <c r="F71" s="84"/>
      <c r="G71" s="107"/>
      <c r="H71" s="107"/>
      <c r="I71" s="107"/>
    </row>
    <row r="72" spans="1:10" x14ac:dyDescent="0.35">
      <c r="A72" s="19" t="s">
        <v>55</v>
      </c>
      <c r="B72" s="22">
        <v>4032</v>
      </c>
      <c r="C72" s="51"/>
      <c r="D72" s="51"/>
      <c r="E72" s="50">
        <f t="shared" si="5"/>
        <v>0</v>
      </c>
      <c r="F72" s="84"/>
      <c r="G72" s="107"/>
      <c r="H72" s="107"/>
      <c r="I72" s="107"/>
    </row>
    <row r="73" spans="1:10" x14ac:dyDescent="0.35">
      <c r="A73" s="19" t="s">
        <v>56</v>
      </c>
      <c r="B73" s="22">
        <v>4033</v>
      </c>
      <c r="C73" s="51"/>
      <c r="D73" s="51"/>
      <c r="E73" s="50">
        <f t="shared" si="5"/>
        <v>0</v>
      </c>
      <c r="F73" s="84"/>
      <c r="G73" s="107"/>
      <c r="H73" s="107"/>
      <c r="I73" s="107"/>
    </row>
    <row r="74" spans="1:10" x14ac:dyDescent="0.35">
      <c r="A74" s="23" t="s">
        <v>59</v>
      </c>
      <c r="B74" s="22">
        <v>4040</v>
      </c>
      <c r="C74" s="51"/>
      <c r="D74" s="51"/>
      <c r="E74" s="50">
        <f>F74+G74+H74+I74</f>
        <v>0</v>
      </c>
      <c r="F74" s="84"/>
      <c r="G74" s="107"/>
      <c r="H74" s="107"/>
      <c r="I74" s="107"/>
    </row>
    <row r="75" spans="1:10" x14ac:dyDescent="0.35">
      <c r="A75" s="155" t="s">
        <v>84</v>
      </c>
      <c r="B75" s="156"/>
      <c r="C75" s="156"/>
      <c r="D75" s="156"/>
      <c r="E75" s="156"/>
      <c r="F75" s="156"/>
      <c r="G75" s="156"/>
      <c r="H75" s="156"/>
      <c r="I75" s="157"/>
    </row>
    <row r="76" spans="1:10" x14ac:dyDescent="0.35">
      <c r="A76" s="63" t="s">
        <v>79</v>
      </c>
      <c r="B76" s="55">
        <v>5010</v>
      </c>
      <c r="C76" s="77">
        <f>C51-C52</f>
        <v>3136504.9980000257</v>
      </c>
      <c r="D76" s="77">
        <f>D51-D52</f>
        <v>0</v>
      </c>
      <c r="E76" s="50">
        <f>F76+G76+H76+I76</f>
        <v>31316868.430000007</v>
      </c>
      <c r="F76" s="77">
        <f>F51-F52</f>
        <v>4955315.9690000042</v>
      </c>
      <c r="G76" s="77">
        <f>G51-G52</f>
        <v>8787184.1536666676</v>
      </c>
      <c r="H76" s="77">
        <f>H51-H52</f>
        <v>8787184.1536666676</v>
      </c>
      <c r="I76" s="77">
        <f>I51-I52</f>
        <v>8787184.1536666676</v>
      </c>
      <c r="J76" s="88"/>
    </row>
    <row r="77" spans="1:10" x14ac:dyDescent="0.35">
      <c r="A77" s="57" t="s">
        <v>80</v>
      </c>
      <c r="B77" s="18">
        <v>5011</v>
      </c>
      <c r="C77" s="77">
        <f>C76-C78</f>
        <v>3136504.9980000257</v>
      </c>
      <c r="D77" s="77">
        <f>D76-D78</f>
        <v>0</v>
      </c>
      <c r="E77" s="50">
        <v>33492694.180000003</v>
      </c>
      <c r="F77" s="77">
        <f>F76-F78</f>
        <v>4955315.9690000042</v>
      </c>
      <c r="G77" s="77">
        <f>G76-G78</f>
        <v>8787184.1536666676</v>
      </c>
      <c r="H77" s="77">
        <f>H76-H78</f>
        <v>8787184.1536666676</v>
      </c>
      <c r="I77" s="77">
        <f>I76-I78</f>
        <v>8787184.1536666676</v>
      </c>
    </row>
    <row r="78" spans="1:10" x14ac:dyDescent="0.35">
      <c r="A78" s="64" t="s">
        <v>81</v>
      </c>
      <c r="B78" s="18">
        <v>5012</v>
      </c>
      <c r="C78" s="77"/>
      <c r="D78" s="77"/>
      <c r="E78" s="50">
        <f>F78+G78+H78+I78</f>
        <v>0</v>
      </c>
      <c r="F78" s="77"/>
      <c r="G78" s="108"/>
      <c r="H78" s="108"/>
      <c r="I78" s="108"/>
    </row>
    <row r="79" spans="1:10" x14ac:dyDescent="0.35">
      <c r="A79" s="151" t="s">
        <v>85</v>
      </c>
      <c r="B79" s="152"/>
      <c r="C79" s="152"/>
      <c r="D79" s="152"/>
      <c r="E79" s="152"/>
      <c r="F79" s="152"/>
      <c r="G79" s="152"/>
      <c r="H79" s="152"/>
      <c r="I79" s="153"/>
    </row>
    <row r="80" spans="1:10" x14ac:dyDescent="0.35">
      <c r="A80" s="52" t="s">
        <v>47</v>
      </c>
      <c r="B80" s="55">
        <v>6010</v>
      </c>
      <c r="C80" s="77">
        <v>33363830.100000001</v>
      </c>
      <c r="D80" s="77">
        <f>D81+D82+D83+D84+D85+D86</f>
        <v>0</v>
      </c>
      <c r="E80" s="77">
        <v>29108686.899999999</v>
      </c>
      <c r="F80" s="77">
        <f>F81+F82+F83+F84+F85+F86</f>
        <v>5046252.76</v>
      </c>
      <c r="G80" s="77">
        <f>G81+G82+G83+G84+G85+G86</f>
        <v>8020811.3800000008</v>
      </c>
      <c r="H80" s="77">
        <f>H81+H82+H83+H84+H85+H86</f>
        <v>8020811.3800000008</v>
      </c>
      <c r="I80" s="77">
        <f>I81+I82+I83+I84+I85+I86</f>
        <v>8020811.3800000008</v>
      </c>
    </row>
    <row r="81" spans="1:17" s="6" customFormat="1" x14ac:dyDescent="0.35">
      <c r="A81" s="34" t="s">
        <v>41</v>
      </c>
      <c r="B81" s="20">
        <v>6011</v>
      </c>
      <c r="C81" s="49">
        <v>0</v>
      </c>
      <c r="D81" s="49"/>
      <c r="E81" s="77">
        <v>0</v>
      </c>
      <c r="F81" s="84">
        <v>0</v>
      </c>
      <c r="G81" s="51">
        <f t="shared" ref="G81:G86" si="6">(E81-F81)/3</f>
        <v>0</v>
      </c>
      <c r="H81" s="51">
        <f t="shared" ref="H81:I86" si="7">G81</f>
        <v>0</v>
      </c>
      <c r="I81" s="51">
        <f t="shared" si="7"/>
        <v>0</v>
      </c>
      <c r="K81" s="16"/>
    </row>
    <row r="82" spans="1:17" s="6" customFormat="1" x14ac:dyDescent="0.35">
      <c r="A82" s="26" t="s">
        <v>42</v>
      </c>
      <c r="B82" s="20">
        <v>6012</v>
      </c>
      <c r="C82" s="51">
        <v>1032532.06</v>
      </c>
      <c r="D82" s="51"/>
      <c r="E82" s="77">
        <v>1052121.22</v>
      </c>
      <c r="F82" s="84">
        <v>181930.81</v>
      </c>
      <c r="G82" s="51">
        <f t="shared" si="6"/>
        <v>290063.46999999997</v>
      </c>
      <c r="H82" s="51">
        <f t="shared" si="7"/>
        <v>290063.46999999997</v>
      </c>
      <c r="I82" s="51">
        <f t="shared" si="7"/>
        <v>290063.46999999997</v>
      </c>
      <c r="K82" s="16"/>
    </row>
    <row r="83" spans="1:17" s="6" customFormat="1" x14ac:dyDescent="0.35">
      <c r="A83" s="26" t="s">
        <v>43</v>
      </c>
      <c r="B83" s="20">
        <v>6013</v>
      </c>
      <c r="C83" s="51">
        <v>5312.81</v>
      </c>
      <c r="D83" s="51"/>
      <c r="E83" s="77">
        <v>0</v>
      </c>
      <c r="F83" s="84">
        <v>0</v>
      </c>
      <c r="G83" s="51">
        <f t="shared" si="6"/>
        <v>0</v>
      </c>
      <c r="H83" s="51">
        <f t="shared" si="7"/>
        <v>0</v>
      </c>
      <c r="I83" s="51">
        <f t="shared" si="7"/>
        <v>0</v>
      </c>
    </row>
    <row r="84" spans="1:17" s="6" customFormat="1" x14ac:dyDescent="0.35">
      <c r="A84" s="26" t="s">
        <v>44</v>
      </c>
      <c r="B84" s="20">
        <v>6014</v>
      </c>
      <c r="C84" s="51">
        <v>12367844.850000001</v>
      </c>
      <c r="D84" s="51"/>
      <c r="E84" s="77">
        <v>12625454.68</v>
      </c>
      <c r="F84" s="84">
        <v>2183168.5</v>
      </c>
      <c r="G84" s="51">
        <f t="shared" si="6"/>
        <v>3480762.06</v>
      </c>
      <c r="H84" s="51">
        <f t="shared" si="7"/>
        <v>3480762.06</v>
      </c>
      <c r="I84" s="51">
        <f t="shared" si="7"/>
        <v>3480762.06</v>
      </c>
    </row>
    <row r="85" spans="1:17" s="6" customFormat="1" ht="31.2" x14ac:dyDescent="0.35">
      <c r="A85" s="66" t="s">
        <v>45</v>
      </c>
      <c r="B85" s="20">
        <v>6015</v>
      </c>
      <c r="C85" s="87">
        <v>19958140.379999999</v>
      </c>
      <c r="D85" s="87"/>
      <c r="E85" s="77">
        <v>15431111</v>
      </c>
      <c r="F85" s="84">
        <v>2681153.4500000002</v>
      </c>
      <c r="G85" s="51">
        <f t="shared" si="6"/>
        <v>4249985.8500000006</v>
      </c>
      <c r="H85" s="51">
        <f t="shared" si="7"/>
        <v>4249985.8500000006</v>
      </c>
      <c r="I85" s="51">
        <f t="shared" si="7"/>
        <v>4249985.8500000006</v>
      </c>
    </row>
    <row r="86" spans="1:17" s="6" customFormat="1" x14ac:dyDescent="0.35">
      <c r="A86" s="28" t="s">
        <v>46</v>
      </c>
      <c r="B86" s="20">
        <v>6016</v>
      </c>
      <c r="C86" s="82">
        <v>0</v>
      </c>
      <c r="D86" s="82"/>
      <c r="E86" s="77">
        <v>0</v>
      </c>
      <c r="F86" s="84">
        <v>0</v>
      </c>
      <c r="G86" s="51">
        <f t="shared" si="6"/>
        <v>0</v>
      </c>
      <c r="H86" s="51">
        <f t="shared" si="7"/>
        <v>0</v>
      </c>
      <c r="I86" s="51">
        <f t="shared" si="7"/>
        <v>0</v>
      </c>
    </row>
    <row r="87" spans="1:17" ht="22.2" customHeight="1" x14ac:dyDescent="0.35">
      <c r="A87" s="158" t="s">
        <v>86</v>
      </c>
      <c r="B87" s="159"/>
      <c r="C87" s="159"/>
      <c r="D87" s="159"/>
      <c r="E87" s="159"/>
      <c r="F87" s="159"/>
      <c r="G87" s="159"/>
      <c r="H87" s="159"/>
      <c r="I87" s="160"/>
    </row>
    <row r="88" spans="1:17" x14ac:dyDescent="0.35">
      <c r="A88" s="37" t="s">
        <v>67</v>
      </c>
      <c r="B88" s="20">
        <v>7010</v>
      </c>
      <c r="C88" s="29"/>
      <c r="D88" s="29"/>
      <c r="E88" s="124"/>
      <c r="F88" s="29">
        <v>357</v>
      </c>
      <c r="G88" s="29"/>
      <c r="H88" s="29"/>
      <c r="I88" s="29"/>
    </row>
    <row r="89" spans="1:17" x14ac:dyDescent="0.35">
      <c r="A89" s="37"/>
      <c r="B89" s="20"/>
      <c r="C89" s="29"/>
      <c r="D89" s="29"/>
      <c r="E89" s="124"/>
      <c r="F89" s="93" t="s">
        <v>87</v>
      </c>
      <c r="G89" s="93" t="s">
        <v>89</v>
      </c>
      <c r="H89" s="93" t="s">
        <v>90</v>
      </c>
      <c r="I89" s="93" t="s">
        <v>88</v>
      </c>
      <c r="J89" s="88"/>
    </row>
    <row r="90" spans="1:17" s="30" customFormat="1" x14ac:dyDescent="0.35">
      <c r="A90" s="37" t="s">
        <v>51</v>
      </c>
      <c r="B90" s="22">
        <v>7011</v>
      </c>
      <c r="C90" s="15">
        <v>79085992.590000004</v>
      </c>
      <c r="D90" s="15"/>
      <c r="E90" s="13"/>
      <c r="F90" s="51">
        <v>74944067.280000001</v>
      </c>
      <c r="G90" s="51"/>
      <c r="H90" s="15"/>
      <c r="I90" s="21"/>
      <c r="J90" s="6"/>
      <c r="K90" s="6"/>
      <c r="L90" s="6"/>
      <c r="M90" s="6"/>
      <c r="N90" s="6"/>
      <c r="O90" s="6"/>
      <c r="P90" s="6"/>
      <c r="Q90" s="6"/>
    </row>
    <row r="91" spans="1:17" x14ac:dyDescent="0.35">
      <c r="A91" s="37" t="s">
        <v>68</v>
      </c>
      <c r="B91" s="22">
        <v>7012</v>
      </c>
      <c r="C91" s="15"/>
      <c r="D91" s="15"/>
      <c r="E91" s="13"/>
      <c r="F91" s="84">
        <v>0</v>
      </c>
      <c r="G91" s="107"/>
      <c r="H91" s="109"/>
      <c r="I91" s="109"/>
    </row>
    <row r="92" spans="1:17" x14ac:dyDescent="0.35">
      <c r="A92" s="37" t="s">
        <v>69</v>
      </c>
      <c r="B92" s="22">
        <v>7013</v>
      </c>
      <c r="C92" s="15"/>
      <c r="D92" s="15"/>
      <c r="E92" s="13"/>
      <c r="F92" s="84">
        <v>0</v>
      </c>
      <c r="G92" s="107"/>
      <c r="H92" s="109"/>
      <c r="I92" s="109"/>
    </row>
    <row r="93" spans="1:17" x14ac:dyDescent="0.35">
      <c r="A93" s="37" t="s">
        <v>70</v>
      </c>
      <c r="B93" s="39">
        <v>7016</v>
      </c>
      <c r="C93" s="40"/>
      <c r="D93" s="40"/>
      <c r="E93" s="125"/>
      <c r="F93" s="84">
        <v>3631904</v>
      </c>
      <c r="G93" s="106"/>
      <c r="H93" s="110"/>
      <c r="I93" s="110"/>
    </row>
    <row r="94" spans="1:17" s="45" customFormat="1" x14ac:dyDescent="0.35">
      <c r="A94" s="37" t="s">
        <v>71</v>
      </c>
      <c r="B94" s="18">
        <v>7020</v>
      </c>
      <c r="C94" s="54"/>
      <c r="D94" s="54"/>
      <c r="E94" s="54"/>
      <c r="F94" s="82">
        <v>75309.19</v>
      </c>
      <c r="G94" s="107"/>
      <c r="H94" s="109"/>
      <c r="I94" s="111"/>
      <c r="J94" s="44"/>
      <c r="K94" s="44"/>
      <c r="L94" s="44"/>
      <c r="M94" s="44"/>
      <c r="N94" s="44"/>
      <c r="O94" s="44"/>
      <c r="P94" s="44"/>
      <c r="Q94" s="44"/>
    </row>
    <row r="95" spans="1:17" x14ac:dyDescent="0.35">
      <c r="A95" s="38"/>
      <c r="B95" s="35"/>
      <c r="C95" s="36"/>
      <c r="D95" s="36"/>
      <c r="E95" s="126"/>
      <c r="F95" s="36"/>
      <c r="G95" s="112"/>
      <c r="H95" s="112"/>
      <c r="I95" s="112"/>
    </row>
    <row r="96" spans="1:17" x14ac:dyDescent="0.35">
      <c r="A96" s="31" t="s">
        <v>17</v>
      </c>
      <c r="B96" s="32"/>
      <c r="C96" s="130"/>
      <c r="D96" s="113"/>
      <c r="E96" s="161" t="s">
        <v>111</v>
      </c>
      <c r="F96" s="161"/>
      <c r="G96" s="114"/>
      <c r="H96" s="115"/>
      <c r="I96" s="115"/>
    </row>
    <row r="97" spans="1:8" x14ac:dyDescent="0.35">
      <c r="A97" s="33"/>
      <c r="B97" s="48"/>
      <c r="C97" s="129" t="s">
        <v>18</v>
      </c>
      <c r="D97" s="137" t="s">
        <v>19</v>
      </c>
      <c r="E97" s="137"/>
      <c r="F97" s="137"/>
    </row>
    <row r="98" spans="1:8" x14ac:dyDescent="0.35">
      <c r="A98" s="33" t="s">
        <v>20</v>
      </c>
      <c r="B98" s="48"/>
      <c r="C98" s="130"/>
      <c r="D98" s="116"/>
      <c r="E98" s="138" t="s">
        <v>112</v>
      </c>
      <c r="F98" s="138"/>
    </row>
    <row r="99" spans="1:8" ht="13.95" customHeight="1" x14ac:dyDescent="0.35">
      <c r="A99" s="33"/>
      <c r="B99" s="48"/>
      <c r="C99" s="129" t="s">
        <v>18</v>
      </c>
      <c r="D99" s="137" t="s">
        <v>19</v>
      </c>
      <c r="E99" s="137"/>
      <c r="F99" s="137"/>
    </row>
    <row r="100" spans="1:8" ht="13.95" customHeight="1" x14ac:dyDescent="0.35"/>
    <row r="101" spans="1:8" ht="13.95" customHeight="1" x14ac:dyDescent="0.35"/>
    <row r="102" spans="1:8" x14ac:dyDescent="0.35">
      <c r="A102" s="1"/>
      <c r="B102" s="1"/>
      <c r="C102" s="131"/>
      <c r="D102" s="101"/>
      <c r="E102" s="128"/>
      <c r="F102" s="101"/>
      <c r="G102" s="101"/>
      <c r="H102" s="101"/>
    </row>
    <row r="103" spans="1:8" x14ac:dyDescent="0.35">
      <c r="A103" s="1"/>
      <c r="B103" s="1"/>
      <c r="C103" s="131"/>
      <c r="D103" s="101"/>
      <c r="E103" s="128"/>
      <c r="F103" s="101"/>
      <c r="G103" s="101"/>
      <c r="H103" s="101"/>
    </row>
    <row r="104" spans="1:8" x14ac:dyDescent="0.35">
      <c r="A104" s="1"/>
      <c r="B104" s="1"/>
      <c r="C104" s="131"/>
      <c r="D104" s="101"/>
      <c r="E104" s="128"/>
      <c r="F104" s="101"/>
      <c r="G104" s="101"/>
      <c r="H104" s="101"/>
    </row>
    <row r="105" spans="1:8" x14ac:dyDescent="0.35">
      <c r="A105" s="1"/>
      <c r="B105" s="1"/>
      <c r="C105" s="131"/>
      <c r="D105" s="101"/>
      <c r="E105" s="128"/>
      <c r="F105" s="101"/>
      <c r="G105" s="101"/>
      <c r="H105" s="101"/>
    </row>
    <row r="106" spans="1:8" x14ac:dyDescent="0.35">
      <c r="A106" s="1"/>
      <c r="B106" s="1"/>
      <c r="C106" s="131"/>
      <c r="D106" s="101"/>
      <c r="E106" s="128"/>
      <c r="F106" s="101"/>
      <c r="G106" s="101"/>
      <c r="H106" s="101"/>
    </row>
    <row r="107" spans="1:8" x14ac:dyDescent="0.35">
      <c r="A107" s="1"/>
      <c r="B107" s="1"/>
      <c r="C107" s="131"/>
      <c r="D107" s="101"/>
      <c r="E107" s="128"/>
      <c r="F107" s="101"/>
      <c r="G107" s="101"/>
      <c r="H107" s="101"/>
    </row>
  </sheetData>
  <mergeCells count="37">
    <mergeCell ref="A22:I22"/>
    <mergeCell ref="A23:I23"/>
    <mergeCell ref="F19:I19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D12:F12"/>
    <mergeCell ref="D2:I2"/>
    <mergeCell ref="D4:I4"/>
    <mergeCell ref="D5:I5"/>
    <mergeCell ref="D6:I6"/>
    <mergeCell ref="D7:I7"/>
    <mergeCell ref="D99:F99"/>
    <mergeCell ref="A53:I53"/>
    <mergeCell ref="A64:I64"/>
    <mergeCell ref="A75:I75"/>
    <mergeCell ref="A79:I79"/>
    <mergeCell ref="A87:I87"/>
    <mergeCell ref="E96:F96"/>
    <mergeCell ref="J24:P24"/>
    <mergeCell ref="D97:F97"/>
    <mergeCell ref="E98:F98"/>
    <mergeCell ref="J34:AB34"/>
    <mergeCell ref="J32:X32"/>
    <mergeCell ref="J57:Z60"/>
    <mergeCell ref="J56:Z56"/>
    <mergeCell ref="J55:Z55"/>
    <mergeCell ref="J25:X25"/>
    <mergeCell ref="J27:X27"/>
    <mergeCell ref="J28:X28"/>
    <mergeCell ref="A39:I39"/>
  </mergeCells>
  <phoneticPr fontId="27" type="noConversion"/>
  <pageMargins left="0.55000000000000004" right="0.23622047244094491" top="0.2" bottom="0.2" header="0.2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 Фін.план</vt:lpstr>
      <vt:lpstr>'Додаток 1 Фін.план'!Область_печати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2022-05-04T09:46:02Z</cp:lastPrinted>
  <dcterms:created xsi:type="dcterms:W3CDTF">2015-06-05T18:19:34Z</dcterms:created>
  <dcterms:modified xsi:type="dcterms:W3CDTF">2022-05-26T08:59:16Z</dcterms:modified>
</cp:coreProperties>
</file>