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ект бюджета на 2019 год\Проект 2019 для громадського обговорення\Инфографика\"/>
    </mc:Choice>
  </mc:AlternateContent>
  <bookViews>
    <workbookView xWindow="0" yWindow="0" windowWidth="23820" windowHeight="8760" tabRatio="721" activeTab="1"/>
  </bookViews>
  <sheets>
    <sheet name="доходи" sheetId="7" r:id="rId1"/>
    <sheet name="Видатки" sheetId="10" r:id="rId2"/>
    <sheet name="Програма соц-економ" sheetId="6" r:id="rId3"/>
    <sheet name="Видатки по глав.распор" sheetId="3" r:id="rId4"/>
    <sheet name="Штати та ср.з-та для обговор" sheetId="4" r:id="rId5"/>
    <sheet name="зміни мін з-ти" sheetId="5" r:id="rId6"/>
  </sheets>
  <externalReferences>
    <externalReference r:id="rId7"/>
  </externalReferences>
  <definedNames>
    <definedName name="_2">#REF!</definedName>
    <definedName name="_3">#REF!</definedName>
    <definedName name="_Б21000" localSheetId="4">#REF!</definedName>
    <definedName name="_Б21000">#REF!</definedName>
    <definedName name="_Б22000" localSheetId="4">#REF!</definedName>
    <definedName name="_Б22000">#REF!</definedName>
    <definedName name="_Б22100" localSheetId="4">#REF!</definedName>
    <definedName name="_Б22100">#REF!</definedName>
    <definedName name="_Б22110" localSheetId="4">#REF!</definedName>
    <definedName name="_Б22110">#REF!</definedName>
    <definedName name="_Б22111" localSheetId="4">#REF!</definedName>
    <definedName name="_Б22111">#REF!</definedName>
    <definedName name="_Б22112" localSheetId="4">#REF!</definedName>
    <definedName name="_Б22112">#REF!</definedName>
    <definedName name="_Б22200" localSheetId="4">#REF!</definedName>
    <definedName name="_Б22200">#REF!</definedName>
    <definedName name="_Б23000" localSheetId="4">#REF!</definedName>
    <definedName name="_Б23000">#REF!</definedName>
    <definedName name="_Б24000" localSheetId="4">#REF!</definedName>
    <definedName name="_Б24000">#REF!</definedName>
    <definedName name="_Б25000" localSheetId="4">#REF!</definedName>
    <definedName name="_Б25000">#REF!</definedName>
    <definedName name="_Б41000" localSheetId="4">#REF!</definedName>
    <definedName name="_Б41000">#REF!</definedName>
    <definedName name="_Б42000" localSheetId="4">#REF!</definedName>
    <definedName name="_Б42000">#REF!</definedName>
    <definedName name="_Б43000" localSheetId="4">#REF!</definedName>
    <definedName name="_Б43000">#REF!</definedName>
    <definedName name="_Б44000" localSheetId="4">#REF!</definedName>
    <definedName name="_Б44000">#REF!</definedName>
    <definedName name="_Б45000" localSheetId="4">#REF!</definedName>
    <definedName name="_Б45000">#REF!</definedName>
    <definedName name="_Б46000" localSheetId="4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4">#REF!</definedName>
    <definedName name="_ІБ900501">#REF!</definedName>
    <definedName name="_ІБ900502" localSheetId="4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const1">[1]разом!$V$791</definedName>
    <definedName name="const3">[1]разом!$V$793</definedName>
    <definedName name="const4">[1]разом!$V$794</definedName>
    <definedName name="const5">[1]разом!$V$795</definedName>
    <definedName name="const6">[1]разом!$V$796</definedName>
    <definedName name="const7">[1]разом!$V$797</definedName>
    <definedName name="CREXPORT">#REF!</definedName>
    <definedName name="_xlnm.Database">#REF!</definedName>
    <definedName name="В68">#REF!</definedName>
    <definedName name="вс">#REF!</definedName>
    <definedName name="гр">#REF!</definedName>
    <definedName name="_xlnm.Print_Titles" localSheetId="2">'Програма соц-економ'!$7:$7</definedName>
    <definedName name="_xlnm.Print_Area" localSheetId="2">'Програма соц-економ'!$A$1:$D$9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0" l="1"/>
  <c r="E24" i="10"/>
  <c r="E23" i="10"/>
  <c r="E22" i="10"/>
  <c r="E21" i="10"/>
  <c r="E20" i="10"/>
  <c r="E19" i="10"/>
  <c r="E17" i="10"/>
  <c r="E16" i="10"/>
  <c r="E15" i="10"/>
  <c r="E13" i="10"/>
  <c r="E12" i="10"/>
  <c r="E11" i="10"/>
  <c r="E10" i="10"/>
  <c r="E9" i="10"/>
  <c r="E7" i="10"/>
  <c r="E15" i="5" l="1"/>
  <c r="E14" i="5"/>
  <c r="E12" i="5"/>
  <c r="E9" i="5"/>
  <c r="E7" i="5"/>
  <c r="H22" i="4"/>
  <c r="H21" i="4"/>
  <c r="H20" i="4"/>
  <c r="G18" i="4"/>
  <c r="H18" i="4" s="1"/>
  <c r="F18" i="4"/>
  <c r="E18" i="4"/>
  <c r="D18" i="4"/>
  <c r="C18" i="4"/>
  <c r="B18" i="4"/>
  <c r="G17" i="4"/>
  <c r="E17" i="4"/>
  <c r="H17" i="4" s="1"/>
  <c r="G16" i="4"/>
  <c r="H16" i="4" s="1"/>
  <c r="E16" i="4"/>
  <c r="F15" i="4"/>
  <c r="G15" i="4" s="1"/>
  <c r="H15" i="4" s="1"/>
  <c r="D15" i="4"/>
  <c r="E15" i="4" s="1"/>
  <c r="G14" i="4"/>
  <c r="H14" i="4" s="1"/>
  <c r="E14" i="4"/>
  <c r="F13" i="4"/>
  <c r="G13" i="4" s="1"/>
  <c r="H13" i="4" s="1"/>
  <c r="D13" i="4"/>
  <c r="E13" i="4" s="1"/>
  <c r="G12" i="4"/>
  <c r="H12" i="4" s="1"/>
  <c r="E12" i="4"/>
  <c r="G11" i="4"/>
  <c r="E11" i="4"/>
  <c r="H11" i="4" s="1"/>
  <c r="E10" i="4"/>
  <c r="H8" i="4"/>
  <c r="F8" i="4"/>
  <c r="D8" i="4"/>
  <c r="G7" i="4"/>
  <c r="H7" i="4" s="1"/>
  <c r="H5" i="4"/>
</calcChain>
</file>

<file path=xl/sharedStrings.xml><?xml version="1.0" encoding="utf-8"?>
<sst xmlns="http://schemas.openxmlformats.org/spreadsheetml/2006/main" count="173" uniqueCount="158">
  <si>
    <t>Показники</t>
  </si>
  <si>
    <t>Уточнений план на 2018 рік станом на 01.08.2018</t>
  </si>
  <si>
    <t xml:space="preserve">Проект бюджету на 2019 рік </t>
  </si>
  <si>
    <t>Всього, грн.</t>
  </si>
  <si>
    <t>у тому числі:</t>
  </si>
  <si>
    <t>захищені статті</t>
  </si>
  <si>
    <t>не захищені статті</t>
  </si>
  <si>
    <t>відсоток незахищених видатків у загальному обсязі, %</t>
  </si>
  <si>
    <t>Д О Х О Д И, всього</t>
  </si>
  <si>
    <t>В И Д А Т К И, всього</t>
  </si>
  <si>
    <t>Дніпропетровська міська рада</t>
  </si>
  <si>
    <t>Інспекція з питань праці та зайнятості населення міської ради</t>
  </si>
  <si>
    <t>Інспекція з питань благоустрою міської ради</t>
  </si>
  <si>
    <t>Департамент гуманітарної політики міської ради</t>
  </si>
  <si>
    <t>Департамент охорони здоров'я населення міської ради</t>
  </si>
  <si>
    <t>Департамент соціальної політики міської ради</t>
  </si>
  <si>
    <t>Департамент житлового господарства міської ради</t>
  </si>
  <si>
    <t>Департамент з питань енергоефективних технологій та ініціатив міської ради</t>
  </si>
  <si>
    <t>Департамент благоустрою та інфраструктури міської ради</t>
  </si>
  <si>
    <t>Управління державного архітектурно-будівельного контролю міської ради</t>
  </si>
  <si>
    <t>Управління з питань охорони культурної спадщини Дніпровської міської ради</t>
  </si>
  <si>
    <t>Департамент транспорту та зв'язку  міської ради</t>
  </si>
  <si>
    <t>Інспекція з питань контролю за паркуванням Дніпровської міської ради</t>
  </si>
  <si>
    <t>Департамент інформаційних технологій міської ради</t>
  </si>
  <si>
    <t>Департамент громадського порядку і цивільного захисту міської ради</t>
  </si>
  <si>
    <t>Департамент з питань місцевого самоврядування, внутрішньої та інформаційної політики міської ради</t>
  </si>
  <si>
    <t>Департамент стратегічного розвитку та інвестицій міської ради</t>
  </si>
  <si>
    <t>Департамент екологічної політики  міської ради</t>
  </si>
  <si>
    <t>Управління майном колишнього смт Таромське міської ради</t>
  </si>
  <si>
    <t>Департамент торговлі та реклами міської ради</t>
  </si>
  <si>
    <t>Департамент адміністративних послуг та дозвільних процедур міської ради</t>
  </si>
  <si>
    <t>Департамент інноваційного розвитку міської ради</t>
  </si>
  <si>
    <t>Департамент по роботі з активами міської ради</t>
  </si>
  <si>
    <t>Департамент економіки, фінансів та міського бюджету Дніпровської міської ради</t>
  </si>
  <si>
    <t>Бюджети районів у місті</t>
  </si>
  <si>
    <t>БАЛАНС</t>
  </si>
  <si>
    <t>Виконання за 2017 рік</t>
  </si>
  <si>
    <t>тис. грн.</t>
  </si>
  <si>
    <t>Обсяги бюджетних коштів на соціально-економічний розвиток міста</t>
  </si>
  <si>
    <t xml:space="preserve"> 2017 рік                                  (фактичні видатки)</t>
  </si>
  <si>
    <t xml:space="preserve"> 2018 рік                                  (план зі змінами)</t>
  </si>
  <si>
    <t>Проект  на 2019 рік</t>
  </si>
  <si>
    <t xml:space="preserve">Загальний обсяг </t>
  </si>
  <si>
    <t>у тому числі</t>
  </si>
  <si>
    <t>"Інвестиційний проект "Завершення будівництва метрополітену у м. Дніпропетровську" (в тому числі: "Коригування проекту "Будівництво першої черги метрополітену в м. Дніпропетровську" та нагляд за виконанням будівельних робіт)"</t>
  </si>
  <si>
    <t xml:space="preserve">Проект видаткової частини бюджету м. Дніпра на 2019 рік </t>
  </si>
  <si>
    <t>Дані щодо штатів та середньої заробітної плати установ та закладів бюджетної сфери  та комунальних підприємств за 2017 - 2019 роки</t>
  </si>
  <si>
    <t>Галузь</t>
  </si>
  <si>
    <t>2017 рік (фактичні видатки)</t>
  </si>
  <si>
    <t>2018 рік (план зі змінами)</t>
  </si>
  <si>
    <r>
      <t>Потреба на  2019 рік,</t>
    </r>
    <r>
      <rPr>
        <b/>
        <sz val="14"/>
        <rFont val="Times New Roman"/>
        <family val="1"/>
        <charset val="204"/>
      </rPr>
      <t xml:space="preserve"> відповідно до вимог чинного законодавства</t>
    </r>
  </si>
  <si>
    <t>відсоток росту розміру середньої зарплати  2019 року до 2018 року</t>
  </si>
  <si>
    <t xml:space="preserve">кіл-сть штатних одиниць </t>
  </si>
  <si>
    <t>середня заробітна плата, грн.</t>
  </si>
  <si>
    <t>кіл-сть штатних одиниць</t>
  </si>
  <si>
    <t>Органи місцевого самоврядування</t>
  </si>
  <si>
    <t>ВСЬОГО ПО БЮДЖЕТНІЙ СФЕРІ</t>
  </si>
  <si>
    <t>Освіта</t>
  </si>
  <si>
    <t>Охорона здоров'я</t>
  </si>
  <si>
    <t>заклади, що надають первинну медичну допомогу</t>
  </si>
  <si>
    <t>заклади, що надають вторинну медичну допомогу</t>
  </si>
  <si>
    <t>Заклади, що надають соціальні послуги дітям, які опинились в складних життєвих обставинах</t>
  </si>
  <si>
    <t>Центри соціальних служб для сім'ї, дітей та молоді</t>
  </si>
  <si>
    <t>Територіальні центри</t>
  </si>
  <si>
    <r>
      <t xml:space="preserve">Інші установи соціального захисту </t>
    </r>
    <r>
      <rPr>
        <sz val="14"/>
        <rFont val="Times New Roman"/>
        <family val="1"/>
        <charset val="204"/>
      </rPr>
      <t>(ВІЛ-центр, центр матері та дитини, міський центр соцдопомоги, КЗ Дитячо-молодіжний центр, КЗ "Милосердя")</t>
    </r>
  </si>
  <si>
    <t>Культура</t>
  </si>
  <si>
    <t>Фізична культура і спорт</t>
  </si>
  <si>
    <t>Разом по найбільших комунальних підприємствах міста</t>
  </si>
  <si>
    <t>Комунальне підприємство "Дніпроводоканал" Дніпровської міської ради</t>
  </si>
  <si>
    <t>Комунальне підприємство "Дніпровський електротранспорт" Дніпровської міської ради</t>
  </si>
  <si>
    <t>Комунальне підприємтсво "Дніпровський метрополітен"Дніпровської міської ради</t>
  </si>
  <si>
    <t>Розміри державних соціальних стандартів</t>
  </si>
  <si>
    <t>2017 рік</t>
  </si>
  <si>
    <t>2018 рік</t>
  </si>
  <si>
    <t>2019 рік</t>
  </si>
  <si>
    <t>Ріст 2019 року до 2018 року (відсоток)</t>
  </si>
  <si>
    <t>Розмір мінімальної заробітної плати</t>
  </si>
  <si>
    <t>з 1 січня року (гривні)</t>
  </si>
  <si>
    <t>Розмір посадового окладу працівника І тарифного розряду Єдиної тарифної сітки:</t>
  </si>
  <si>
    <t>Прожитковий мінімум</t>
  </si>
  <si>
    <t>В розрахунку на місяць:</t>
  </si>
  <si>
    <t>- з 1 січня року (гривні)</t>
  </si>
  <si>
    <t>- з 1 травня року (гривні)</t>
  </si>
  <si>
    <t>- з 1 липня року (гривні)</t>
  </si>
  <si>
    <t>- з 1 грудня року (гривні)</t>
  </si>
  <si>
    <t>-</t>
  </si>
  <si>
    <t>Капітальні видатки згідно з Програмою економічного і соціального розвитку міста на 2017 - 2019 роки</t>
  </si>
  <si>
    <t>Капітальні ремонти об'єктів закладів освіти та благоустрою  за рахунок запозичення, отриманого до міського бюджету ПАТ АБ "Укргазбанк"</t>
  </si>
  <si>
    <t>Проект дохідної частини бюджету м. Дніпра на 2019 рік</t>
  </si>
  <si>
    <t>Код</t>
  </si>
  <si>
    <t>Надійшло</t>
  </si>
  <si>
    <t>Уточнений</t>
  </si>
  <si>
    <t>Очікувані</t>
  </si>
  <si>
    <t>Проект</t>
  </si>
  <si>
    <t>Доходні джерела</t>
  </si>
  <si>
    <t>бюджетної</t>
  </si>
  <si>
    <t xml:space="preserve">за </t>
  </si>
  <si>
    <t>план</t>
  </si>
  <si>
    <t>за</t>
  </si>
  <si>
    <t>надходження</t>
  </si>
  <si>
    <t>бюджету</t>
  </si>
  <si>
    <t>класифікації</t>
  </si>
  <si>
    <t>на 2018 рік</t>
  </si>
  <si>
    <t>7 місяців</t>
  </si>
  <si>
    <t>за 2018 рік</t>
  </si>
  <si>
    <t xml:space="preserve">міста </t>
  </si>
  <si>
    <t>(на 01.08.2018)</t>
  </si>
  <si>
    <t>2018 року</t>
  </si>
  <si>
    <t>на 2019 рік</t>
  </si>
  <si>
    <t>(+,-)</t>
  </si>
  <si>
    <t>(%)</t>
  </si>
  <si>
    <t xml:space="preserve">ВСЬОГО ДОХОДІВ                                                       </t>
  </si>
  <si>
    <t xml:space="preserve">ВСЬОГО ДОХОДІВ   (без урахув.трансфертів)                                                      </t>
  </si>
  <si>
    <t xml:space="preserve"> - з них:</t>
  </si>
  <si>
    <t>ЗАГАЛЬНИЙ ФОНД (без урахув.трансфертів), у тому числі:</t>
  </si>
  <si>
    <t>Податок та збір на доходи фізичних осіб</t>
  </si>
  <si>
    <t>Пальне (акциз з вироблених в Україні товарів)</t>
  </si>
  <si>
    <t>Пальне (акциз з ввезених в Україну товарів)</t>
  </si>
  <si>
    <t>Акцизний податок з реалізації суб'єктами господарювання роздрібної торгівлі підакцизних товарів</t>
  </si>
  <si>
    <t>Місцеві податки всього, у тому числі :</t>
  </si>
  <si>
    <t xml:space="preserve"> - податок на нерухоме майно, відмінне від земельної ділянки</t>
  </si>
  <si>
    <t xml:space="preserve"> - земельний податок та орендна плата</t>
  </si>
  <si>
    <t xml:space="preserve"> - єдиний податок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</si>
  <si>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</si>
  <si>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</si>
  <si>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Інші податки і збори загального фонду</t>
  </si>
  <si>
    <t xml:space="preserve">СПЕЦІАЛЬНИЙ ФОНД (без урахув.трансфертів),у тому числі:   </t>
  </si>
  <si>
    <t>Екологічний податок</t>
  </si>
  <si>
    <t xml:space="preserve">Власні надходження бюджетних установ                           </t>
  </si>
  <si>
    <t xml:space="preserve">Цільові фонди, утворені ...органами місцевого самоврядування та місцевими органами виконавчої влади                     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</si>
  <si>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</si>
  <si>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</si>
  <si>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</t>
  </si>
  <si>
    <t>Інші податки і збори спеціального фонду</t>
  </si>
  <si>
    <t>ОФІЦІЙНІ ТРАНСФЕРТИ</t>
  </si>
  <si>
    <t>Інформація щодо видаткової частини  бюджету міста Дніпра за 2017-2018 роки та проект бюджету на 2019 рік</t>
  </si>
  <si>
    <t>грн.</t>
  </si>
  <si>
    <t>Найменування показника</t>
  </si>
  <si>
    <t>Виконано за 2017 рік</t>
  </si>
  <si>
    <t>Уточнений план  на 2018 рік</t>
  </si>
  <si>
    <t>Проект бюджету на 2019 рік</t>
  </si>
  <si>
    <t>%  росту (2019 рік до  2018 року)</t>
  </si>
  <si>
    <t>Всього видатків</t>
  </si>
  <si>
    <t>з них:</t>
  </si>
  <si>
    <t>Утримання органів місцевого самоврядування</t>
  </si>
  <si>
    <t>Освіта, культура та мистецтво, фізична культура і спорт</t>
  </si>
  <si>
    <t>Соціальний захист та соціальне забезпечення населення</t>
  </si>
  <si>
    <t>Житлово-комунальне господарство</t>
  </si>
  <si>
    <t>житлово-експлуатаційне господарство</t>
  </si>
  <si>
    <t>благоустрій міста</t>
  </si>
  <si>
    <t>Транспорт</t>
  </si>
  <si>
    <t>фінансова підтримка КП "Дніпровський метрополітен"</t>
  </si>
  <si>
    <t>фінансова підтримка КП "Дніпровський електротранспорт"</t>
  </si>
  <si>
    <t>інша діяльність у сфері транспорту</t>
  </si>
  <si>
    <t>Будівництво</t>
  </si>
  <si>
    <t>Внески у статутні фонди комунальних підприємств</t>
  </si>
  <si>
    <t>Реверсна дотація</t>
  </si>
  <si>
    <t>Видатки бюджетів районів у місті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</si>
</sst>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#,##0.000"/>
    <numFmt numFmtId="166" formatCode="_(* #,##0.00_);_(* \(#,##0.00\);_(* &quot;-&quot;??_);_(@_)"/>
    <numFmt numFmtId="167" formatCode="#,##0.0_ ;[Red]\-#,##0.0\ "/>
    <numFmt numFmtId="168" formatCode="#,##0.000_ ;[Red]\-#,##0.000\ "/>
    <numFmt numFmtId="169" formatCode="0.0"/>
  </numFmts>
  <fonts count="3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sz val="13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166" fontId="18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/>
    <xf numFmtId="3" fontId="9" fillId="0" borderId="8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 indent="20"/>
    </xf>
    <xf numFmtId="0" fontId="13" fillId="2" borderId="0" xfId="0" applyFont="1" applyFill="1"/>
    <xf numFmtId="165" fontId="13" fillId="2" borderId="0" xfId="0" applyNumberFormat="1" applyFont="1" applyFill="1"/>
    <xf numFmtId="165" fontId="1" fillId="2" borderId="0" xfId="1" applyNumberFormat="1" applyFont="1" applyFill="1" applyAlignment="1">
      <alignment wrapText="1"/>
    </xf>
    <xf numFmtId="0" fontId="13" fillId="2" borderId="0" xfId="1" applyFont="1" applyFill="1" applyAlignment="1">
      <alignment wrapText="1"/>
    </xf>
    <xf numFmtId="0" fontId="13" fillId="2" borderId="0" xfId="1" applyFont="1" applyFill="1" applyAlignment="1">
      <alignment horizontal="left" wrapText="1"/>
    </xf>
    <xf numFmtId="0" fontId="15" fillId="2" borderId="0" xfId="1" applyFont="1" applyFill="1" applyAlignment="1">
      <alignment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165" fontId="15" fillId="2" borderId="8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left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165" fontId="13" fillId="2" borderId="8" xfId="1" applyNumberFormat="1" applyFont="1" applyFill="1" applyBorder="1" applyAlignment="1">
      <alignment horizontal="center" vertical="center" wrapText="1"/>
    </xf>
    <xf numFmtId="165" fontId="13" fillId="2" borderId="8" xfId="0" applyNumberFormat="1" applyFont="1" applyFill="1" applyBorder="1" applyAlignment="1">
      <alignment horizontal="center" vertical="center" wrapText="1"/>
    </xf>
    <xf numFmtId="0" fontId="13" fillId="0" borderId="0" xfId="2" applyFont="1"/>
    <xf numFmtId="0" fontId="13" fillId="0" borderId="0" xfId="2" applyFont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left" vertical="center" wrapText="1"/>
    </xf>
    <xf numFmtId="4" fontId="15" fillId="0" borderId="9" xfId="2" applyNumberFormat="1" applyFont="1" applyBorder="1" applyAlignment="1">
      <alignment horizontal="center" vertical="center" wrapText="1"/>
    </xf>
    <xf numFmtId="4" fontId="15" fillId="0" borderId="9" xfId="3" applyNumberFormat="1" applyFont="1" applyBorder="1" applyAlignment="1">
      <alignment horizontal="center" vertical="center" wrapText="1"/>
    </xf>
    <xf numFmtId="164" fontId="15" fillId="0" borderId="9" xfId="3" applyNumberFormat="1" applyFont="1" applyBorder="1" applyAlignment="1">
      <alignment horizontal="center" vertical="center" wrapText="1"/>
    </xf>
    <xf numFmtId="0" fontId="15" fillId="0" borderId="9" xfId="2" applyFont="1" applyBorder="1" applyAlignment="1">
      <alignment horizontal="left" vertical="center"/>
    </xf>
    <xf numFmtId="4" fontId="15" fillId="0" borderId="9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9" xfId="2" applyFont="1" applyBorder="1" applyAlignment="1">
      <alignment horizontal="left" vertical="center"/>
    </xf>
    <xf numFmtId="4" fontId="13" fillId="0" borderId="9" xfId="2" applyNumberFormat="1" applyFont="1" applyBorder="1" applyAlignment="1">
      <alignment horizontal="center" vertical="center"/>
    </xf>
    <xf numFmtId="0" fontId="13" fillId="0" borderId="9" xfId="2" applyFont="1" applyBorder="1" applyAlignment="1">
      <alignment horizontal="left" vertical="center" wrapText="1"/>
    </xf>
    <xf numFmtId="4" fontId="13" fillId="0" borderId="9" xfId="2" applyNumberFormat="1" applyFont="1" applyBorder="1" applyAlignment="1">
      <alignment horizontal="center" vertical="center" wrapText="1"/>
    </xf>
    <xf numFmtId="164" fontId="13" fillId="0" borderId="9" xfId="3" applyNumberFormat="1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3" fontId="15" fillId="0" borderId="9" xfId="2" applyNumberFormat="1" applyFont="1" applyBorder="1" applyAlignment="1">
      <alignment horizontal="center" vertical="center"/>
    </xf>
    <xf numFmtId="0" fontId="15" fillId="0" borderId="9" xfId="2" applyFont="1" applyBorder="1" applyAlignment="1">
      <alignment wrapText="1"/>
    </xf>
    <xf numFmtId="164" fontId="13" fillId="0" borderId="0" xfId="2" applyNumberFormat="1" applyFont="1"/>
    <xf numFmtId="49" fontId="13" fillId="0" borderId="9" xfId="2" applyNumberFormat="1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/>
    </xf>
    <xf numFmtId="164" fontId="13" fillId="0" borderId="9" xfId="2" applyNumberFormat="1" applyFont="1" applyBorder="1" applyAlignment="1">
      <alignment horizontal="center" vertical="center" wrapText="1"/>
    </xf>
    <xf numFmtId="49" fontId="15" fillId="0" borderId="9" xfId="2" applyNumberFormat="1" applyFont="1" applyBorder="1" applyAlignment="1">
      <alignment wrapText="1"/>
    </xf>
    <xf numFmtId="3" fontId="13" fillId="0" borderId="9" xfId="2" applyNumberFormat="1" applyFont="1" applyBorder="1" applyAlignment="1">
      <alignment horizontal="center" vertical="center"/>
    </xf>
    <xf numFmtId="164" fontId="13" fillId="0" borderId="9" xfId="2" applyNumberFormat="1" applyFont="1" applyBorder="1"/>
    <xf numFmtId="49" fontId="13" fillId="0" borderId="9" xfId="2" applyNumberFormat="1" applyFont="1" applyBorder="1" applyAlignment="1">
      <alignment wrapText="1"/>
    </xf>
    <xf numFmtId="49" fontId="13" fillId="0" borderId="0" xfId="2" applyNumberFormat="1" applyFont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20" fillId="0" borderId="0" xfId="0" applyFont="1" applyFill="1" applyBorder="1" applyAlignment="1">
      <alignment wrapText="1"/>
    </xf>
    <xf numFmtId="0" fontId="21" fillId="0" borderId="0" xfId="0" applyFont="1" applyFill="1" applyAlignment="1">
      <alignment horizontal="right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3" xfId="0" applyFont="1" applyFill="1" applyBorder="1"/>
    <xf numFmtId="0" fontId="23" fillId="0" borderId="9" xfId="0" applyFont="1" applyFill="1" applyBorder="1"/>
    <xf numFmtId="167" fontId="24" fillId="0" borderId="9" xfId="0" applyNumberFormat="1" applyFont="1" applyFill="1" applyBorder="1" applyAlignment="1" applyProtection="1">
      <alignment horizontal="right"/>
    </xf>
    <xf numFmtId="168" fontId="24" fillId="0" borderId="11" xfId="0" applyNumberFormat="1" applyFont="1" applyFill="1" applyBorder="1" applyAlignment="1" applyProtection="1">
      <alignment horizontal="right"/>
    </xf>
    <xf numFmtId="168" fontId="24" fillId="0" borderId="9" xfId="0" applyNumberFormat="1" applyFont="1" applyFill="1" applyBorder="1" applyAlignment="1" applyProtection="1">
      <alignment horizontal="right"/>
    </xf>
    <xf numFmtId="0" fontId="22" fillId="0" borderId="0" xfId="0" applyFont="1" applyFill="1"/>
    <xf numFmtId="0" fontId="22" fillId="0" borderId="9" xfId="0" applyFont="1" applyFill="1" applyBorder="1" applyAlignment="1">
      <alignment horizontal="center"/>
    </xf>
    <xf numFmtId="168" fontId="25" fillId="0" borderId="19" xfId="0" applyNumberFormat="1" applyFont="1" applyFill="1" applyBorder="1"/>
    <xf numFmtId="168" fontId="25" fillId="0" borderId="11" xfId="0" applyNumberFormat="1" applyFont="1" applyFill="1" applyBorder="1"/>
    <xf numFmtId="0" fontId="26" fillId="0" borderId="0" xfId="0" applyFont="1" applyFill="1"/>
    <xf numFmtId="0" fontId="27" fillId="0" borderId="9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168" fontId="25" fillId="0" borderId="11" xfId="0" applyNumberFormat="1" applyFont="1" applyFill="1" applyBorder="1" applyAlignment="1" applyProtection="1">
      <alignment horizontal="right"/>
    </xf>
    <xf numFmtId="168" fontId="28" fillId="0" borderId="9" xfId="0" applyNumberFormat="1" applyFont="1" applyFill="1" applyBorder="1" applyAlignment="1" applyProtection="1">
      <alignment horizontal="right"/>
    </xf>
    <xf numFmtId="167" fontId="25" fillId="0" borderId="9" xfId="0" applyNumberFormat="1" applyFont="1" applyFill="1" applyBorder="1" applyAlignment="1" applyProtection="1">
      <alignment horizontal="right"/>
    </xf>
    <xf numFmtId="168" fontId="25" fillId="0" borderId="9" xfId="0" applyNumberFormat="1" applyFont="1" applyFill="1" applyBorder="1" applyAlignment="1" applyProtection="1">
      <alignment horizontal="right"/>
    </xf>
    <xf numFmtId="0" fontId="21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17" fillId="0" borderId="0" xfId="0" applyFont="1" applyFill="1"/>
    <xf numFmtId="165" fontId="25" fillId="0" borderId="11" xfId="0" applyNumberFormat="1" applyFont="1" applyFill="1" applyBorder="1" applyAlignment="1" applyProtection="1">
      <alignment horizontal="right"/>
    </xf>
    <xf numFmtId="0" fontId="29" fillId="0" borderId="9" xfId="0" applyFont="1" applyFill="1" applyBorder="1" applyAlignment="1">
      <alignment wrapText="1"/>
    </xf>
    <xf numFmtId="0" fontId="29" fillId="0" borderId="9" xfId="0" applyFont="1" applyFill="1" applyBorder="1" applyAlignment="1">
      <alignment horizontal="center"/>
    </xf>
    <xf numFmtId="0" fontId="30" fillId="0" borderId="0" xfId="0" applyFont="1" applyFill="1"/>
    <xf numFmtId="0" fontId="29" fillId="0" borderId="9" xfId="0" applyFont="1" applyFill="1" applyBorder="1"/>
    <xf numFmtId="0" fontId="22" fillId="0" borderId="9" xfId="0" applyFont="1" applyFill="1" applyBorder="1"/>
    <xf numFmtId="0" fontId="21" fillId="0" borderId="9" xfId="0" applyNumberFormat="1" applyFont="1" applyFill="1" applyBorder="1" applyAlignment="1">
      <alignment wrapText="1"/>
    </xf>
    <xf numFmtId="0" fontId="27" fillId="0" borderId="9" xfId="0" applyFont="1" applyFill="1" applyBorder="1"/>
    <xf numFmtId="0" fontId="27" fillId="0" borderId="9" xfId="0" applyFont="1" applyFill="1" applyBorder="1" applyAlignment="1">
      <alignment horizontal="center"/>
    </xf>
    <xf numFmtId="0" fontId="0" fillId="0" borderId="0" xfId="0" applyFill="1" applyBorder="1"/>
    <xf numFmtId="4" fontId="22" fillId="0" borderId="9" xfId="0" applyNumberFormat="1" applyFont="1" applyFill="1" applyBorder="1" applyAlignment="1">
      <alignment wrapText="1"/>
    </xf>
    <xf numFmtId="0" fontId="23" fillId="0" borderId="0" xfId="0" applyFont="1" applyFill="1" applyBorder="1"/>
    <xf numFmtId="167" fontId="24" fillId="0" borderId="0" xfId="0" applyNumberFormat="1" applyFont="1" applyFill="1" applyBorder="1" applyAlignment="1" applyProtection="1">
      <alignment horizontal="right"/>
    </xf>
    <xf numFmtId="168" fontId="24" fillId="0" borderId="0" xfId="0" applyNumberFormat="1" applyFont="1" applyFill="1" applyBorder="1" applyAlignment="1" applyProtection="1">
      <alignment horizontal="right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3" fontId="31" fillId="0" borderId="8" xfId="0" applyNumberFormat="1" applyFont="1" applyBorder="1" applyAlignment="1">
      <alignment horizontal="center" vertical="center" wrapText="1"/>
    </xf>
    <xf numFmtId="169" fontId="31" fillId="0" borderId="8" xfId="0" applyNumberFormat="1" applyFont="1" applyBorder="1" applyAlignment="1">
      <alignment horizontal="center" vertical="center" wrapText="1"/>
    </xf>
    <xf numFmtId="3" fontId="31" fillId="0" borderId="0" xfId="0" applyNumberFormat="1" applyFont="1" applyAlignment="1">
      <alignment horizontal="center" vertical="center" wrapText="1"/>
    </xf>
    <xf numFmtId="0" fontId="31" fillId="0" borderId="0" xfId="0" applyFont="1"/>
    <xf numFmtId="3" fontId="31" fillId="0" borderId="0" xfId="0" applyNumberFormat="1" applyFont="1"/>
    <xf numFmtId="3" fontId="0" fillId="0" borderId="0" xfId="0" applyNumberFormat="1"/>
    <xf numFmtId="0" fontId="20" fillId="0" borderId="0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8" fillId="0" borderId="11" xfId="2" applyBorder="1" applyAlignment="1">
      <alignment horizontal="center" vertical="center" wrapText="1"/>
    </xf>
    <xf numFmtId="0" fontId="18" fillId="0" borderId="9" xfId="2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5;&#1072;&#1096;&#1072;%20&#1092;&#1086;&#1088;&#1084;&#1091;&#1083;&#1072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</sheetNames>
    <sheetDataSet>
      <sheetData sheetId="0" refreshError="1">
        <row r="791">
          <cell r="V791">
            <v>0.39872236742203809</v>
          </cell>
        </row>
        <row r="793">
          <cell r="V793">
            <v>0.90600000000000003</v>
          </cell>
        </row>
        <row r="794">
          <cell r="V794">
            <v>1.1319999999999999</v>
          </cell>
        </row>
        <row r="795">
          <cell r="V795">
            <v>1.0640000000000001</v>
          </cell>
        </row>
        <row r="796">
          <cell r="V796">
            <v>1.331</v>
          </cell>
        </row>
        <row r="797">
          <cell r="V797">
            <v>2.7822975815143491E-2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75" zoomScaleNormal="75" workbookViewId="0">
      <selection activeCell="A35" sqref="A35"/>
    </sheetView>
  </sheetViews>
  <sheetFormatPr defaultColWidth="9.140625" defaultRowHeight="15" x14ac:dyDescent="0.25"/>
  <cols>
    <col min="1" max="1" width="118.5703125" style="70" customWidth="1"/>
    <col min="2" max="2" width="14.5703125" style="70" hidden="1" customWidth="1"/>
    <col min="3" max="3" width="19.5703125" style="70" customWidth="1"/>
    <col min="4" max="4" width="18.7109375" style="70" customWidth="1"/>
    <col min="5" max="5" width="18.7109375" style="70" hidden="1" customWidth="1"/>
    <col min="6" max="6" width="19.5703125" style="70" hidden="1" customWidth="1"/>
    <col min="7" max="7" width="20.140625" style="70" customWidth="1"/>
    <col min="8" max="8" width="18.5703125" style="70" hidden="1" customWidth="1"/>
    <col min="9" max="9" width="11.42578125" style="70" hidden="1" customWidth="1"/>
    <col min="10" max="236" width="9.140625" style="70"/>
    <col min="237" max="237" width="118.5703125" style="70" customWidth="1"/>
    <col min="238" max="238" width="14.5703125" style="70" customWidth="1"/>
    <col min="239" max="240" width="0" style="70" hidden="1" customWidth="1"/>
    <col min="241" max="241" width="18.7109375" style="70" customWidth="1"/>
    <col min="242" max="242" width="19.5703125" style="70" customWidth="1"/>
    <col min="243" max="243" width="20.140625" style="70" customWidth="1"/>
    <col min="244" max="244" width="18.5703125" style="70" customWidth="1"/>
    <col min="245" max="245" width="11.42578125" style="70" customWidth="1"/>
    <col min="246" max="246" width="22.85546875" style="70" customWidth="1"/>
    <col min="247" max="247" width="20.42578125" style="70" customWidth="1"/>
    <col min="248" max="248" width="18.7109375" style="70" customWidth="1"/>
    <col min="249" max="249" width="11.42578125" style="70" customWidth="1"/>
    <col min="250" max="250" width="15.42578125" style="70" customWidth="1"/>
    <col min="251" max="251" width="18.140625" style="70" customWidth="1"/>
    <col min="252" max="252" width="17.28515625" style="70" customWidth="1"/>
    <col min="253" max="257" width="15.42578125" style="70" customWidth="1"/>
    <col min="258" max="258" width="22.28515625" style="70" customWidth="1"/>
    <col min="259" max="260" width="9.140625" style="70"/>
    <col min="261" max="262" width="22.28515625" style="70" customWidth="1"/>
    <col min="263" max="492" width="9.140625" style="70"/>
    <col min="493" max="493" width="118.5703125" style="70" customWidth="1"/>
    <col min="494" max="494" width="14.5703125" style="70" customWidth="1"/>
    <col min="495" max="496" width="0" style="70" hidden="1" customWidth="1"/>
    <col min="497" max="497" width="18.7109375" style="70" customWidth="1"/>
    <col min="498" max="498" width="19.5703125" style="70" customWidth="1"/>
    <col min="499" max="499" width="20.140625" style="70" customWidth="1"/>
    <col min="500" max="500" width="18.5703125" style="70" customWidth="1"/>
    <col min="501" max="501" width="11.42578125" style="70" customWidth="1"/>
    <col min="502" max="502" width="22.85546875" style="70" customWidth="1"/>
    <col min="503" max="503" width="20.42578125" style="70" customWidth="1"/>
    <col min="504" max="504" width="18.7109375" style="70" customWidth="1"/>
    <col min="505" max="505" width="11.42578125" style="70" customWidth="1"/>
    <col min="506" max="506" width="15.42578125" style="70" customWidth="1"/>
    <col min="507" max="507" width="18.140625" style="70" customWidth="1"/>
    <col min="508" max="508" width="17.28515625" style="70" customWidth="1"/>
    <col min="509" max="513" width="15.42578125" style="70" customWidth="1"/>
    <col min="514" max="514" width="22.28515625" style="70" customWidth="1"/>
    <col min="515" max="516" width="9.140625" style="70"/>
    <col min="517" max="518" width="22.28515625" style="70" customWidth="1"/>
    <col min="519" max="748" width="9.140625" style="70"/>
    <col min="749" max="749" width="118.5703125" style="70" customWidth="1"/>
    <col min="750" max="750" width="14.5703125" style="70" customWidth="1"/>
    <col min="751" max="752" width="0" style="70" hidden="1" customWidth="1"/>
    <col min="753" max="753" width="18.7109375" style="70" customWidth="1"/>
    <col min="754" max="754" width="19.5703125" style="70" customWidth="1"/>
    <col min="755" max="755" width="20.140625" style="70" customWidth="1"/>
    <col min="756" max="756" width="18.5703125" style="70" customWidth="1"/>
    <col min="757" max="757" width="11.42578125" style="70" customWidth="1"/>
    <col min="758" max="758" width="22.85546875" style="70" customWidth="1"/>
    <col min="759" max="759" width="20.42578125" style="70" customWidth="1"/>
    <col min="760" max="760" width="18.7109375" style="70" customWidth="1"/>
    <col min="761" max="761" width="11.42578125" style="70" customWidth="1"/>
    <col min="762" max="762" width="15.42578125" style="70" customWidth="1"/>
    <col min="763" max="763" width="18.140625" style="70" customWidth="1"/>
    <col min="764" max="764" width="17.28515625" style="70" customWidth="1"/>
    <col min="765" max="769" width="15.42578125" style="70" customWidth="1"/>
    <col min="770" max="770" width="22.28515625" style="70" customWidth="1"/>
    <col min="771" max="772" width="9.140625" style="70"/>
    <col min="773" max="774" width="22.28515625" style="70" customWidth="1"/>
    <col min="775" max="1004" width="9.140625" style="70"/>
    <col min="1005" max="1005" width="118.5703125" style="70" customWidth="1"/>
    <col min="1006" max="1006" width="14.5703125" style="70" customWidth="1"/>
    <col min="1007" max="1008" width="0" style="70" hidden="1" customWidth="1"/>
    <col min="1009" max="1009" width="18.7109375" style="70" customWidth="1"/>
    <col min="1010" max="1010" width="19.5703125" style="70" customWidth="1"/>
    <col min="1011" max="1011" width="20.140625" style="70" customWidth="1"/>
    <col min="1012" max="1012" width="18.5703125" style="70" customWidth="1"/>
    <col min="1013" max="1013" width="11.42578125" style="70" customWidth="1"/>
    <col min="1014" max="1014" width="22.85546875" style="70" customWidth="1"/>
    <col min="1015" max="1015" width="20.42578125" style="70" customWidth="1"/>
    <col min="1016" max="1016" width="18.7109375" style="70" customWidth="1"/>
    <col min="1017" max="1017" width="11.42578125" style="70" customWidth="1"/>
    <col min="1018" max="1018" width="15.42578125" style="70" customWidth="1"/>
    <col min="1019" max="1019" width="18.140625" style="70" customWidth="1"/>
    <col min="1020" max="1020" width="17.28515625" style="70" customWidth="1"/>
    <col min="1021" max="1025" width="15.42578125" style="70" customWidth="1"/>
    <col min="1026" max="1026" width="22.28515625" style="70" customWidth="1"/>
    <col min="1027" max="1028" width="9.140625" style="70"/>
    <col min="1029" max="1030" width="22.28515625" style="70" customWidth="1"/>
    <col min="1031" max="1260" width="9.140625" style="70"/>
    <col min="1261" max="1261" width="118.5703125" style="70" customWidth="1"/>
    <col min="1262" max="1262" width="14.5703125" style="70" customWidth="1"/>
    <col min="1263" max="1264" width="0" style="70" hidden="1" customWidth="1"/>
    <col min="1265" max="1265" width="18.7109375" style="70" customWidth="1"/>
    <col min="1266" max="1266" width="19.5703125" style="70" customWidth="1"/>
    <col min="1267" max="1267" width="20.140625" style="70" customWidth="1"/>
    <col min="1268" max="1268" width="18.5703125" style="70" customWidth="1"/>
    <col min="1269" max="1269" width="11.42578125" style="70" customWidth="1"/>
    <col min="1270" max="1270" width="22.85546875" style="70" customWidth="1"/>
    <col min="1271" max="1271" width="20.42578125" style="70" customWidth="1"/>
    <col min="1272" max="1272" width="18.7109375" style="70" customWidth="1"/>
    <col min="1273" max="1273" width="11.42578125" style="70" customWidth="1"/>
    <col min="1274" max="1274" width="15.42578125" style="70" customWidth="1"/>
    <col min="1275" max="1275" width="18.140625" style="70" customWidth="1"/>
    <col min="1276" max="1276" width="17.28515625" style="70" customWidth="1"/>
    <col min="1277" max="1281" width="15.42578125" style="70" customWidth="1"/>
    <col min="1282" max="1282" width="22.28515625" style="70" customWidth="1"/>
    <col min="1283" max="1284" width="9.140625" style="70"/>
    <col min="1285" max="1286" width="22.28515625" style="70" customWidth="1"/>
    <col min="1287" max="1516" width="9.140625" style="70"/>
    <col min="1517" max="1517" width="118.5703125" style="70" customWidth="1"/>
    <col min="1518" max="1518" width="14.5703125" style="70" customWidth="1"/>
    <col min="1519" max="1520" width="0" style="70" hidden="1" customWidth="1"/>
    <col min="1521" max="1521" width="18.7109375" style="70" customWidth="1"/>
    <col min="1522" max="1522" width="19.5703125" style="70" customWidth="1"/>
    <col min="1523" max="1523" width="20.140625" style="70" customWidth="1"/>
    <col min="1524" max="1524" width="18.5703125" style="70" customWidth="1"/>
    <col min="1525" max="1525" width="11.42578125" style="70" customWidth="1"/>
    <col min="1526" max="1526" width="22.85546875" style="70" customWidth="1"/>
    <col min="1527" max="1527" width="20.42578125" style="70" customWidth="1"/>
    <col min="1528" max="1528" width="18.7109375" style="70" customWidth="1"/>
    <col min="1529" max="1529" width="11.42578125" style="70" customWidth="1"/>
    <col min="1530" max="1530" width="15.42578125" style="70" customWidth="1"/>
    <col min="1531" max="1531" width="18.140625" style="70" customWidth="1"/>
    <col min="1532" max="1532" width="17.28515625" style="70" customWidth="1"/>
    <col min="1533" max="1537" width="15.42578125" style="70" customWidth="1"/>
    <col min="1538" max="1538" width="22.28515625" style="70" customWidth="1"/>
    <col min="1539" max="1540" width="9.140625" style="70"/>
    <col min="1541" max="1542" width="22.28515625" style="70" customWidth="1"/>
    <col min="1543" max="1772" width="9.140625" style="70"/>
    <col min="1773" max="1773" width="118.5703125" style="70" customWidth="1"/>
    <col min="1774" max="1774" width="14.5703125" style="70" customWidth="1"/>
    <col min="1775" max="1776" width="0" style="70" hidden="1" customWidth="1"/>
    <col min="1777" max="1777" width="18.7109375" style="70" customWidth="1"/>
    <col min="1778" max="1778" width="19.5703125" style="70" customWidth="1"/>
    <col min="1779" max="1779" width="20.140625" style="70" customWidth="1"/>
    <col min="1780" max="1780" width="18.5703125" style="70" customWidth="1"/>
    <col min="1781" max="1781" width="11.42578125" style="70" customWidth="1"/>
    <col min="1782" max="1782" width="22.85546875" style="70" customWidth="1"/>
    <col min="1783" max="1783" width="20.42578125" style="70" customWidth="1"/>
    <col min="1784" max="1784" width="18.7109375" style="70" customWidth="1"/>
    <col min="1785" max="1785" width="11.42578125" style="70" customWidth="1"/>
    <col min="1786" max="1786" width="15.42578125" style="70" customWidth="1"/>
    <col min="1787" max="1787" width="18.140625" style="70" customWidth="1"/>
    <col min="1788" max="1788" width="17.28515625" style="70" customWidth="1"/>
    <col min="1789" max="1793" width="15.42578125" style="70" customWidth="1"/>
    <col min="1794" max="1794" width="22.28515625" style="70" customWidth="1"/>
    <col min="1795" max="1796" width="9.140625" style="70"/>
    <col min="1797" max="1798" width="22.28515625" style="70" customWidth="1"/>
    <col min="1799" max="2028" width="9.140625" style="70"/>
    <col min="2029" max="2029" width="118.5703125" style="70" customWidth="1"/>
    <col min="2030" max="2030" width="14.5703125" style="70" customWidth="1"/>
    <col min="2031" max="2032" width="0" style="70" hidden="1" customWidth="1"/>
    <col min="2033" max="2033" width="18.7109375" style="70" customWidth="1"/>
    <col min="2034" max="2034" width="19.5703125" style="70" customWidth="1"/>
    <col min="2035" max="2035" width="20.140625" style="70" customWidth="1"/>
    <col min="2036" max="2036" width="18.5703125" style="70" customWidth="1"/>
    <col min="2037" max="2037" width="11.42578125" style="70" customWidth="1"/>
    <col min="2038" max="2038" width="22.85546875" style="70" customWidth="1"/>
    <col min="2039" max="2039" width="20.42578125" style="70" customWidth="1"/>
    <col min="2040" max="2040" width="18.7109375" style="70" customWidth="1"/>
    <col min="2041" max="2041" width="11.42578125" style="70" customWidth="1"/>
    <col min="2042" max="2042" width="15.42578125" style="70" customWidth="1"/>
    <col min="2043" max="2043" width="18.140625" style="70" customWidth="1"/>
    <col min="2044" max="2044" width="17.28515625" style="70" customWidth="1"/>
    <col min="2045" max="2049" width="15.42578125" style="70" customWidth="1"/>
    <col min="2050" max="2050" width="22.28515625" style="70" customWidth="1"/>
    <col min="2051" max="2052" width="9.140625" style="70"/>
    <col min="2053" max="2054" width="22.28515625" style="70" customWidth="1"/>
    <col min="2055" max="2284" width="9.140625" style="70"/>
    <col min="2285" max="2285" width="118.5703125" style="70" customWidth="1"/>
    <col min="2286" max="2286" width="14.5703125" style="70" customWidth="1"/>
    <col min="2287" max="2288" width="0" style="70" hidden="1" customWidth="1"/>
    <col min="2289" max="2289" width="18.7109375" style="70" customWidth="1"/>
    <col min="2290" max="2290" width="19.5703125" style="70" customWidth="1"/>
    <col min="2291" max="2291" width="20.140625" style="70" customWidth="1"/>
    <col min="2292" max="2292" width="18.5703125" style="70" customWidth="1"/>
    <col min="2293" max="2293" width="11.42578125" style="70" customWidth="1"/>
    <col min="2294" max="2294" width="22.85546875" style="70" customWidth="1"/>
    <col min="2295" max="2295" width="20.42578125" style="70" customWidth="1"/>
    <col min="2296" max="2296" width="18.7109375" style="70" customWidth="1"/>
    <col min="2297" max="2297" width="11.42578125" style="70" customWidth="1"/>
    <col min="2298" max="2298" width="15.42578125" style="70" customWidth="1"/>
    <col min="2299" max="2299" width="18.140625" style="70" customWidth="1"/>
    <col min="2300" max="2300" width="17.28515625" style="70" customWidth="1"/>
    <col min="2301" max="2305" width="15.42578125" style="70" customWidth="1"/>
    <col min="2306" max="2306" width="22.28515625" style="70" customWidth="1"/>
    <col min="2307" max="2308" width="9.140625" style="70"/>
    <col min="2309" max="2310" width="22.28515625" style="70" customWidth="1"/>
    <col min="2311" max="2540" width="9.140625" style="70"/>
    <col min="2541" max="2541" width="118.5703125" style="70" customWidth="1"/>
    <col min="2542" max="2542" width="14.5703125" style="70" customWidth="1"/>
    <col min="2543" max="2544" width="0" style="70" hidden="1" customWidth="1"/>
    <col min="2545" max="2545" width="18.7109375" style="70" customWidth="1"/>
    <col min="2546" max="2546" width="19.5703125" style="70" customWidth="1"/>
    <col min="2547" max="2547" width="20.140625" style="70" customWidth="1"/>
    <col min="2548" max="2548" width="18.5703125" style="70" customWidth="1"/>
    <col min="2549" max="2549" width="11.42578125" style="70" customWidth="1"/>
    <col min="2550" max="2550" width="22.85546875" style="70" customWidth="1"/>
    <col min="2551" max="2551" width="20.42578125" style="70" customWidth="1"/>
    <col min="2552" max="2552" width="18.7109375" style="70" customWidth="1"/>
    <col min="2553" max="2553" width="11.42578125" style="70" customWidth="1"/>
    <col min="2554" max="2554" width="15.42578125" style="70" customWidth="1"/>
    <col min="2555" max="2555" width="18.140625" style="70" customWidth="1"/>
    <col min="2556" max="2556" width="17.28515625" style="70" customWidth="1"/>
    <col min="2557" max="2561" width="15.42578125" style="70" customWidth="1"/>
    <col min="2562" max="2562" width="22.28515625" style="70" customWidth="1"/>
    <col min="2563" max="2564" width="9.140625" style="70"/>
    <col min="2565" max="2566" width="22.28515625" style="70" customWidth="1"/>
    <col min="2567" max="2796" width="9.140625" style="70"/>
    <col min="2797" max="2797" width="118.5703125" style="70" customWidth="1"/>
    <col min="2798" max="2798" width="14.5703125" style="70" customWidth="1"/>
    <col min="2799" max="2800" width="0" style="70" hidden="1" customWidth="1"/>
    <col min="2801" max="2801" width="18.7109375" style="70" customWidth="1"/>
    <col min="2802" max="2802" width="19.5703125" style="70" customWidth="1"/>
    <col min="2803" max="2803" width="20.140625" style="70" customWidth="1"/>
    <col min="2804" max="2804" width="18.5703125" style="70" customWidth="1"/>
    <col min="2805" max="2805" width="11.42578125" style="70" customWidth="1"/>
    <col min="2806" max="2806" width="22.85546875" style="70" customWidth="1"/>
    <col min="2807" max="2807" width="20.42578125" style="70" customWidth="1"/>
    <col min="2808" max="2808" width="18.7109375" style="70" customWidth="1"/>
    <col min="2809" max="2809" width="11.42578125" style="70" customWidth="1"/>
    <col min="2810" max="2810" width="15.42578125" style="70" customWidth="1"/>
    <col min="2811" max="2811" width="18.140625" style="70" customWidth="1"/>
    <col min="2812" max="2812" width="17.28515625" style="70" customWidth="1"/>
    <col min="2813" max="2817" width="15.42578125" style="70" customWidth="1"/>
    <col min="2818" max="2818" width="22.28515625" style="70" customWidth="1"/>
    <col min="2819" max="2820" width="9.140625" style="70"/>
    <col min="2821" max="2822" width="22.28515625" style="70" customWidth="1"/>
    <col min="2823" max="3052" width="9.140625" style="70"/>
    <col min="3053" max="3053" width="118.5703125" style="70" customWidth="1"/>
    <col min="3054" max="3054" width="14.5703125" style="70" customWidth="1"/>
    <col min="3055" max="3056" width="0" style="70" hidden="1" customWidth="1"/>
    <col min="3057" max="3057" width="18.7109375" style="70" customWidth="1"/>
    <col min="3058" max="3058" width="19.5703125" style="70" customWidth="1"/>
    <col min="3059" max="3059" width="20.140625" style="70" customWidth="1"/>
    <col min="3060" max="3060" width="18.5703125" style="70" customWidth="1"/>
    <col min="3061" max="3061" width="11.42578125" style="70" customWidth="1"/>
    <col min="3062" max="3062" width="22.85546875" style="70" customWidth="1"/>
    <col min="3063" max="3063" width="20.42578125" style="70" customWidth="1"/>
    <col min="3064" max="3064" width="18.7109375" style="70" customWidth="1"/>
    <col min="3065" max="3065" width="11.42578125" style="70" customWidth="1"/>
    <col min="3066" max="3066" width="15.42578125" style="70" customWidth="1"/>
    <col min="3067" max="3067" width="18.140625" style="70" customWidth="1"/>
    <col min="3068" max="3068" width="17.28515625" style="70" customWidth="1"/>
    <col min="3069" max="3073" width="15.42578125" style="70" customWidth="1"/>
    <col min="3074" max="3074" width="22.28515625" style="70" customWidth="1"/>
    <col min="3075" max="3076" width="9.140625" style="70"/>
    <col min="3077" max="3078" width="22.28515625" style="70" customWidth="1"/>
    <col min="3079" max="3308" width="9.140625" style="70"/>
    <col min="3309" max="3309" width="118.5703125" style="70" customWidth="1"/>
    <col min="3310" max="3310" width="14.5703125" style="70" customWidth="1"/>
    <col min="3311" max="3312" width="0" style="70" hidden="1" customWidth="1"/>
    <col min="3313" max="3313" width="18.7109375" style="70" customWidth="1"/>
    <col min="3314" max="3314" width="19.5703125" style="70" customWidth="1"/>
    <col min="3315" max="3315" width="20.140625" style="70" customWidth="1"/>
    <col min="3316" max="3316" width="18.5703125" style="70" customWidth="1"/>
    <col min="3317" max="3317" width="11.42578125" style="70" customWidth="1"/>
    <col min="3318" max="3318" width="22.85546875" style="70" customWidth="1"/>
    <col min="3319" max="3319" width="20.42578125" style="70" customWidth="1"/>
    <col min="3320" max="3320" width="18.7109375" style="70" customWidth="1"/>
    <col min="3321" max="3321" width="11.42578125" style="70" customWidth="1"/>
    <col min="3322" max="3322" width="15.42578125" style="70" customWidth="1"/>
    <col min="3323" max="3323" width="18.140625" style="70" customWidth="1"/>
    <col min="3324" max="3324" width="17.28515625" style="70" customWidth="1"/>
    <col min="3325" max="3329" width="15.42578125" style="70" customWidth="1"/>
    <col min="3330" max="3330" width="22.28515625" style="70" customWidth="1"/>
    <col min="3331" max="3332" width="9.140625" style="70"/>
    <col min="3333" max="3334" width="22.28515625" style="70" customWidth="1"/>
    <col min="3335" max="3564" width="9.140625" style="70"/>
    <col min="3565" max="3565" width="118.5703125" style="70" customWidth="1"/>
    <col min="3566" max="3566" width="14.5703125" style="70" customWidth="1"/>
    <col min="3567" max="3568" width="0" style="70" hidden="1" customWidth="1"/>
    <col min="3569" max="3569" width="18.7109375" style="70" customWidth="1"/>
    <col min="3570" max="3570" width="19.5703125" style="70" customWidth="1"/>
    <col min="3571" max="3571" width="20.140625" style="70" customWidth="1"/>
    <col min="3572" max="3572" width="18.5703125" style="70" customWidth="1"/>
    <col min="3573" max="3573" width="11.42578125" style="70" customWidth="1"/>
    <col min="3574" max="3574" width="22.85546875" style="70" customWidth="1"/>
    <col min="3575" max="3575" width="20.42578125" style="70" customWidth="1"/>
    <col min="3576" max="3576" width="18.7109375" style="70" customWidth="1"/>
    <col min="3577" max="3577" width="11.42578125" style="70" customWidth="1"/>
    <col min="3578" max="3578" width="15.42578125" style="70" customWidth="1"/>
    <col min="3579" max="3579" width="18.140625" style="70" customWidth="1"/>
    <col min="3580" max="3580" width="17.28515625" style="70" customWidth="1"/>
    <col min="3581" max="3585" width="15.42578125" style="70" customWidth="1"/>
    <col min="3586" max="3586" width="22.28515625" style="70" customWidth="1"/>
    <col min="3587" max="3588" width="9.140625" style="70"/>
    <col min="3589" max="3590" width="22.28515625" style="70" customWidth="1"/>
    <col min="3591" max="3820" width="9.140625" style="70"/>
    <col min="3821" max="3821" width="118.5703125" style="70" customWidth="1"/>
    <col min="3822" max="3822" width="14.5703125" style="70" customWidth="1"/>
    <col min="3823" max="3824" width="0" style="70" hidden="1" customWidth="1"/>
    <col min="3825" max="3825" width="18.7109375" style="70" customWidth="1"/>
    <col min="3826" max="3826" width="19.5703125" style="70" customWidth="1"/>
    <col min="3827" max="3827" width="20.140625" style="70" customWidth="1"/>
    <col min="3828" max="3828" width="18.5703125" style="70" customWidth="1"/>
    <col min="3829" max="3829" width="11.42578125" style="70" customWidth="1"/>
    <col min="3830" max="3830" width="22.85546875" style="70" customWidth="1"/>
    <col min="3831" max="3831" width="20.42578125" style="70" customWidth="1"/>
    <col min="3832" max="3832" width="18.7109375" style="70" customWidth="1"/>
    <col min="3833" max="3833" width="11.42578125" style="70" customWidth="1"/>
    <col min="3834" max="3834" width="15.42578125" style="70" customWidth="1"/>
    <col min="3835" max="3835" width="18.140625" style="70" customWidth="1"/>
    <col min="3836" max="3836" width="17.28515625" style="70" customWidth="1"/>
    <col min="3837" max="3841" width="15.42578125" style="70" customWidth="1"/>
    <col min="3842" max="3842" width="22.28515625" style="70" customWidth="1"/>
    <col min="3843" max="3844" width="9.140625" style="70"/>
    <col min="3845" max="3846" width="22.28515625" style="70" customWidth="1"/>
    <col min="3847" max="4076" width="9.140625" style="70"/>
    <col min="4077" max="4077" width="118.5703125" style="70" customWidth="1"/>
    <col min="4078" max="4078" width="14.5703125" style="70" customWidth="1"/>
    <col min="4079" max="4080" width="0" style="70" hidden="1" customWidth="1"/>
    <col min="4081" max="4081" width="18.7109375" style="70" customWidth="1"/>
    <col min="4082" max="4082" width="19.5703125" style="70" customWidth="1"/>
    <col min="4083" max="4083" width="20.140625" style="70" customWidth="1"/>
    <col min="4084" max="4084" width="18.5703125" style="70" customWidth="1"/>
    <col min="4085" max="4085" width="11.42578125" style="70" customWidth="1"/>
    <col min="4086" max="4086" width="22.85546875" style="70" customWidth="1"/>
    <col min="4087" max="4087" width="20.42578125" style="70" customWidth="1"/>
    <col min="4088" max="4088" width="18.7109375" style="70" customWidth="1"/>
    <col min="4089" max="4089" width="11.42578125" style="70" customWidth="1"/>
    <col min="4090" max="4090" width="15.42578125" style="70" customWidth="1"/>
    <col min="4091" max="4091" width="18.140625" style="70" customWidth="1"/>
    <col min="4092" max="4092" width="17.28515625" style="70" customWidth="1"/>
    <col min="4093" max="4097" width="15.42578125" style="70" customWidth="1"/>
    <col min="4098" max="4098" width="22.28515625" style="70" customWidth="1"/>
    <col min="4099" max="4100" width="9.140625" style="70"/>
    <col min="4101" max="4102" width="22.28515625" style="70" customWidth="1"/>
    <col min="4103" max="4332" width="9.140625" style="70"/>
    <col min="4333" max="4333" width="118.5703125" style="70" customWidth="1"/>
    <col min="4334" max="4334" width="14.5703125" style="70" customWidth="1"/>
    <col min="4335" max="4336" width="0" style="70" hidden="1" customWidth="1"/>
    <col min="4337" max="4337" width="18.7109375" style="70" customWidth="1"/>
    <col min="4338" max="4338" width="19.5703125" style="70" customWidth="1"/>
    <col min="4339" max="4339" width="20.140625" style="70" customWidth="1"/>
    <col min="4340" max="4340" width="18.5703125" style="70" customWidth="1"/>
    <col min="4341" max="4341" width="11.42578125" style="70" customWidth="1"/>
    <col min="4342" max="4342" width="22.85546875" style="70" customWidth="1"/>
    <col min="4343" max="4343" width="20.42578125" style="70" customWidth="1"/>
    <col min="4344" max="4344" width="18.7109375" style="70" customWidth="1"/>
    <col min="4345" max="4345" width="11.42578125" style="70" customWidth="1"/>
    <col min="4346" max="4346" width="15.42578125" style="70" customWidth="1"/>
    <col min="4347" max="4347" width="18.140625" style="70" customWidth="1"/>
    <col min="4348" max="4348" width="17.28515625" style="70" customWidth="1"/>
    <col min="4349" max="4353" width="15.42578125" style="70" customWidth="1"/>
    <col min="4354" max="4354" width="22.28515625" style="70" customWidth="1"/>
    <col min="4355" max="4356" width="9.140625" style="70"/>
    <col min="4357" max="4358" width="22.28515625" style="70" customWidth="1"/>
    <col min="4359" max="4588" width="9.140625" style="70"/>
    <col min="4589" max="4589" width="118.5703125" style="70" customWidth="1"/>
    <col min="4590" max="4590" width="14.5703125" style="70" customWidth="1"/>
    <col min="4591" max="4592" width="0" style="70" hidden="1" customWidth="1"/>
    <col min="4593" max="4593" width="18.7109375" style="70" customWidth="1"/>
    <col min="4594" max="4594" width="19.5703125" style="70" customWidth="1"/>
    <col min="4595" max="4595" width="20.140625" style="70" customWidth="1"/>
    <col min="4596" max="4596" width="18.5703125" style="70" customWidth="1"/>
    <col min="4597" max="4597" width="11.42578125" style="70" customWidth="1"/>
    <col min="4598" max="4598" width="22.85546875" style="70" customWidth="1"/>
    <col min="4599" max="4599" width="20.42578125" style="70" customWidth="1"/>
    <col min="4600" max="4600" width="18.7109375" style="70" customWidth="1"/>
    <col min="4601" max="4601" width="11.42578125" style="70" customWidth="1"/>
    <col min="4602" max="4602" width="15.42578125" style="70" customWidth="1"/>
    <col min="4603" max="4603" width="18.140625" style="70" customWidth="1"/>
    <col min="4604" max="4604" width="17.28515625" style="70" customWidth="1"/>
    <col min="4605" max="4609" width="15.42578125" style="70" customWidth="1"/>
    <col min="4610" max="4610" width="22.28515625" style="70" customWidth="1"/>
    <col min="4611" max="4612" width="9.140625" style="70"/>
    <col min="4613" max="4614" width="22.28515625" style="70" customWidth="1"/>
    <col min="4615" max="4844" width="9.140625" style="70"/>
    <col min="4845" max="4845" width="118.5703125" style="70" customWidth="1"/>
    <col min="4846" max="4846" width="14.5703125" style="70" customWidth="1"/>
    <col min="4847" max="4848" width="0" style="70" hidden="1" customWidth="1"/>
    <col min="4849" max="4849" width="18.7109375" style="70" customWidth="1"/>
    <col min="4850" max="4850" width="19.5703125" style="70" customWidth="1"/>
    <col min="4851" max="4851" width="20.140625" style="70" customWidth="1"/>
    <col min="4852" max="4852" width="18.5703125" style="70" customWidth="1"/>
    <col min="4853" max="4853" width="11.42578125" style="70" customWidth="1"/>
    <col min="4854" max="4854" width="22.85546875" style="70" customWidth="1"/>
    <col min="4855" max="4855" width="20.42578125" style="70" customWidth="1"/>
    <col min="4856" max="4856" width="18.7109375" style="70" customWidth="1"/>
    <col min="4857" max="4857" width="11.42578125" style="70" customWidth="1"/>
    <col min="4858" max="4858" width="15.42578125" style="70" customWidth="1"/>
    <col min="4859" max="4859" width="18.140625" style="70" customWidth="1"/>
    <col min="4860" max="4860" width="17.28515625" style="70" customWidth="1"/>
    <col min="4861" max="4865" width="15.42578125" style="70" customWidth="1"/>
    <col min="4866" max="4866" width="22.28515625" style="70" customWidth="1"/>
    <col min="4867" max="4868" width="9.140625" style="70"/>
    <col min="4869" max="4870" width="22.28515625" style="70" customWidth="1"/>
    <col min="4871" max="5100" width="9.140625" style="70"/>
    <col min="5101" max="5101" width="118.5703125" style="70" customWidth="1"/>
    <col min="5102" max="5102" width="14.5703125" style="70" customWidth="1"/>
    <col min="5103" max="5104" width="0" style="70" hidden="1" customWidth="1"/>
    <col min="5105" max="5105" width="18.7109375" style="70" customWidth="1"/>
    <col min="5106" max="5106" width="19.5703125" style="70" customWidth="1"/>
    <col min="5107" max="5107" width="20.140625" style="70" customWidth="1"/>
    <col min="5108" max="5108" width="18.5703125" style="70" customWidth="1"/>
    <col min="5109" max="5109" width="11.42578125" style="70" customWidth="1"/>
    <col min="5110" max="5110" width="22.85546875" style="70" customWidth="1"/>
    <col min="5111" max="5111" width="20.42578125" style="70" customWidth="1"/>
    <col min="5112" max="5112" width="18.7109375" style="70" customWidth="1"/>
    <col min="5113" max="5113" width="11.42578125" style="70" customWidth="1"/>
    <col min="5114" max="5114" width="15.42578125" style="70" customWidth="1"/>
    <col min="5115" max="5115" width="18.140625" style="70" customWidth="1"/>
    <col min="5116" max="5116" width="17.28515625" style="70" customWidth="1"/>
    <col min="5117" max="5121" width="15.42578125" style="70" customWidth="1"/>
    <col min="5122" max="5122" width="22.28515625" style="70" customWidth="1"/>
    <col min="5123" max="5124" width="9.140625" style="70"/>
    <col min="5125" max="5126" width="22.28515625" style="70" customWidth="1"/>
    <col min="5127" max="5356" width="9.140625" style="70"/>
    <col min="5357" max="5357" width="118.5703125" style="70" customWidth="1"/>
    <col min="5358" max="5358" width="14.5703125" style="70" customWidth="1"/>
    <col min="5359" max="5360" width="0" style="70" hidden="1" customWidth="1"/>
    <col min="5361" max="5361" width="18.7109375" style="70" customWidth="1"/>
    <col min="5362" max="5362" width="19.5703125" style="70" customWidth="1"/>
    <col min="5363" max="5363" width="20.140625" style="70" customWidth="1"/>
    <col min="5364" max="5364" width="18.5703125" style="70" customWidth="1"/>
    <col min="5365" max="5365" width="11.42578125" style="70" customWidth="1"/>
    <col min="5366" max="5366" width="22.85546875" style="70" customWidth="1"/>
    <col min="5367" max="5367" width="20.42578125" style="70" customWidth="1"/>
    <col min="5368" max="5368" width="18.7109375" style="70" customWidth="1"/>
    <col min="5369" max="5369" width="11.42578125" style="70" customWidth="1"/>
    <col min="5370" max="5370" width="15.42578125" style="70" customWidth="1"/>
    <col min="5371" max="5371" width="18.140625" style="70" customWidth="1"/>
    <col min="5372" max="5372" width="17.28515625" style="70" customWidth="1"/>
    <col min="5373" max="5377" width="15.42578125" style="70" customWidth="1"/>
    <col min="5378" max="5378" width="22.28515625" style="70" customWidth="1"/>
    <col min="5379" max="5380" width="9.140625" style="70"/>
    <col min="5381" max="5382" width="22.28515625" style="70" customWidth="1"/>
    <col min="5383" max="5612" width="9.140625" style="70"/>
    <col min="5613" max="5613" width="118.5703125" style="70" customWidth="1"/>
    <col min="5614" max="5614" width="14.5703125" style="70" customWidth="1"/>
    <col min="5615" max="5616" width="0" style="70" hidden="1" customWidth="1"/>
    <col min="5617" max="5617" width="18.7109375" style="70" customWidth="1"/>
    <col min="5618" max="5618" width="19.5703125" style="70" customWidth="1"/>
    <col min="5619" max="5619" width="20.140625" style="70" customWidth="1"/>
    <col min="5620" max="5620" width="18.5703125" style="70" customWidth="1"/>
    <col min="5621" max="5621" width="11.42578125" style="70" customWidth="1"/>
    <col min="5622" max="5622" width="22.85546875" style="70" customWidth="1"/>
    <col min="5623" max="5623" width="20.42578125" style="70" customWidth="1"/>
    <col min="5624" max="5624" width="18.7109375" style="70" customWidth="1"/>
    <col min="5625" max="5625" width="11.42578125" style="70" customWidth="1"/>
    <col min="5626" max="5626" width="15.42578125" style="70" customWidth="1"/>
    <col min="5627" max="5627" width="18.140625" style="70" customWidth="1"/>
    <col min="5628" max="5628" width="17.28515625" style="70" customWidth="1"/>
    <col min="5629" max="5633" width="15.42578125" style="70" customWidth="1"/>
    <col min="5634" max="5634" width="22.28515625" style="70" customWidth="1"/>
    <col min="5635" max="5636" width="9.140625" style="70"/>
    <col min="5637" max="5638" width="22.28515625" style="70" customWidth="1"/>
    <col min="5639" max="5868" width="9.140625" style="70"/>
    <col min="5869" max="5869" width="118.5703125" style="70" customWidth="1"/>
    <col min="5870" max="5870" width="14.5703125" style="70" customWidth="1"/>
    <col min="5871" max="5872" width="0" style="70" hidden="1" customWidth="1"/>
    <col min="5873" max="5873" width="18.7109375" style="70" customWidth="1"/>
    <col min="5874" max="5874" width="19.5703125" style="70" customWidth="1"/>
    <col min="5875" max="5875" width="20.140625" style="70" customWidth="1"/>
    <col min="5876" max="5876" width="18.5703125" style="70" customWidth="1"/>
    <col min="5877" max="5877" width="11.42578125" style="70" customWidth="1"/>
    <col min="5878" max="5878" width="22.85546875" style="70" customWidth="1"/>
    <col min="5879" max="5879" width="20.42578125" style="70" customWidth="1"/>
    <col min="5880" max="5880" width="18.7109375" style="70" customWidth="1"/>
    <col min="5881" max="5881" width="11.42578125" style="70" customWidth="1"/>
    <col min="5882" max="5882" width="15.42578125" style="70" customWidth="1"/>
    <col min="5883" max="5883" width="18.140625" style="70" customWidth="1"/>
    <col min="5884" max="5884" width="17.28515625" style="70" customWidth="1"/>
    <col min="5885" max="5889" width="15.42578125" style="70" customWidth="1"/>
    <col min="5890" max="5890" width="22.28515625" style="70" customWidth="1"/>
    <col min="5891" max="5892" width="9.140625" style="70"/>
    <col min="5893" max="5894" width="22.28515625" style="70" customWidth="1"/>
    <col min="5895" max="6124" width="9.140625" style="70"/>
    <col min="6125" max="6125" width="118.5703125" style="70" customWidth="1"/>
    <col min="6126" max="6126" width="14.5703125" style="70" customWidth="1"/>
    <col min="6127" max="6128" width="0" style="70" hidden="1" customWidth="1"/>
    <col min="6129" max="6129" width="18.7109375" style="70" customWidth="1"/>
    <col min="6130" max="6130" width="19.5703125" style="70" customWidth="1"/>
    <col min="6131" max="6131" width="20.140625" style="70" customWidth="1"/>
    <col min="6132" max="6132" width="18.5703125" style="70" customWidth="1"/>
    <col min="6133" max="6133" width="11.42578125" style="70" customWidth="1"/>
    <col min="6134" max="6134" width="22.85546875" style="70" customWidth="1"/>
    <col min="6135" max="6135" width="20.42578125" style="70" customWidth="1"/>
    <col min="6136" max="6136" width="18.7109375" style="70" customWidth="1"/>
    <col min="6137" max="6137" width="11.42578125" style="70" customWidth="1"/>
    <col min="6138" max="6138" width="15.42578125" style="70" customWidth="1"/>
    <col min="6139" max="6139" width="18.140625" style="70" customWidth="1"/>
    <col min="6140" max="6140" width="17.28515625" style="70" customWidth="1"/>
    <col min="6141" max="6145" width="15.42578125" style="70" customWidth="1"/>
    <col min="6146" max="6146" width="22.28515625" style="70" customWidth="1"/>
    <col min="6147" max="6148" width="9.140625" style="70"/>
    <col min="6149" max="6150" width="22.28515625" style="70" customWidth="1"/>
    <col min="6151" max="6380" width="9.140625" style="70"/>
    <col min="6381" max="6381" width="118.5703125" style="70" customWidth="1"/>
    <col min="6382" max="6382" width="14.5703125" style="70" customWidth="1"/>
    <col min="6383" max="6384" width="0" style="70" hidden="1" customWidth="1"/>
    <col min="6385" max="6385" width="18.7109375" style="70" customWidth="1"/>
    <col min="6386" max="6386" width="19.5703125" style="70" customWidth="1"/>
    <col min="6387" max="6387" width="20.140625" style="70" customWidth="1"/>
    <col min="6388" max="6388" width="18.5703125" style="70" customWidth="1"/>
    <col min="6389" max="6389" width="11.42578125" style="70" customWidth="1"/>
    <col min="6390" max="6390" width="22.85546875" style="70" customWidth="1"/>
    <col min="6391" max="6391" width="20.42578125" style="70" customWidth="1"/>
    <col min="6392" max="6392" width="18.7109375" style="70" customWidth="1"/>
    <col min="6393" max="6393" width="11.42578125" style="70" customWidth="1"/>
    <col min="6394" max="6394" width="15.42578125" style="70" customWidth="1"/>
    <col min="6395" max="6395" width="18.140625" style="70" customWidth="1"/>
    <col min="6396" max="6396" width="17.28515625" style="70" customWidth="1"/>
    <col min="6397" max="6401" width="15.42578125" style="70" customWidth="1"/>
    <col min="6402" max="6402" width="22.28515625" style="70" customWidth="1"/>
    <col min="6403" max="6404" width="9.140625" style="70"/>
    <col min="6405" max="6406" width="22.28515625" style="70" customWidth="1"/>
    <col min="6407" max="6636" width="9.140625" style="70"/>
    <col min="6637" max="6637" width="118.5703125" style="70" customWidth="1"/>
    <col min="6638" max="6638" width="14.5703125" style="70" customWidth="1"/>
    <col min="6639" max="6640" width="0" style="70" hidden="1" customWidth="1"/>
    <col min="6641" max="6641" width="18.7109375" style="70" customWidth="1"/>
    <col min="6642" max="6642" width="19.5703125" style="70" customWidth="1"/>
    <col min="6643" max="6643" width="20.140625" style="70" customWidth="1"/>
    <col min="6644" max="6644" width="18.5703125" style="70" customWidth="1"/>
    <col min="6645" max="6645" width="11.42578125" style="70" customWidth="1"/>
    <col min="6646" max="6646" width="22.85546875" style="70" customWidth="1"/>
    <col min="6647" max="6647" width="20.42578125" style="70" customWidth="1"/>
    <col min="6648" max="6648" width="18.7109375" style="70" customWidth="1"/>
    <col min="6649" max="6649" width="11.42578125" style="70" customWidth="1"/>
    <col min="6650" max="6650" width="15.42578125" style="70" customWidth="1"/>
    <col min="6651" max="6651" width="18.140625" style="70" customWidth="1"/>
    <col min="6652" max="6652" width="17.28515625" style="70" customWidth="1"/>
    <col min="6653" max="6657" width="15.42578125" style="70" customWidth="1"/>
    <col min="6658" max="6658" width="22.28515625" style="70" customWidth="1"/>
    <col min="6659" max="6660" width="9.140625" style="70"/>
    <col min="6661" max="6662" width="22.28515625" style="70" customWidth="1"/>
    <col min="6663" max="6892" width="9.140625" style="70"/>
    <col min="6893" max="6893" width="118.5703125" style="70" customWidth="1"/>
    <col min="6894" max="6894" width="14.5703125" style="70" customWidth="1"/>
    <col min="6895" max="6896" width="0" style="70" hidden="1" customWidth="1"/>
    <col min="6897" max="6897" width="18.7109375" style="70" customWidth="1"/>
    <col min="6898" max="6898" width="19.5703125" style="70" customWidth="1"/>
    <col min="6899" max="6899" width="20.140625" style="70" customWidth="1"/>
    <col min="6900" max="6900" width="18.5703125" style="70" customWidth="1"/>
    <col min="6901" max="6901" width="11.42578125" style="70" customWidth="1"/>
    <col min="6902" max="6902" width="22.85546875" style="70" customWidth="1"/>
    <col min="6903" max="6903" width="20.42578125" style="70" customWidth="1"/>
    <col min="6904" max="6904" width="18.7109375" style="70" customWidth="1"/>
    <col min="6905" max="6905" width="11.42578125" style="70" customWidth="1"/>
    <col min="6906" max="6906" width="15.42578125" style="70" customWidth="1"/>
    <col min="6907" max="6907" width="18.140625" style="70" customWidth="1"/>
    <col min="6908" max="6908" width="17.28515625" style="70" customWidth="1"/>
    <col min="6909" max="6913" width="15.42578125" style="70" customWidth="1"/>
    <col min="6914" max="6914" width="22.28515625" style="70" customWidth="1"/>
    <col min="6915" max="6916" width="9.140625" style="70"/>
    <col min="6917" max="6918" width="22.28515625" style="70" customWidth="1"/>
    <col min="6919" max="7148" width="9.140625" style="70"/>
    <col min="7149" max="7149" width="118.5703125" style="70" customWidth="1"/>
    <col min="7150" max="7150" width="14.5703125" style="70" customWidth="1"/>
    <col min="7151" max="7152" width="0" style="70" hidden="1" customWidth="1"/>
    <col min="7153" max="7153" width="18.7109375" style="70" customWidth="1"/>
    <col min="7154" max="7154" width="19.5703125" style="70" customWidth="1"/>
    <col min="7155" max="7155" width="20.140625" style="70" customWidth="1"/>
    <col min="7156" max="7156" width="18.5703125" style="70" customWidth="1"/>
    <col min="7157" max="7157" width="11.42578125" style="70" customWidth="1"/>
    <col min="7158" max="7158" width="22.85546875" style="70" customWidth="1"/>
    <col min="7159" max="7159" width="20.42578125" style="70" customWidth="1"/>
    <col min="7160" max="7160" width="18.7109375" style="70" customWidth="1"/>
    <col min="7161" max="7161" width="11.42578125" style="70" customWidth="1"/>
    <col min="7162" max="7162" width="15.42578125" style="70" customWidth="1"/>
    <col min="7163" max="7163" width="18.140625" style="70" customWidth="1"/>
    <col min="7164" max="7164" width="17.28515625" style="70" customWidth="1"/>
    <col min="7165" max="7169" width="15.42578125" style="70" customWidth="1"/>
    <col min="7170" max="7170" width="22.28515625" style="70" customWidth="1"/>
    <col min="7171" max="7172" width="9.140625" style="70"/>
    <col min="7173" max="7174" width="22.28515625" style="70" customWidth="1"/>
    <col min="7175" max="7404" width="9.140625" style="70"/>
    <col min="7405" max="7405" width="118.5703125" style="70" customWidth="1"/>
    <col min="7406" max="7406" width="14.5703125" style="70" customWidth="1"/>
    <col min="7407" max="7408" width="0" style="70" hidden="1" customWidth="1"/>
    <col min="7409" max="7409" width="18.7109375" style="70" customWidth="1"/>
    <col min="7410" max="7410" width="19.5703125" style="70" customWidth="1"/>
    <col min="7411" max="7411" width="20.140625" style="70" customWidth="1"/>
    <col min="7412" max="7412" width="18.5703125" style="70" customWidth="1"/>
    <col min="7413" max="7413" width="11.42578125" style="70" customWidth="1"/>
    <col min="7414" max="7414" width="22.85546875" style="70" customWidth="1"/>
    <col min="7415" max="7415" width="20.42578125" style="70" customWidth="1"/>
    <col min="7416" max="7416" width="18.7109375" style="70" customWidth="1"/>
    <col min="7417" max="7417" width="11.42578125" style="70" customWidth="1"/>
    <col min="7418" max="7418" width="15.42578125" style="70" customWidth="1"/>
    <col min="7419" max="7419" width="18.140625" style="70" customWidth="1"/>
    <col min="7420" max="7420" width="17.28515625" style="70" customWidth="1"/>
    <col min="7421" max="7425" width="15.42578125" style="70" customWidth="1"/>
    <col min="7426" max="7426" width="22.28515625" style="70" customWidth="1"/>
    <col min="7427" max="7428" width="9.140625" style="70"/>
    <col min="7429" max="7430" width="22.28515625" style="70" customWidth="1"/>
    <col min="7431" max="7660" width="9.140625" style="70"/>
    <col min="7661" max="7661" width="118.5703125" style="70" customWidth="1"/>
    <col min="7662" max="7662" width="14.5703125" style="70" customWidth="1"/>
    <col min="7663" max="7664" width="0" style="70" hidden="1" customWidth="1"/>
    <col min="7665" max="7665" width="18.7109375" style="70" customWidth="1"/>
    <col min="7666" max="7666" width="19.5703125" style="70" customWidth="1"/>
    <col min="7667" max="7667" width="20.140625" style="70" customWidth="1"/>
    <col min="7668" max="7668" width="18.5703125" style="70" customWidth="1"/>
    <col min="7669" max="7669" width="11.42578125" style="70" customWidth="1"/>
    <col min="7670" max="7670" width="22.85546875" style="70" customWidth="1"/>
    <col min="7671" max="7671" width="20.42578125" style="70" customWidth="1"/>
    <col min="7672" max="7672" width="18.7109375" style="70" customWidth="1"/>
    <col min="7673" max="7673" width="11.42578125" style="70" customWidth="1"/>
    <col min="7674" max="7674" width="15.42578125" style="70" customWidth="1"/>
    <col min="7675" max="7675" width="18.140625" style="70" customWidth="1"/>
    <col min="7676" max="7676" width="17.28515625" style="70" customWidth="1"/>
    <col min="7677" max="7681" width="15.42578125" style="70" customWidth="1"/>
    <col min="7682" max="7682" width="22.28515625" style="70" customWidth="1"/>
    <col min="7683" max="7684" width="9.140625" style="70"/>
    <col min="7685" max="7686" width="22.28515625" style="70" customWidth="1"/>
    <col min="7687" max="7916" width="9.140625" style="70"/>
    <col min="7917" max="7917" width="118.5703125" style="70" customWidth="1"/>
    <col min="7918" max="7918" width="14.5703125" style="70" customWidth="1"/>
    <col min="7919" max="7920" width="0" style="70" hidden="1" customWidth="1"/>
    <col min="7921" max="7921" width="18.7109375" style="70" customWidth="1"/>
    <col min="7922" max="7922" width="19.5703125" style="70" customWidth="1"/>
    <col min="7923" max="7923" width="20.140625" style="70" customWidth="1"/>
    <col min="7924" max="7924" width="18.5703125" style="70" customWidth="1"/>
    <col min="7925" max="7925" width="11.42578125" style="70" customWidth="1"/>
    <col min="7926" max="7926" width="22.85546875" style="70" customWidth="1"/>
    <col min="7927" max="7927" width="20.42578125" style="70" customWidth="1"/>
    <col min="7928" max="7928" width="18.7109375" style="70" customWidth="1"/>
    <col min="7929" max="7929" width="11.42578125" style="70" customWidth="1"/>
    <col min="7930" max="7930" width="15.42578125" style="70" customWidth="1"/>
    <col min="7931" max="7931" width="18.140625" style="70" customWidth="1"/>
    <col min="7932" max="7932" width="17.28515625" style="70" customWidth="1"/>
    <col min="7933" max="7937" width="15.42578125" style="70" customWidth="1"/>
    <col min="7938" max="7938" width="22.28515625" style="70" customWidth="1"/>
    <col min="7939" max="7940" width="9.140625" style="70"/>
    <col min="7941" max="7942" width="22.28515625" style="70" customWidth="1"/>
    <col min="7943" max="8172" width="9.140625" style="70"/>
    <col min="8173" max="8173" width="118.5703125" style="70" customWidth="1"/>
    <col min="8174" max="8174" width="14.5703125" style="70" customWidth="1"/>
    <col min="8175" max="8176" width="0" style="70" hidden="1" customWidth="1"/>
    <col min="8177" max="8177" width="18.7109375" style="70" customWidth="1"/>
    <col min="8178" max="8178" width="19.5703125" style="70" customWidth="1"/>
    <col min="8179" max="8179" width="20.140625" style="70" customWidth="1"/>
    <col min="8180" max="8180" width="18.5703125" style="70" customWidth="1"/>
    <col min="8181" max="8181" width="11.42578125" style="70" customWidth="1"/>
    <col min="8182" max="8182" width="22.85546875" style="70" customWidth="1"/>
    <col min="8183" max="8183" width="20.42578125" style="70" customWidth="1"/>
    <col min="8184" max="8184" width="18.7109375" style="70" customWidth="1"/>
    <col min="8185" max="8185" width="11.42578125" style="70" customWidth="1"/>
    <col min="8186" max="8186" width="15.42578125" style="70" customWidth="1"/>
    <col min="8187" max="8187" width="18.140625" style="70" customWidth="1"/>
    <col min="8188" max="8188" width="17.28515625" style="70" customWidth="1"/>
    <col min="8189" max="8193" width="15.42578125" style="70" customWidth="1"/>
    <col min="8194" max="8194" width="22.28515625" style="70" customWidth="1"/>
    <col min="8195" max="8196" width="9.140625" style="70"/>
    <col min="8197" max="8198" width="22.28515625" style="70" customWidth="1"/>
    <col min="8199" max="8428" width="9.140625" style="70"/>
    <col min="8429" max="8429" width="118.5703125" style="70" customWidth="1"/>
    <col min="8430" max="8430" width="14.5703125" style="70" customWidth="1"/>
    <col min="8431" max="8432" width="0" style="70" hidden="1" customWidth="1"/>
    <col min="8433" max="8433" width="18.7109375" style="70" customWidth="1"/>
    <col min="8434" max="8434" width="19.5703125" style="70" customWidth="1"/>
    <col min="8435" max="8435" width="20.140625" style="70" customWidth="1"/>
    <col min="8436" max="8436" width="18.5703125" style="70" customWidth="1"/>
    <col min="8437" max="8437" width="11.42578125" style="70" customWidth="1"/>
    <col min="8438" max="8438" width="22.85546875" style="70" customWidth="1"/>
    <col min="8439" max="8439" width="20.42578125" style="70" customWidth="1"/>
    <col min="8440" max="8440" width="18.7109375" style="70" customWidth="1"/>
    <col min="8441" max="8441" width="11.42578125" style="70" customWidth="1"/>
    <col min="8442" max="8442" width="15.42578125" style="70" customWidth="1"/>
    <col min="8443" max="8443" width="18.140625" style="70" customWidth="1"/>
    <col min="8444" max="8444" width="17.28515625" style="70" customWidth="1"/>
    <col min="8445" max="8449" width="15.42578125" style="70" customWidth="1"/>
    <col min="8450" max="8450" width="22.28515625" style="70" customWidth="1"/>
    <col min="8451" max="8452" width="9.140625" style="70"/>
    <col min="8453" max="8454" width="22.28515625" style="70" customWidth="1"/>
    <col min="8455" max="8684" width="9.140625" style="70"/>
    <col min="8685" max="8685" width="118.5703125" style="70" customWidth="1"/>
    <col min="8686" max="8686" width="14.5703125" style="70" customWidth="1"/>
    <col min="8687" max="8688" width="0" style="70" hidden="1" customWidth="1"/>
    <col min="8689" max="8689" width="18.7109375" style="70" customWidth="1"/>
    <col min="8690" max="8690" width="19.5703125" style="70" customWidth="1"/>
    <col min="8691" max="8691" width="20.140625" style="70" customWidth="1"/>
    <col min="8692" max="8692" width="18.5703125" style="70" customWidth="1"/>
    <col min="8693" max="8693" width="11.42578125" style="70" customWidth="1"/>
    <col min="8694" max="8694" width="22.85546875" style="70" customWidth="1"/>
    <col min="8695" max="8695" width="20.42578125" style="70" customWidth="1"/>
    <col min="8696" max="8696" width="18.7109375" style="70" customWidth="1"/>
    <col min="8697" max="8697" width="11.42578125" style="70" customWidth="1"/>
    <col min="8698" max="8698" width="15.42578125" style="70" customWidth="1"/>
    <col min="8699" max="8699" width="18.140625" style="70" customWidth="1"/>
    <col min="8700" max="8700" width="17.28515625" style="70" customWidth="1"/>
    <col min="8701" max="8705" width="15.42578125" style="70" customWidth="1"/>
    <col min="8706" max="8706" width="22.28515625" style="70" customWidth="1"/>
    <col min="8707" max="8708" width="9.140625" style="70"/>
    <col min="8709" max="8710" width="22.28515625" style="70" customWidth="1"/>
    <col min="8711" max="8940" width="9.140625" style="70"/>
    <col min="8941" max="8941" width="118.5703125" style="70" customWidth="1"/>
    <col min="8942" max="8942" width="14.5703125" style="70" customWidth="1"/>
    <col min="8943" max="8944" width="0" style="70" hidden="1" customWidth="1"/>
    <col min="8945" max="8945" width="18.7109375" style="70" customWidth="1"/>
    <col min="8946" max="8946" width="19.5703125" style="70" customWidth="1"/>
    <col min="8947" max="8947" width="20.140625" style="70" customWidth="1"/>
    <col min="8948" max="8948" width="18.5703125" style="70" customWidth="1"/>
    <col min="8949" max="8949" width="11.42578125" style="70" customWidth="1"/>
    <col min="8950" max="8950" width="22.85546875" style="70" customWidth="1"/>
    <col min="8951" max="8951" width="20.42578125" style="70" customWidth="1"/>
    <col min="8952" max="8952" width="18.7109375" style="70" customWidth="1"/>
    <col min="8953" max="8953" width="11.42578125" style="70" customWidth="1"/>
    <col min="8954" max="8954" width="15.42578125" style="70" customWidth="1"/>
    <col min="8955" max="8955" width="18.140625" style="70" customWidth="1"/>
    <col min="8956" max="8956" width="17.28515625" style="70" customWidth="1"/>
    <col min="8957" max="8961" width="15.42578125" style="70" customWidth="1"/>
    <col min="8962" max="8962" width="22.28515625" style="70" customWidth="1"/>
    <col min="8963" max="8964" width="9.140625" style="70"/>
    <col min="8965" max="8966" width="22.28515625" style="70" customWidth="1"/>
    <col min="8967" max="9196" width="9.140625" style="70"/>
    <col min="9197" max="9197" width="118.5703125" style="70" customWidth="1"/>
    <col min="9198" max="9198" width="14.5703125" style="70" customWidth="1"/>
    <col min="9199" max="9200" width="0" style="70" hidden="1" customWidth="1"/>
    <col min="9201" max="9201" width="18.7109375" style="70" customWidth="1"/>
    <col min="9202" max="9202" width="19.5703125" style="70" customWidth="1"/>
    <col min="9203" max="9203" width="20.140625" style="70" customWidth="1"/>
    <col min="9204" max="9204" width="18.5703125" style="70" customWidth="1"/>
    <col min="9205" max="9205" width="11.42578125" style="70" customWidth="1"/>
    <col min="9206" max="9206" width="22.85546875" style="70" customWidth="1"/>
    <col min="9207" max="9207" width="20.42578125" style="70" customWidth="1"/>
    <col min="9208" max="9208" width="18.7109375" style="70" customWidth="1"/>
    <col min="9209" max="9209" width="11.42578125" style="70" customWidth="1"/>
    <col min="9210" max="9210" width="15.42578125" style="70" customWidth="1"/>
    <col min="9211" max="9211" width="18.140625" style="70" customWidth="1"/>
    <col min="9212" max="9212" width="17.28515625" style="70" customWidth="1"/>
    <col min="9213" max="9217" width="15.42578125" style="70" customWidth="1"/>
    <col min="9218" max="9218" width="22.28515625" style="70" customWidth="1"/>
    <col min="9219" max="9220" width="9.140625" style="70"/>
    <col min="9221" max="9222" width="22.28515625" style="70" customWidth="1"/>
    <col min="9223" max="9452" width="9.140625" style="70"/>
    <col min="9453" max="9453" width="118.5703125" style="70" customWidth="1"/>
    <col min="9454" max="9454" width="14.5703125" style="70" customWidth="1"/>
    <col min="9455" max="9456" width="0" style="70" hidden="1" customWidth="1"/>
    <col min="9457" max="9457" width="18.7109375" style="70" customWidth="1"/>
    <col min="9458" max="9458" width="19.5703125" style="70" customWidth="1"/>
    <col min="9459" max="9459" width="20.140625" style="70" customWidth="1"/>
    <col min="9460" max="9460" width="18.5703125" style="70" customWidth="1"/>
    <col min="9461" max="9461" width="11.42578125" style="70" customWidth="1"/>
    <col min="9462" max="9462" width="22.85546875" style="70" customWidth="1"/>
    <col min="9463" max="9463" width="20.42578125" style="70" customWidth="1"/>
    <col min="9464" max="9464" width="18.7109375" style="70" customWidth="1"/>
    <col min="9465" max="9465" width="11.42578125" style="70" customWidth="1"/>
    <col min="9466" max="9466" width="15.42578125" style="70" customWidth="1"/>
    <col min="9467" max="9467" width="18.140625" style="70" customWidth="1"/>
    <col min="9468" max="9468" width="17.28515625" style="70" customWidth="1"/>
    <col min="9469" max="9473" width="15.42578125" style="70" customWidth="1"/>
    <col min="9474" max="9474" width="22.28515625" style="70" customWidth="1"/>
    <col min="9475" max="9476" width="9.140625" style="70"/>
    <col min="9477" max="9478" width="22.28515625" style="70" customWidth="1"/>
    <col min="9479" max="9708" width="9.140625" style="70"/>
    <col min="9709" max="9709" width="118.5703125" style="70" customWidth="1"/>
    <col min="9710" max="9710" width="14.5703125" style="70" customWidth="1"/>
    <col min="9711" max="9712" width="0" style="70" hidden="1" customWidth="1"/>
    <col min="9713" max="9713" width="18.7109375" style="70" customWidth="1"/>
    <col min="9714" max="9714" width="19.5703125" style="70" customWidth="1"/>
    <col min="9715" max="9715" width="20.140625" style="70" customWidth="1"/>
    <col min="9716" max="9716" width="18.5703125" style="70" customWidth="1"/>
    <col min="9717" max="9717" width="11.42578125" style="70" customWidth="1"/>
    <col min="9718" max="9718" width="22.85546875" style="70" customWidth="1"/>
    <col min="9719" max="9719" width="20.42578125" style="70" customWidth="1"/>
    <col min="9720" max="9720" width="18.7109375" style="70" customWidth="1"/>
    <col min="9721" max="9721" width="11.42578125" style="70" customWidth="1"/>
    <col min="9722" max="9722" width="15.42578125" style="70" customWidth="1"/>
    <col min="9723" max="9723" width="18.140625" style="70" customWidth="1"/>
    <col min="9724" max="9724" width="17.28515625" style="70" customWidth="1"/>
    <col min="9725" max="9729" width="15.42578125" style="70" customWidth="1"/>
    <col min="9730" max="9730" width="22.28515625" style="70" customWidth="1"/>
    <col min="9731" max="9732" width="9.140625" style="70"/>
    <col min="9733" max="9734" width="22.28515625" style="70" customWidth="1"/>
    <col min="9735" max="9964" width="9.140625" style="70"/>
    <col min="9965" max="9965" width="118.5703125" style="70" customWidth="1"/>
    <col min="9966" max="9966" width="14.5703125" style="70" customWidth="1"/>
    <col min="9967" max="9968" width="0" style="70" hidden="1" customWidth="1"/>
    <col min="9969" max="9969" width="18.7109375" style="70" customWidth="1"/>
    <col min="9970" max="9970" width="19.5703125" style="70" customWidth="1"/>
    <col min="9971" max="9971" width="20.140625" style="70" customWidth="1"/>
    <col min="9972" max="9972" width="18.5703125" style="70" customWidth="1"/>
    <col min="9973" max="9973" width="11.42578125" style="70" customWidth="1"/>
    <col min="9974" max="9974" width="22.85546875" style="70" customWidth="1"/>
    <col min="9975" max="9975" width="20.42578125" style="70" customWidth="1"/>
    <col min="9976" max="9976" width="18.7109375" style="70" customWidth="1"/>
    <col min="9977" max="9977" width="11.42578125" style="70" customWidth="1"/>
    <col min="9978" max="9978" width="15.42578125" style="70" customWidth="1"/>
    <col min="9979" max="9979" width="18.140625" style="70" customWidth="1"/>
    <col min="9980" max="9980" width="17.28515625" style="70" customWidth="1"/>
    <col min="9981" max="9985" width="15.42578125" style="70" customWidth="1"/>
    <col min="9986" max="9986" width="22.28515625" style="70" customWidth="1"/>
    <col min="9987" max="9988" width="9.140625" style="70"/>
    <col min="9989" max="9990" width="22.28515625" style="70" customWidth="1"/>
    <col min="9991" max="10220" width="9.140625" style="70"/>
    <col min="10221" max="10221" width="118.5703125" style="70" customWidth="1"/>
    <col min="10222" max="10222" width="14.5703125" style="70" customWidth="1"/>
    <col min="10223" max="10224" width="0" style="70" hidden="1" customWidth="1"/>
    <col min="10225" max="10225" width="18.7109375" style="70" customWidth="1"/>
    <col min="10226" max="10226" width="19.5703125" style="70" customWidth="1"/>
    <col min="10227" max="10227" width="20.140625" style="70" customWidth="1"/>
    <col min="10228" max="10228" width="18.5703125" style="70" customWidth="1"/>
    <col min="10229" max="10229" width="11.42578125" style="70" customWidth="1"/>
    <col min="10230" max="10230" width="22.85546875" style="70" customWidth="1"/>
    <col min="10231" max="10231" width="20.42578125" style="70" customWidth="1"/>
    <col min="10232" max="10232" width="18.7109375" style="70" customWidth="1"/>
    <col min="10233" max="10233" width="11.42578125" style="70" customWidth="1"/>
    <col min="10234" max="10234" width="15.42578125" style="70" customWidth="1"/>
    <col min="10235" max="10235" width="18.140625" style="70" customWidth="1"/>
    <col min="10236" max="10236" width="17.28515625" style="70" customWidth="1"/>
    <col min="10237" max="10241" width="15.42578125" style="70" customWidth="1"/>
    <col min="10242" max="10242" width="22.28515625" style="70" customWidth="1"/>
    <col min="10243" max="10244" width="9.140625" style="70"/>
    <col min="10245" max="10246" width="22.28515625" style="70" customWidth="1"/>
    <col min="10247" max="10476" width="9.140625" style="70"/>
    <col min="10477" max="10477" width="118.5703125" style="70" customWidth="1"/>
    <col min="10478" max="10478" width="14.5703125" style="70" customWidth="1"/>
    <col min="10479" max="10480" width="0" style="70" hidden="1" customWidth="1"/>
    <col min="10481" max="10481" width="18.7109375" style="70" customWidth="1"/>
    <col min="10482" max="10482" width="19.5703125" style="70" customWidth="1"/>
    <col min="10483" max="10483" width="20.140625" style="70" customWidth="1"/>
    <col min="10484" max="10484" width="18.5703125" style="70" customWidth="1"/>
    <col min="10485" max="10485" width="11.42578125" style="70" customWidth="1"/>
    <col min="10486" max="10486" width="22.85546875" style="70" customWidth="1"/>
    <col min="10487" max="10487" width="20.42578125" style="70" customWidth="1"/>
    <col min="10488" max="10488" width="18.7109375" style="70" customWidth="1"/>
    <col min="10489" max="10489" width="11.42578125" style="70" customWidth="1"/>
    <col min="10490" max="10490" width="15.42578125" style="70" customWidth="1"/>
    <col min="10491" max="10491" width="18.140625" style="70" customWidth="1"/>
    <col min="10492" max="10492" width="17.28515625" style="70" customWidth="1"/>
    <col min="10493" max="10497" width="15.42578125" style="70" customWidth="1"/>
    <col min="10498" max="10498" width="22.28515625" style="70" customWidth="1"/>
    <col min="10499" max="10500" width="9.140625" style="70"/>
    <col min="10501" max="10502" width="22.28515625" style="70" customWidth="1"/>
    <col min="10503" max="10732" width="9.140625" style="70"/>
    <col min="10733" max="10733" width="118.5703125" style="70" customWidth="1"/>
    <col min="10734" max="10734" width="14.5703125" style="70" customWidth="1"/>
    <col min="10735" max="10736" width="0" style="70" hidden="1" customWidth="1"/>
    <col min="10737" max="10737" width="18.7109375" style="70" customWidth="1"/>
    <col min="10738" max="10738" width="19.5703125" style="70" customWidth="1"/>
    <col min="10739" max="10739" width="20.140625" style="70" customWidth="1"/>
    <col min="10740" max="10740" width="18.5703125" style="70" customWidth="1"/>
    <col min="10741" max="10741" width="11.42578125" style="70" customWidth="1"/>
    <col min="10742" max="10742" width="22.85546875" style="70" customWidth="1"/>
    <col min="10743" max="10743" width="20.42578125" style="70" customWidth="1"/>
    <col min="10744" max="10744" width="18.7109375" style="70" customWidth="1"/>
    <col min="10745" max="10745" width="11.42578125" style="70" customWidth="1"/>
    <col min="10746" max="10746" width="15.42578125" style="70" customWidth="1"/>
    <col min="10747" max="10747" width="18.140625" style="70" customWidth="1"/>
    <col min="10748" max="10748" width="17.28515625" style="70" customWidth="1"/>
    <col min="10749" max="10753" width="15.42578125" style="70" customWidth="1"/>
    <col min="10754" max="10754" width="22.28515625" style="70" customWidth="1"/>
    <col min="10755" max="10756" width="9.140625" style="70"/>
    <col min="10757" max="10758" width="22.28515625" style="70" customWidth="1"/>
    <col min="10759" max="10988" width="9.140625" style="70"/>
    <col min="10989" max="10989" width="118.5703125" style="70" customWidth="1"/>
    <col min="10990" max="10990" width="14.5703125" style="70" customWidth="1"/>
    <col min="10991" max="10992" width="0" style="70" hidden="1" customWidth="1"/>
    <col min="10993" max="10993" width="18.7109375" style="70" customWidth="1"/>
    <col min="10994" max="10994" width="19.5703125" style="70" customWidth="1"/>
    <col min="10995" max="10995" width="20.140625" style="70" customWidth="1"/>
    <col min="10996" max="10996" width="18.5703125" style="70" customWidth="1"/>
    <col min="10997" max="10997" width="11.42578125" style="70" customWidth="1"/>
    <col min="10998" max="10998" width="22.85546875" style="70" customWidth="1"/>
    <col min="10999" max="10999" width="20.42578125" style="70" customWidth="1"/>
    <col min="11000" max="11000" width="18.7109375" style="70" customWidth="1"/>
    <col min="11001" max="11001" width="11.42578125" style="70" customWidth="1"/>
    <col min="11002" max="11002" width="15.42578125" style="70" customWidth="1"/>
    <col min="11003" max="11003" width="18.140625" style="70" customWidth="1"/>
    <col min="11004" max="11004" width="17.28515625" style="70" customWidth="1"/>
    <col min="11005" max="11009" width="15.42578125" style="70" customWidth="1"/>
    <col min="11010" max="11010" width="22.28515625" style="70" customWidth="1"/>
    <col min="11011" max="11012" width="9.140625" style="70"/>
    <col min="11013" max="11014" width="22.28515625" style="70" customWidth="1"/>
    <col min="11015" max="11244" width="9.140625" style="70"/>
    <col min="11245" max="11245" width="118.5703125" style="70" customWidth="1"/>
    <col min="11246" max="11246" width="14.5703125" style="70" customWidth="1"/>
    <col min="11247" max="11248" width="0" style="70" hidden="1" customWidth="1"/>
    <col min="11249" max="11249" width="18.7109375" style="70" customWidth="1"/>
    <col min="11250" max="11250" width="19.5703125" style="70" customWidth="1"/>
    <col min="11251" max="11251" width="20.140625" style="70" customWidth="1"/>
    <col min="11252" max="11252" width="18.5703125" style="70" customWidth="1"/>
    <col min="11253" max="11253" width="11.42578125" style="70" customWidth="1"/>
    <col min="11254" max="11254" width="22.85546875" style="70" customWidth="1"/>
    <col min="11255" max="11255" width="20.42578125" style="70" customWidth="1"/>
    <col min="11256" max="11256" width="18.7109375" style="70" customWidth="1"/>
    <col min="11257" max="11257" width="11.42578125" style="70" customWidth="1"/>
    <col min="11258" max="11258" width="15.42578125" style="70" customWidth="1"/>
    <col min="11259" max="11259" width="18.140625" style="70" customWidth="1"/>
    <col min="11260" max="11260" width="17.28515625" style="70" customWidth="1"/>
    <col min="11261" max="11265" width="15.42578125" style="70" customWidth="1"/>
    <col min="11266" max="11266" width="22.28515625" style="70" customWidth="1"/>
    <col min="11267" max="11268" width="9.140625" style="70"/>
    <col min="11269" max="11270" width="22.28515625" style="70" customWidth="1"/>
    <col min="11271" max="11500" width="9.140625" style="70"/>
    <col min="11501" max="11501" width="118.5703125" style="70" customWidth="1"/>
    <col min="11502" max="11502" width="14.5703125" style="70" customWidth="1"/>
    <col min="11503" max="11504" width="0" style="70" hidden="1" customWidth="1"/>
    <col min="11505" max="11505" width="18.7109375" style="70" customWidth="1"/>
    <col min="11506" max="11506" width="19.5703125" style="70" customWidth="1"/>
    <col min="11507" max="11507" width="20.140625" style="70" customWidth="1"/>
    <col min="11508" max="11508" width="18.5703125" style="70" customWidth="1"/>
    <col min="11509" max="11509" width="11.42578125" style="70" customWidth="1"/>
    <col min="11510" max="11510" width="22.85546875" style="70" customWidth="1"/>
    <col min="11511" max="11511" width="20.42578125" style="70" customWidth="1"/>
    <col min="11512" max="11512" width="18.7109375" style="70" customWidth="1"/>
    <col min="11513" max="11513" width="11.42578125" style="70" customWidth="1"/>
    <col min="11514" max="11514" width="15.42578125" style="70" customWidth="1"/>
    <col min="11515" max="11515" width="18.140625" style="70" customWidth="1"/>
    <col min="11516" max="11516" width="17.28515625" style="70" customWidth="1"/>
    <col min="11517" max="11521" width="15.42578125" style="70" customWidth="1"/>
    <col min="11522" max="11522" width="22.28515625" style="70" customWidth="1"/>
    <col min="11523" max="11524" width="9.140625" style="70"/>
    <col min="11525" max="11526" width="22.28515625" style="70" customWidth="1"/>
    <col min="11527" max="11756" width="9.140625" style="70"/>
    <col min="11757" max="11757" width="118.5703125" style="70" customWidth="1"/>
    <col min="11758" max="11758" width="14.5703125" style="70" customWidth="1"/>
    <col min="11759" max="11760" width="0" style="70" hidden="1" customWidth="1"/>
    <col min="11761" max="11761" width="18.7109375" style="70" customWidth="1"/>
    <col min="11762" max="11762" width="19.5703125" style="70" customWidth="1"/>
    <col min="11763" max="11763" width="20.140625" style="70" customWidth="1"/>
    <col min="11764" max="11764" width="18.5703125" style="70" customWidth="1"/>
    <col min="11765" max="11765" width="11.42578125" style="70" customWidth="1"/>
    <col min="11766" max="11766" width="22.85546875" style="70" customWidth="1"/>
    <col min="11767" max="11767" width="20.42578125" style="70" customWidth="1"/>
    <col min="11768" max="11768" width="18.7109375" style="70" customWidth="1"/>
    <col min="11769" max="11769" width="11.42578125" style="70" customWidth="1"/>
    <col min="11770" max="11770" width="15.42578125" style="70" customWidth="1"/>
    <col min="11771" max="11771" width="18.140625" style="70" customWidth="1"/>
    <col min="11772" max="11772" width="17.28515625" style="70" customWidth="1"/>
    <col min="11773" max="11777" width="15.42578125" style="70" customWidth="1"/>
    <col min="11778" max="11778" width="22.28515625" style="70" customWidth="1"/>
    <col min="11779" max="11780" width="9.140625" style="70"/>
    <col min="11781" max="11782" width="22.28515625" style="70" customWidth="1"/>
    <col min="11783" max="12012" width="9.140625" style="70"/>
    <col min="12013" max="12013" width="118.5703125" style="70" customWidth="1"/>
    <col min="12014" max="12014" width="14.5703125" style="70" customWidth="1"/>
    <col min="12015" max="12016" width="0" style="70" hidden="1" customWidth="1"/>
    <col min="12017" max="12017" width="18.7109375" style="70" customWidth="1"/>
    <col min="12018" max="12018" width="19.5703125" style="70" customWidth="1"/>
    <col min="12019" max="12019" width="20.140625" style="70" customWidth="1"/>
    <col min="12020" max="12020" width="18.5703125" style="70" customWidth="1"/>
    <col min="12021" max="12021" width="11.42578125" style="70" customWidth="1"/>
    <col min="12022" max="12022" width="22.85546875" style="70" customWidth="1"/>
    <col min="12023" max="12023" width="20.42578125" style="70" customWidth="1"/>
    <col min="12024" max="12024" width="18.7109375" style="70" customWidth="1"/>
    <col min="12025" max="12025" width="11.42578125" style="70" customWidth="1"/>
    <col min="12026" max="12026" width="15.42578125" style="70" customWidth="1"/>
    <col min="12027" max="12027" width="18.140625" style="70" customWidth="1"/>
    <col min="12028" max="12028" width="17.28515625" style="70" customWidth="1"/>
    <col min="12029" max="12033" width="15.42578125" style="70" customWidth="1"/>
    <col min="12034" max="12034" width="22.28515625" style="70" customWidth="1"/>
    <col min="12035" max="12036" width="9.140625" style="70"/>
    <col min="12037" max="12038" width="22.28515625" style="70" customWidth="1"/>
    <col min="12039" max="12268" width="9.140625" style="70"/>
    <col min="12269" max="12269" width="118.5703125" style="70" customWidth="1"/>
    <col min="12270" max="12270" width="14.5703125" style="70" customWidth="1"/>
    <col min="12271" max="12272" width="0" style="70" hidden="1" customWidth="1"/>
    <col min="12273" max="12273" width="18.7109375" style="70" customWidth="1"/>
    <col min="12274" max="12274" width="19.5703125" style="70" customWidth="1"/>
    <col min="12275" max="12275" width="20.140625" style="70" customWidth="1"/>
    <col min="12276" max="12276" width="18.5703125" style="70" customWidth="1"/>
    <col min="12277" max="12277" width="11.42578125" style="70" customWidth="1"/>
    <col min="12278" max="12278" width="22.85546875" style="70" customWidth="1"/>
    <col min="12279" max="12279" width="20.42578125" style="70" customWidth="1"/>
    <col min="12280" max="12280" width="18.7109375" style="70" customWidth="1"/>
    <col min="12281" max="12281" width="11.42578125" style="70" customWidth="1"/>
    <col min="12282" max="12282" width="15.42578125" style="70" customWidth="1"/>
    <col min="12283" max="12283" width="18.140625" style="70" customWidth="1"/>
    <col min="12284" max="12284" width="17.28515625" style="70" customWidth="1"/>
    <col min="12285" max="12289" width="15.42578125" style="70" customWidth="1"/>
    <col min="12290" max="12290" width="22.28515625" style="70" customWidth="1"/>
    <col min="12291" max="12292" width="9.140625" style="70"/>
    <col min="12293" max="12294" width="22.28515625" style="70" customWidth="1"/>
    <col min="12295" max="12524" width="9.140625" style="70"/>
    <col min="12525" max="12525" width="118.5703125" style="70" customWidth="1"/>
    <col min="12526" max="12526" width="14.5703125" style="70" customWidth="1"/>
    <col min="12527" max="12528" width="0" style="70" hidden="1" customWidth="1"/>
    <col min="12529" max="12529" width="18.7109375" style="70" customWidth="1"/>
    <col min="12530" max="12530" width="19.5703125" style="70" customWidth="1"/>
    <col min="12531" max="12531" width="20.140625" style="70" customWidth="1"/>
    <col min="12532" max="12532" width="18.5703125" style="70" customWidth="1"/>
    <col min="12533" max="12533" width="11.42578125" style="70" customWidth="1"/>
    <col min="12534" max="12534" width="22.85546875" style="70" customWidth="1"/>
    <col min="12535" max="12535" width="20.42578125" style="70" customWidth="1"/>
    <col min="12536" max="12536" width="18.7109375" style="70" customWidth="1"/>
    <col min="12537" max="12537" width="11.42578125" style="70" customWidth="1"/>
    <col min="12538" max="12538" width="15.42578125" style="70" customWidth="1"/>
    <col min="12539" max="12539" width="18.140625" style="70" customWidth="1"/>
    <col min="12540" max="12540" width="17.28515625" style="70" customWidth="1"/>
    <col min="12541" max="12545" width="15.42578125" style="70" customWidth="1"/>
    <col min="12546" max="12546" width="22.28515625" style="70" customWidth="1"/>
    <col min="12547" max="12548" width="9.140625" style="70"/>
    <col min="12549" max="12550" width="22.28515625" style="70" customWidth="1"/>
    <col min="12551" max="12780" width="9.140625" style="70"/>
    <col min="12781" max="12781" width="118.5703125" style="70" customWidth="1"/>
    <col min="12782" max="12782" width="14.5703125" style="70" customWidth="1"/>
    <col min="12783" max="12784" width="0" style="70" hidden="1" customWidth="1"/>
    <col min="12785" max="12785" width="18.7109375" style="70" customWidth="1"/>
    <col min="12786" max="12786" width="19.5703125" style="70" customWidth="1"/>
    <col min="12787" max="12787" width="20.140625" style="70" customWidth="1"/>
    <col min="12788" max="12788" width="18.5703125" style="70" customWidth="1"/>
    <col min="12789" max="12789" width="11.42578125" style="70" customWidth="1"/>
    <col min="12790" max="12790" width="22.85546875" style="70" customWidth="1"/>
    <col min="12791" max="12791" width="20.42578125" style="70" customWidth="1"/>
    <col min="12792" max="12792" width="18.7109375" style="70" customWidth="1"/>
    <col min="12793" max="12793" width="11.42578125" style="70" customWidth="1"/>
    <col min="12794" max="12794" width="15.42578125" style="70" customWidth="1"/>
    <col min="12795" max="12795" width="18.140625" style="70" customWidth="1"/>
    <col min="12796" max="12796" width="17.28515625" style="70" customWidth="1"/>
    <col min="12797" max="12801" width="15.42578125" style="70" customWidth="1"/>
    <col min="12802" max="12802" width="22.28515625" style="70" customWidth="1"/>
    <col min="12803" max="12804" width="9.140625" style="70"/>
    <col min="12805" max="12806" width="22.28515625" style="70" customWidth="1"/>
    <col min="12807" max="13036" width="9.140625" style="70"/>
    <col min="13037" max="13037" width="118.5703125" style="70" customWidth="1"/>
    <col min="13038" max="13038" width="14.5703125" style="70" customWidth="1"/>
    <col min="13039" max="13040" width="0" style="70" hidden="1" customWidth="1"/>
    <col min="13041" max="13041" width="18.7109375" style="70" customWidth="1"/>
    <col min="13042" max="13042" width="19.5703125" style="70" customWidth="1"/>
    <col min="13043" max="13043" width="20.140625" style="70" customWidth="1"/>
    <col min="13044" max="13044" width="18.5703125" style="70" customWidth="1"/>
    <col min="13045" max="13045" width="11.42578125" style="70" customWidth="1"/>
    <col min="13046" max="13046" width="22.85546875" style="70" customWidth="1"/>
    <col min="13047" max="13047" width="20.42578125" style="70" customWidth="1"/>
    <col min="13048" max="13048" width="18.7109375" style="70" customWidth="1"/>
    <col min="13049" max="13049" width="11.42578125" style="70" customWidth="1"/>
    <col min="13050" max="13050" width="15.42578125" style="70" customWidth="1"/>
    <col min="13051" max="13051" width="18.140625" style="70" customWidth="1"/>
    <col min="13052" max="13052" width="17.28515625" style="70" customWidth="1"/>
    <col min="13053" max="13057" width="15.42578125" style="70" customWidth="1"/>
    <col min="13058" max="13058" width="22.28515625" style="70" customWidth="1"/>
    <col min="13059" max="13060" width="9.140625" style="70"/>
    <col min="13061" max="13062" width="22.28515625" style="70" customWidth="1"/>
    <col min="13063" max="13292" width="9.140625" style="70"/>
    <col min="13293" max="13293" width="118.5703125" style="70" customWidth="1"/>
    <col min="13294" max="13294" width="14.5703125" style="70" customWidth="1"/>
    <col min="13295" max="13296" width="0" style="70" hidden="1" customWidth="1"/>
    <col min="13297" max="13297" width="18.7109375" style="70" customWidth="1"/>
    <col min="13298" max="13298" width="19.5703125" style="70" customWidth="1"/>
    <col min="13299" max="13299" width="20.140625" style="70" customWidth="1"/>
    <col min="13300" max="13300" width="18.5703125" style="70" customWidth="1"/>
    <col min="13301" max="13301" width="11.42578125" style="70" customWidth="1"/>
    <col min="13302" max="13302" width="22.85546875" style="70" customWidth="1"/>
    <col min="13303" max="13303" width="20.42578125" style="70" customWidth="1"/>
    <col min="13304" max="13304" width="18.7109375" style="70" customWidth="1"/>
    <col min="13305" max="13305" width="11.42578125" style="70" customWidth="1"/>
    <col min="13306" max="13306" width="15.42578125" style="70" customWidth="1"/>
    <col min="13307" max="13307" width="18.140625" style="70" customWidth="1"/>
    <col min="13308" max="13308" width="17.28515625" style="70" customWidth="1"/>
    <col min="13309" max="13313" width="15.42578125" style="70" customWidth="1"/>
    <col min="13314" max="13314" width="22.28515625" style="70" customWidth="1"/>
    <col min="13315" max="13316" width="9.140625" style="70"/>
    <col min="13317" max="13318" width="22.28515625" style="70" customWidth="1"/>
    <col min="13319" max="13548" width="9.140625" style="70"/>
    <col min="13549" max="13549" width="118.5703125" style="70" customWidth="1"/>
    <col min="13550" max="13550" width="14.5703125" style="70" customWidth="1"/>
    <col min="13551" max="13552" width="0" style="70" hidden="1" customWidth="1"/>
    <col min="13553" max="13553" width="18.7109375" style="70" customWidth="1"/>
    <col min="13554" max="13554" width="19.5703125" style="70" customWidth="1"/>
    <col min="13555" max="13555" width="20.140625" style="70" customWidth="1"/>
    <col min="13556" max="13556" width="18.5703125" style="70" customWidth="1"/>
    <col min="13557" max="13557" width="11.42578125" style="70" customWidth="1"/>
    <col min="13558" max="13558" width="22.85546875" style="70" customWidth="1"/>
    <col min="13559" max="13559" width="20.42578125" style="70" customWidth="1"/>
    <col min="13560" max="13560" width="18.7109375" style="70" customWidth="1"/>
    <col min="13561" max="13561" width="11.42578125" style="70" customWidth="1"/>
    <col min="13562" max="13562" width="15.42578125" style="70" customWidth="1"/>
    <col min="13563" max="13563" width="18.140625" style="70" customWidth="1"/>
    <col min="13564" max="13564" width="17.28515625" style="70" customWidth="1"/>
    <col min="13565" max="13569" width="15.42578125" style="70" customWidth="1"/>
    <col min="13570" max="13570" width="22.28515625" style="70" customWidth="1"/>
    <col min="13571" max="13572" width="9.140625" style="70"/>
    <col min="13573" max="13574" width="22.28515625" style="70" customWidth="1"/>
    <col min="13575" max="13804" width="9.140625" style="70"/>
    <col min="13805" max="13805" width="118.5703125" style="70" customWidth="1"/>
    <col min="13806" max="13806" width="14.5703125" style="70" customWidth="1"/>
    <col min="13807" max="13808" width="0" style="70" hidden="1" customWidth="1"/>
    <col min="13809" max="13809" width="18.7109375" style="70" customWidth="1"/>
    <col min="13810" max="13810" width="19.5703125" style="70" customWidth="1"/>
    <col min="13811" max="13811" width="20.140625" style="70" customWidth="1"/>
    <col min="13812" max="13812" width="18.5703125" style="70" customWidth="1"/>
    <col min="13813" max="13813" width="11.42578125" style="70" customWidth="1"/>
    <col min="13814" max="13814" width="22.85546875" style="70" customWidth="1"/>
    <col min="13815" max="13815" width="20.42578125" style="70" customWidth="1"/>
    <col min="13816" max="13816" width="18.7109375" style="70" customWidth="1"/>
    <col min="13817" max="13817" width="11.42578125" style="70" customWidth="1"/>
    <col min="13818" max="13818" width="15.42578125" style="70" customWidth="1"/>
    <col min="13819" max="13819" width="18.140625" style="70" customWidth="1"/>
    <col min="13820" max="13820" width="17.28515625" style="70" customWidth="1"/>
    <col min="13821" max="13825" width="15.42578125" style="70" customWidth="1"/>
    <col min="13826" max="13826" width="22.28515625" style="70" customWidth="1"/>
    <col min="13827" max="13828" width="9.140625" style="70"/>
    <col min="13829" max="13830" width="22.28515625" style="70" customWidth="1"/>
    <col min="13831" max="14060" width="9.140625" style="70"/>
    <col min="14061" max="14061" width="118.5703125" style="70" customWidth="1"/>
    <col min="14062" max="14062" width="14.5703125" style="70" customWidth="1"/>
    <col min="14063" max="14064" width="0" style="70" hidden="1" customWidth="1"/>
    <col min="14065" max="14065" width="18.7109375" style="70" customWidth="1"/>
    <col min="14066" max="14066" width="19.5703125" style="70" customWidth="1"/>
    <col min="14067" max="14067" width="20.140625" style="70" customWidth="1"/>
    <col min="14068" max="14068" width="18.5703125" style="70" customWidth="1"/>
    <col min="14069" max="14069" width="11.42578125" style="70" customWidth="1"/>
    <col min="14070" max="14070" width="22.85546875" style="70" customWidth="1"/>
    <col min="14071" max="14071" width="20.42578125" style="70" customWidth="1"/>
    <col min="14072" max="14072" width="18.7109375" style="70" customWidth="1"/>
    <col min="14073" max="14073" width="11.42578125" style="70" customWidth="1"/>
    <col min="14074" max="14074" width="15.42578125" style="70" customWidth="1"/>
    <col min="14075" max="14075" width="18.140625" style="70" customWidth="1"/>
    <col min="14076" max="14076" width="17.28515625" style="70" customWidth="1"/>
    <col min="14077" max="14081" width="15.42578125" style="70" customWidth="1"/>
    <col min="14082" max="14082" width="22.28515625" style="70" customWidth="1"/>
    <col min="14083" max="14084" width="9.140625" style="70"/>
    <col min="14085" max="14086" width="22.28515625" style="70" customWidth="1"/>
    <col min="14087" max="14316" width="9.140625" style="70"/>
    <col min="14317" max="14317" width="118.5703125" style="70" customWidth="1"/>
    <col min="14318" max="14318" width="14.5703125" style="70" customWidth="1"/>
    <col min="14319" max="14320" width="0" style="70" hidden="1" customWidth="1"/>
    <col min="14321" max="14321" width="18.7109375" style="70" customWidth="1"/>
    <col min="14322" max="14322" width="19.5703125" style="70" customWidth="1"/>
    <col min="14323" max="14323" width="20.140625" style="70" customWidth="1"/>
    <col min="14324" max="14324" width="18.5703125" style="70" customWidth="1"/>
    <col min="14325" max="14325" width="11.42578125" style="70" customWidth="1"/>
    <col min="14326" max="14326" width="22.85546875" style="70" customWidth="1"/>
    <col min="14327" max="14327" width="20.42578125" style="70" customWidth="1"/>
    <col min="14328" max="14328" width="18.7109375" style="70" customWidth="1"/>
    <col min="14329" max="14329" width="11.42578125" style="70" customWidth="1"/>
    <col min="14330" max="14330" width="15.42578125" style="70" customWidth="1"/>
    <col min="14331" max="14331" width="18.140625" style="70" customWidth="1"/>
    <col min="14332" max="14332" width="17.28515625" style="70" customWidth="1"/>
    <col min="14333" max="14337" width="15.42578125" style="70" customWidth="1"/>
    <col min="14338" max="14338" width="22.28515625" style="70" customWidth="1"/>
    <col min="14339" max="14340" width="9.140625" style="70"/>
    <col min="14341" max="14342" width="22.28515625" style="70" customWidth="1"/>
    <col min="14343" max="14572" width="9.140625" style="70"/>
    <col min="14573" max="14573" width="118.5703125" style="70" customWidth="1"/>
    <col min="14574" max="14574" width="14.5703125" style="70" customWidth="1"/>
    <col min="14575" max="14576" width="0" style="70" hidden="1" customWidth="1"/>
    <col min="14577" max="14577" width="18.7109375" style="70" customWidth="1"/>
    <col min="14578" max="14578" width="19.5703125" style="70" customWidth="1"/>
    <col min="14579" max="14579" width="20.140625" style="70" customWidth="1"/>
    <col min="14580" max="14580" width="18.5703125" style="70" customWidth="1"/>
    <col min="14581" max="14581" width="11.42578125" style="70" customWidth="1"/>
    <col min="14582" max="14582" width="22.85546875" style="70" customWidth="1"/>
    <col min="14583" max="14583" width="20.42578125" style="70" customWidth="1"/>
    <col min="14584" max="14584" width="18.7109375" style="70" customWidth="1"/>
    <col min="14585" max="14585" width="11.42578125" style="70" customWidth="1"/>
    <col min="14586" max="14586" width="15.42578125" style="70" customWidth="1"/>
    <col min="14587" max="14587" width="18.140625" style="70" customWidth="1"/>
    <col min="14588" max="14588" width="17.28515625" style="70" customWidth="1"/>
    <col min="14589" max="14593" width="15.42578125" style="70" customWidth="1"/>
    <col min="14594" max="14594" width="22.28515625" style="70" customWidth="1"/>
    <col min="14595" max="14596" width="9.140625" style="70"/>
    <col min="14597" max="14598" width="22.28515625" style="70" customWidth="1"/>
    <col min="14599" max="14828" width="9.140625" style="70"/>
    <col min="14829" max="14829" width="118.5703125" style="70" customWidth="1"/>
    <col min="14830" max="14830" width="14.5703125" style="70" customWidth="1"/>
    <col min="14831" max="14832" width="0" style="70" hidden="1" customWidth="1"/>
    <col min="14833" max="14833" width="18.7109375" style="70" customWidth="1"/>
    <col min="14834" max="14834" width="19.5703125" style="70" customWidth="1"/>
    <col min="14835" max="14835" width="20.140625" style="70" customWidth="1"/>
    <col min="14836" max="14836" width="18.5703125" style="70" customWidth="1"/>
    <col min="14837" max="14837" width="11.42578125" style="70" customWidth="1"/>
    <col min="14838" max="14838" width="22.85546875" style="70" customWidth="1"/>
    <col min="14839" max="14839" width="20.42578125" style="70" customWidth="1"/>
    <col min="14840" max="14840" width="18.7109375" style="70" customWidth="1"/>
    <col min="14841" max="14841" width="11.42578125" style="70" customWidth="1"/>
    <col min="14842" max="14842" width="15.42578125" style="70" customWidth="1"/>
    <col min="14843" max="14843" width="18.140625" style="70" customWidth="1"/>
    <col min="14844" max="14844" width="17.28515625" style="70" customWidth="1"/>
    <col min="14845" max="14849" width="15.42578125" style="70" customWidth="1"/>
    <col min="14850" max="14850" width="22.28515625" style="70" customWidth="1"/>
    <col min="14851" max="14852" width="9.140625" style="70"/>
    <col min="14853" max="14854" width="22.28515625" style="70" customWidth="1"/>
    <col min="14855" max="15084" width="9.140625" style="70"/>
    <col min="15085" max="15085" width="118.5703125" style="70" customWidth="1"/>
    <col min="15086" max="15086" width="14.5703125" style="70" customWidth="1"/>
    <col min="15087" max="15088" width="0" style="70" hidden="1" customWidth="1"/>
    <col min="15089" max="15089" width="18.7109375" style="70" customWidth="1"/>
    <col min="15090" max="15090" width="19.5703125" style="70" customWidth="1"/>
    <col min="15091" max="15091" width="20.140625" style="70" customWidth="1"/>
    <col min="15092" max="15092" width="18.5703125" style="70" customWidth="1"/>
    <col min="15093" max="15093" width="11.42578125" style="70" customWidth="1"/>
    <col min="15094" max="15094" width="22.85546875" style="70" customWidth="1"/>
    <col min="15095" max="15095" width="20.42578125" style="70" customWidth="1"/>
    <col min="15096" max="15096" width="18.7109375" style="70" customWidth="1"/>
    <col min="15097" max="15097" width="11.42578125" style="70" customWidth="1"/>
    <col min="15098" max="15098" width="15.42578125" style="70" customWidth="1"/>
    <col min="15099" max="15099" width="18.140625" style="70" customWidth="1"/>
    <col min="15100" max="15100" width="17.28515625" style="70" customWidth="1"/>
    <col min="15101" max="15105" width="15.42578125" style="70" customWidth="1"/>
    <col min="15106" max="15106" width="22.28515625" style="70" customWidth="1"/>
    <col min="15107" max="15108" width="9.140625" style="70"/>
    <col min="15109" max="15110" width="22.28515625" style="70" customWidth="1"/>
    <col min="15111" max="15340" width="9.140625" style="70"/>
    <col min="15341" max="15341" width="118.5703125" style="70" customWidth="1"/>
    <col min="15342" max="15342" width="14.5703125" style="70" customWidth="1"/>
    <col min="15343" max="15344" width="0" style="70" hidden="1" customWidth="1"/>
    <col min="15345" max="15345" width="18.7109375" style="70" customWidth="1"/>
    <col min="15346" max="15346" width="19.5703125" style="70" customWidth="1"/>
    <col min="15347" max="15347" width="20.140625" style="70" customWidth="1"/>
    <col min="15348" max="15348" width="18.5703125" style="70" customWidth="1"/>
    <col min="15349" max="15349" width="11.42578125" style="70" customWidth="1"/>
    <col min="15350" max="15350" width="22.85546875" style="70" customWidth="1"/>
    <col min="15351" max="15351" width="20.42578125" style="70" customWidth="1"/>
    <col min="15352" max="15352" width="18.7109375" style="70" customWidth="1"/>
    <col min="15353" max="15353" width="11.42578125" style="70" customWidth="1"/>
    <col min="15354" max="15354" width="15.42578125" style="70" customWidth="1"/>
    <col min="15355" max="15355" width="18.140625" style="70" customWidth="1"/>
    <col min="15356" max="15356" width="17.28515625" style="70" customWidth="1"/>
    <col min="15357" max="15361" width="15.42578125" style="70" customWidth="1"/>
    <col min="15362" max="15362" width="22.28515625" style="70" customWidth="1"/>
    <col min="15363" max="15364" width="9.140625" style="70"/>
    <col min="15365" max="15366" width="22.28515625" style="70" customWidth="1"/>
    <col min="15367" max="15596" width="9.140625" style="70"/>
    <col min="15597" max="15597" width="118.5703125" style="70" customWidth="1"/>
    <col min="15598" max="15598" width="14.5703125" style="70" customWidth="1"/>
    <col min="15599" max="15600" width="0" style="70" hidden="1" customWidth="1"/>
    <col min="15601" max="15601" width="18.7109375" style="70" customWidth="1"/>
    <col min="15602" max="15602" width="19.5703125" style="70" customWidth="1"/>
    <col min="15603" max="15603" width="20.140625" style="70" customWidth="1"/>
    <col min="15604" max="15604" width="18.5703125" style="70" customWidth="1"/>
    <col min="15605" max="15605" width="11.42578125" style="70" customWidth="1"/>
    <col min="15606" max="15606" width="22.85546875" style="70" customWidth="1"/>
    <col min="15607" max="15607" width="20.42578125" style="70" customWidth="1"/>
    <col min="15608" max="15608" width="18.7109375" style="70" customWidth="1"/>
    <col min="15609" max="15609" width="11.42578125" style="70" customWidth="1"/>
    <col min="15610" max="15610" width="15.42578125" style="70" customWidth="1"/>
    <col min="15611" max="15611" width="18.140625" style="70" customWidth="1"/>
    <col min="15612" max="15612" width="17.28515625" style="70" customWidth="1"/>
    <col min="15613" max="15617" width="15.42578125" style="70" customWidth="1"/>
    <col min="15618" max="15618" width="22.28515625" style="70" customWidth="1"/>
    <col min="15619" max="15620" width="9.140625" style="70"/>
    <col min="15621" max="15622" width="22.28515625" style="70" customWidth="1"/>
    <col min="15623" max="15852" width="9.140625" style="70"/>
    <col min="15853" max="15853" width="118.5703125" style="70" customWidth="1"/>
    <col min="15854" max="15854" width="14.5703125" style="70" customWidth="1"/>
    <col min="15855" max="15856" width="0" style="70" hidden="1" customWidth="1"/>
    <col min="15857" max="15857" width="18.7109375" style="70" customWidth="1"/>
    <col min="15858" max="15858" width="19.5703125" style="70" customWidth="1"/>
    <col min="15859" max="15859" width="20.140625" style="70" customWidth="1"/>
    <col min="15860" max="15860" width="18.5703125" style="70" customWidth="1"/>
    <col min="15861" max="15861" width="11.42578125" style="70" customWidth="1"/>
    <col min="15862" max="15862" width="22.85546875" style="70" customWidth="1"/>
    <col min="15863" max="15863" width="20.42578125" style="70" customWidth="1"/>
    <col min="15864" max="15864" width="18.7109375" style="70" customWidth="1"/>
    <col min="15865" max="15865" width="11.42578125" style="70" customWidth="1"/>
    <col min="15866" max="15866" width="15.42578125" style="70" customWidth="1"/>
    <col min="15867" max="15867" width="18.140625" style="70" customWidth="1"/>
    <col min="15868" max="15868" width="17.28515625" style="70" customWidth="1"/>
    <col min="15869" max="15873" width="15.42578125" style="70" customWidth="1"/>
    <col min="15874" max="15874" width="22.28515625" style="70" customWidth="1"/>
    <col min="15875" max="15876" width="9.140625" style="70"/>
    <col min="15877" max="15878" width="22.28515625" style="70" customWidth="1"/>
    <col min="15879" max="16108" width="9.140625" style="70"/>
    <col min="16109" max="16109" width="118.5703125" style="70" customWidth="1"/>
    <col min="16110" max="16110" width="14.5703125" style="70" customWidth="1"/>
    <col min="16111" max="16112" width="0" style="70" hidden="1" customWidth="1"/>
    <col min="16113" max="16113" width="18.7109375" style="70" customWidth="1"/>
    <col min="16114" max="16114" width="19.5703125" style="70" customWidth="1"/>
    <col min="16115" max="16115" width="20.140625" style="70" customWidth="1"/>
    <col min="16116" max="16116" width="18.5703125" style="70" customWidth="1"/>
    <col min="16117" max="16117" width="11.42578125" style="70" customWidth="1"/>
    <col min="16118" max="16118" width="22.85546875" style="70" customWidth="1"/>
    <col min="16119" max="16119" width="20.42578125" style="70" customWidth="1"/>
    <col min="16120" max="16120" width="18.7109375" style="70" customWidth="1"/>
    <col min="16121" max="16121" width="11.42578125" style="70" customWidth="1"/>
    <col min="16122" max="16122" width="15.42578125" style="70" customWidth="1"/>
    <col min="16123" max="16123" width="18.140625" style="70" customWidth="1"/>
    <col min="16124" max="16124" width="17.28515625" style="70" customWidth="1"/>
    <col min="16125" max="16129" width="15.42578125" style="70" customWidth="1"/>
    <col min="16130" max="16130" width="22.28515625" style="70" customWidth="1"/>
    <col min="16131" max="16132" width="9.140625" style="70"/>
    <col min="16133" max="16134" width="22.28515625" style="70" customWidth="1"/>
    <col min="16135" max="16384" width="9.140625" style="70"/>
  </cols>
  <sheetData>
    <row r="1" spans="1:9" x14ac:dyDescent="0.25">
      <c r="I1" s="71"/>
    </row>
    <row r="2" spans="1:9" ht="28.9" customHeight="1" x14ac:dyDescent="0.3">
      <c r="A2" s="120" t="s">
        <v>88</v>
      </c>
      <c r="B2" s="120"/>
      <c r="C2" s="120"/>
      <c r="D2" s="120"/>
      <c r="E2" s="120"/>
      <c r="F2" s="120"/>
      <c r="G2" s="120"/>
      <c r="H2" s="72"/>
      <c r="I2" s="72"/>
    </row>
    <row r="3" spans="1:9" ht="28.9" customHeight="1" x14ac:dyDescent="0.25">
      <c r="G3" s="73" t="s">
        <v>37</v>
      </c>
    </row>
    <row r="4" spans="1:9" ht="18.75" customHeight="1" x14ac:dyDescent="0.25">
      <c r="A4" s="74"/>
      <c r="B4" s="75" t="s">
        <v>89</v>
      </c>
      <c r="C4" s="74" t="s">
        <v>90</v>
      </c>
      <c r="D4" s="76" t="s">
        <v>91</v>
      </c>
      <c r="E4" s="76" t="s">
        <v>90</v>
      </c>
      <c r="F4" s="74" t="s">
        <v>92</v>
      </c>
      <c r="G4" s="74" t="s">
        <v>93</v>
      </c>
      <c r="H4" s="121"/>
      <c r="I4" s="122"/>
    </row>
    <row r="5" spans="1:9" ht="15" customHeight="1" x14ac:dyDescent="0.25">
      <c r="A5" s="75" t="s">
        <v>94</v>
      </c>
      <c r="B5" s="75" t="s">
        <v>95</v>
      </c>
      <c r="C5" s="75" t="s">
        <v>96</v>
      </c>
      <c r="D5" s="77" t="s">
        <v>97</v>
      </c>
      <c r="E5" s="77" t="s">
        <v>98</v>
      </c>
      <c r="F5" s="75" t="s">
        <v>99</v>
      </c>
      <c r="G5" s="75" t="s">
        <v>100</v>
      </c>
      <c r="H5" s="121"/>
      <c r="I5" s="122"/>
    </row>
    <row r="6" spans="1:9" ht="15" customHeight="1" x14ac:dyDescent="0.25">
      <c r="A6" s="75"/>
      <c r="B6" s="75" t="s">
        <v>101</v>
      </c>
      <c r="C6" s="75" t="s">
        <v>72</v>
      </c>
      <c r="D6" s="77" t="s">
        <v>102</v>
      </c>
      <c r="E6" s="77" t="s">
        <v>103</v>
      </c>
      <c r="F6" s="75" t="s">
        <v>104</v>
      </c>
      <c r="G6" s="75" t="s">
        <v>105</v>
      </c>
      <c r="H6" s="123"/>
      <c r="I6" s="124"/>
    </row>
    <row r="7" spans="1:9" ht="16.899999999999999" customHeight="1" x14ac:dyDescent="0.25">
      <c r="A7" s="78"/>
      <c r="B7" s="75"/>
      <c r="C7" s="75"/>
      <c r="D7" s="77" t="s">
        <v>106</v>
      </c>
      <c r="E7" s="77" t="s">
        <v>107</v>
      </c>
      <c r="F7" s="75"/>
      <c r="G7" s="75" t="s">
        <v>108</v>
      </c>
      <c r="H7" s="77" t="s">
        <v>109</v>
      </c>
      <c r="I7" s="75" t="s">
        <v>110</v>
      </c>
    </row>
    <row r="9" spans="1:9" ht="22.5" customHeight="1" x14ac:dyDescent="0.25">
      <c r="A9" s="79" t="s">
        <v>111</v>
      </c>
      <c r="B9" s="80"/>
      <c r="C9" s="81">
        <v>11425232.171</v>
      </c>
      <c r="D9" s="81">
        <v>13889552.726999998</v>
      </c>
      <c r="E9" s="81">
        <v>7527729.8600000022</v>
      </c>
      <c r="F9" s="81">
        <v>13875339.929000001</v>
      </c>
      <c r="G9" s="82">
        <v>14961019.331000004</v>
      </c>
      <c r="H9" s="81">
        <v>1085679.4020000026</v>
      </c>
      <c r="I9" s="80">
        <v>107.82452471474872</v>
      </c>
    </row>
    <row r="10" spans="1:9" ht="20.45" customHeight="1" x14ac:dyDescent="0.25">
      <c r="A10" s="79" t="s">
        <v>112</v>
      </c>
      <c r="B10" s="80"/>
      <c r="C10" s="81">
        <v>7549504.6349999998</v>
      </c>
      <c r="D10" s="81">
        <v>8502113.9519999977</v>
      </c>
      <c r="E10" s="81">
        <v>4796704.2870000014</v>
      </c>
      <c r="F10" s="81">
        <v>8487901.154000001</v>
      </c>
      <c r="G10" s="82">
        <v>9309506.2560000047</v>
      </c>
      <c r="H10" s="81">
        <v>821605.10200000368</v>
      </c>
      <c r="I10" s="80">
        <v>109.67972042903462</v>
      </c>
    </row>
    <row r="11" spans="1:9" s="87" customFormat="1" ht="27" customHeight="1" x14ac:dyDescent="0.25">
      <c r="A11" s="83" t="s">
        <v>113</v>
      </c>
      <c r="B11" s="84"/>
      <c r="C11" s="81">
        <v>7170816.443</v>
      </c>
      <c r="D11" s="81">
        <v>8218217.6129999971</v>
      </c>
      <c r="E11" s="81">
        <v>4591378.3820000011</v>
      </c>
      <c r="F11" s="81">
        <v>8156343.9140000017</v>
      </c>
      <c r="G11" s="81">
        <v>8999295.0460000038</v>
      </c>
      <c r="H11" s="85"/>
      <c r="I11" s="86"/>
    </row>
    <row r="12" spans="1:9" s="87" customFormat="1" ht="21" customHeight="1" x14ac:dyDescent="0.25">
      <c r="A12" s="88" t="s">
        <v>114</v>
      </c>
      <c r="B12" s="84"/>
      <c r="C12" s="81"/>
      <c r="D12" s="81"/>
      <c r="E12" s="81"/>
      <c r="F12" s="81"/>
      <c r="G12" s="81"/>
      <c r="H12" s="85"/>
      <c r="I12" s="86"/>
    </row>
    <row r="13" spans="1:9" ht="16.5" x14ac:dyDescent="0.25">
      <c r="A13" s="89" t="s">
        <v>115</v>
      </c>
      <c r="B13" s="84"/>
      <c r="C13" s="90">
        <v>3715537.31</v>
      </c>
      <c r="D13" s="90">
        <v>4529564.42</v>
      </c>
      <c r="E13" s="90">
        <v>2631374.7629999998</v>
      </c>
      <c r="F13" s="90">
        <v>4766418.4800000004</v>
      </c>
      <c r="G13" s="91">
        <v>5254236</v>
      </c>
      <c r="H13" s="90">
        <v>487817.51999999955</v>
      </c>
      <c r="I13" s="92">
        <v>110.23446686536008</v>
      </c>
    </row>
    <row r="14" spans="1:9" ht="16.5" x14ac:dyDescent="0.25">
      <c r="A14" s="89" t="s">
        <v>116</v>
      </c>
      <c r="B14" s="84">
        <v>14021900</v>
      </c>
      <c r="C14" s="90">
        <v>37427.260999999999</v>
      </c>
      <c r="D14" s="90">
        <v>37480</v>
      </c>
      <c r="E14" s="90">
        <v>18742.185000000001</v>
      </c>
      <c r="F14" s="90">
        <v>39714.400000000001</v>
      </c>
      <c r="G14" s="93">
        <v>41500</v>
      </c>
      <c r="H14" s="90">
        <v>1785.5999999999985</v>
      </c>
      <c r="I14" s="92">
        <v>104.49610216949014</v>
      </c>
    </row>
    <row r="15" spans="1:9" ht="16.5" x14ac:dyDescent="0.25">
      <c r="A15" s="89" t="s">
        <v>117</v>
      </c>
      <c r="B15" s="84">
        <v>14031900</v>
      </c>
      <c r="C15" s="90">
        <v>145048.77799999999</v>
      </c>
      <c r="D15" s="90">
        <v>144100</v>
      </c>
      <c r="E15" s="90">
        <v>69947.656000000003</v>
      </c>
      <c r="F15" s="90">
        <v>162781.5</v>
      </c>
      <c r="G15" s="93">
        <v>169900</v>
      </c>
      <c r="H15" s="90">
        <v>7118.5</v>
      </c>
      <c r="I15" s="92">
        <v>104.37303993389912</v>
      </c>
    </row>
    <row r="16" spans="1:9" s="96" customFormat="1" ht="16.5" x14ac:dyDescent="0.25">
      <c r="A16" s="94" t="s">
        <v>118</v>
      </c>
      <c r="B16" s="95">
        <v>14040000</v>
      </c>
      <c r="C16" s="90">
        <v>240647.70300000001</v>
      </c>
      <c r="D16" s="90">
        <v>248299.1</v>
      </c>
      <c r="E16" s="90">
        <v>140390.25399999999</v>
      </c>
      <c r="F16" s="90">
        <v>245725.1</v>
      </c>
      <c r="G16" s="93">
        <v>254816.9</v>
      </c>
      <c r="H16" s="90">
        <v>9091.7999999999884</v>
      </c>
      <c r="I16" s="92">
        <v>103.69998832028149</v>
      </c>
    </row>
    <row r="17" spans="1:9" s="96" customFormat="1" ht="16.5" x14ac:dyDescent="0.25">
      <c r="A17" s="94" t="s">
        <v>119</v>
      </c>
      <c r="B17" s="95">
        <v>18000000</v>
      </c>
      <c r="C17" s="97">
        <v>2858492.7130000005</v>
      </c>
      <c r="D17" s="97">
        <v>3148824.5360000003</v>
      </c>
      <c r="E17" s="97">
        <v>1647697.162</v>
      </c>
      <c r="F17" s="97">
        <v>2824142.5999999996</v>
      </c>
      <c r="G17" s="97">
        <v>3177229.0460000001</v>
      </c>
      <c r="H17" s="90">
        <v>353086.44600000046</v>
      </c>
      <c r="I17" s="92">
        <v>112.5024297994018</v>
      </c>
    </row>
    <row r="18" spans="1:9" s="100" customFormat="1" ht="16.5" x14ac:dyDescent="0.25">
      <c r="A18" s="98" t="s">
        <v>120</v>
      </c>
      <c r="B18" s="99"/>
      <c r="C18" s="90">
        <v>111932.00499999999</v>
      </c>
      <c r="D18" s="90">
        <v>137194</v>
      </c>
      <c r="E18" s="90">
        <v>114400.93900000001</v>
      </c>
      <c r="F18" s="90">
        <v>164091.9</v>
      </c>
      <c r="G18" s="93">
        <v>185681.2</v>
      </c>
      <c r="H18" s="90">
        <v>21589.300000000017</v>
      </c>
      <c r="I18" s="92">
        <v>113.15683467617843</v>
      </c>
    </row>
    <row r="19" spans="1:9" s="100" customFormat="1" ht="16.5" x14ac:dyDescent="0.25">
      <c r="A19" s="101" t="s">
        <v>121</v>
      </c>
      <c r="B19" s="99"/>
      <c r="C19" s="90">
        <v>1806709.2770000002</v>
      </c>
      <c r="D19" s="90">
        <v>1895422.5</v>
      </c>
      <c r="E19" s="90">
        <v>858057.39599999995</v>
      </c>
      <c r="F19" s="90">
        <v>1492768.2</v>
      </c>
      <c r="G19" s="93">
        <v>1718040</v>
      </c>
      <c r="H19" s="90">
        <v>225271.80000000005</v>
      </c>
      <c r="I19" s="92">
        <v>115.09087613200764</v>
      </c>
    </row>
    <row r="20" spans="1:9" s="96" customFormat="1" ht="16.5" x14ac:dyDescent="0.25">
      <c r="A20" s="94" t="s">
        <v>122</v>
      </c>
      <c r="B20" s="95">
        <v>18050000</v>
      </c>
      <c r="C20" s="90">
        <v>913019.35100000002</v>
      </c>
      <c r="D20" s="90">
        <v>1089188.98</v>
      </c>
      <c r="E20" s="90">
        <v>658912.86899999995</v>
      </c>
      <c r="F20" s="90">
        <v>1140062</v>
      </c>
      <c r="G20" s="93">
        <v>1245084.8459999999</v>
      </c>
      <c r="H20" s="90">
        <v>105022.8459999999</v>
      </c>
      <c r="I20" s="92">
        <v>109.21202934577241</v>
      </c>
    </row>
    <row r="21" spans="1:9" ht="16.5" x14ac:dyDescent="0.25">
      <c r="A21" s="102" t="s">
        <v>123</v>
      </c>
      <c r="B21" s="84">
        <v>22012500</v>
      </c>
      <c r="C21" s="90">
        <v>51796.267</v>
      </c>
      <c r="D21" s="90">
        <v>51212.4</v>
      </c>
      <c r="E21" s="90">
        <v>37977.828999999998</v>
      </c>
      <c r="F21" s="90">
        <v>55868.4</v>
      </c>
      <c r="G21" s="93">
        <v>55870</v>
      </c>
      <c r="H21" s="90">
        <v>1.5999999999985448</v>
      </c>
      <c r="I21" s="92">
        <v>100.0028638729586</v>
      </c>
    </row>
    <row r="22" spans="1:9" s="87" customFormat="1" ht="36" customHeight="1" x14ac:dyDescent="0.25">
      <c r="A22" s="89" t="s">
        <v>124</v>
      </c>
      <c r="B22" s="84">
        <v>22080400</v>
      </c>
      <c r="C22" s="90">
        <v>20824.89</v>
      </c>
      <c r="D22" s="90">
        <v>20350</v>
      </c>
      <c r="E22" s="90">
        <v>14857.86</v>
      </c>
      <c r="F22" s="90">
        <v>20350</v>
      </c>
      <c r="G22" s="93">
        <v>20350</v>
      </c>
      <c r="H22" s="90">
        <v>0</v>
      </c>
      <c r="I22" s="92">
        <v>100</v>
      </c>
    </row>
    <row r="23" spans="1:9" ht="16.5" x14ac:dyDescent="0.25">
      <c r="A23" s="103" t="s">
        <v>125</v>
      </c>
      <c r="B23" s="84"/>
      <c r="C23" s="90">
        <v>127873.60099999969</v>
      </c>
      <c r="D23" s="90">
        <v>65406.212999997108</v>
      </c>
      <c r="E23" s="90">
        <v>46716.631000001464</v>
      </c>
      <c r="F23" s="90">
        <v>68563.934000001434</v>
      </c>
      <c r="G23" s="90">
        <v>53816.100000003818</v>
      </c>
      <c r="H23" s="90"/>
      <c r="I23" s="92"/>
    </row>
    <row r="24" spans="1:9" s="106" customFormat="1" ht="30.6" customHeight="1" x14ac:dyDescent="0.25">
      <c r="A24" s="104" t="s">
        <v>126</v>
      </c>
      <c r="B24" s="105"/>
      <c r="C24" s="81">
        <v>378688.19199999998</v>
      </c>
      <c r="D24" s="81">
        <v>283896.33900000004</v>
      </c>
      <c r="E24" s="81">
        <v>205325.90499999997</v>
      </c>
      <c r="F24" s="81">
        <v>331557.24</v>
      </c>
      <c r="G24" s="82">
        <v>310211.20999999996</v>
      </c>
      <c r="H24" s="90"/>
      <c r="I24" s="92"/>
    </row>
    <row r="25" spans="1:9" ht="16.5" x14ac:dyDescent="0.25">
      <c r="A25" s="89" t="s">
        <v>127</v>
      </c>
      <c r="B25" s="84">
        <v>19010000</v>
      </c>
      <c r="C25" s="90">
        <v>20680.315999999999</v>
      </c>
      <c r="D25" s="90">
        <v>14664</v>
      </c>
      <c r="E25" s="90">
        <v>10191.288</v>
      </c>
      <c r="F25" s="90">
        <v>18421</v>
      </c>
      <c r="G25" s="93">
        <v>18633.8</v>
      </c>
      <c r="H25" s="90">
        <v>212.79999999999927</v>
      </c>
      <c r="I25" s="92">
        <v>101.15520330058085</v>
      </c>
    </row>
    <row r="26" spans="1:9" ht="16.5" x14ac:dyDescent="0.25">
      <c r="A26" s="102" t="s">
        <v>128</v>
      </c>
      <c r="B26" s="84">
        <v>25000000</v>
      </c>
      <c r="C26" s="90">
        <v>259164.46599999999</v>
      </c>
      <c r="D26" s="90">
        <v>187675.83900000001</v>
      </c>
      <c r="E26" s="90">
        <v>141051.38099999999</v>
      </c>
      <c r="F26" s="90">
        <v>227536.49799999999</v>
      </c>
      <c r="G26" s="93">
        <v>204778.71</v>
      </c>
      <c r="H26" s="90">
        <v>-22757.788</v>
      </c>
      <c r="I26" s="92">
        <v>89.998181302763996</v>
      </c>
    </row>
    <row r="27" spans="1:9" ht="16.5" x14ac:dyDescent="0.25">
      <c r="A27" s="89" t="s">
        <v>129</v>
      </c>
      <c r="B27" s="84">
        <v>50110000</v>
      </c>
      <c r="C27" s="90">
        <v>8401.2279999999992</v>
      </c>
      <c r="D27" s="90">
        <v>4543.8999999999996</v>
      </c>
      <c r="E27" s="90">
        <v>2797.7510000000002</v>
      </c>
      <c r="F27" s="90">
        <v>7029.3</v>
      </c>
      <c r="G27" s="93">
        <v>8188.2</v>
      </c>
      <c r="H27" s="90">
        <v>1158.8999999999996</v>
      </c>
      <c r="I27" s="92">
        <v>116.48670564636592</v>
      </c>
    </row>
    <row r="28" spans="1:9" ht="16.5" x14ac:dyDescent="0.25">
      <c r="A28" s="107" t="s">
        <v>130</v>
      </c>
      <c r="B28" s="84">
        <v>24170000</v>
      </c>
      <c r="C28" s="90">
        <v>58870.069000000003</v>
      </c>
      <c r="D28" s="90">
        <v>26000</v>
      </c>
      <c r="E28" s="90">
        <v>21901.835999999999</v>
      </c>
      <c r="F28" s="90">
        <v>32000</v>
      </c>
      <c r="G28" s="93">
        <v>40000</v>
      </c>
      <c r="H28" s="90">
        <v>8000</v>
      </c>
      <c r="I28" s="92">
        <v>125</v>
      </c>
    </row>
    <row r="29" spans="1:9" ht="30.75" x14ac:dyDescent="0.25">
      <c r="A29" s="89" t="s">
        <v>131</v>
      </c>
      <c r="B29" s="84">
        <v>31030000</v>
      </c>
      <c r="C29" s="90">
        <v>21235.156999999999</v>
      </c>
      <c r="D29" s="90">
        <v>32303.5</v>
      </c>
      <c r="E29" s="90">
        <v>20057.405999999999</v>
      </c>
      <c r="F29" s="90">
        <v>32303.5</v>
      </c>
      <c r="G29" s="93">
        <v>15721.7</v>
      </c>
      <c r="H29" s="90">
        <v>-16581.8</v>
      </c>
      <c r="I29" s="92">
        <v>48.668720107728269</v>
      </c>
    </row>
    <row r="30" spans="1:9" s="87" customFormat="1" ht="16.5" x14ac:dyDescent="0.25">
      <c r="A30" s="89" t="s">
        <v>132</v>
      </c>
      <c r="B30" s="84">
        <v>33010000</v>
      </c>
      <c r="C30" s="90">
        <v>8925.7139999999999</v>
      </c>
      <c r="D30" s="90">
        <v>17249.099999999999</v>
      </c>
      <c r="E30" s="90">
        <v>8312.7880000000005</v>
      </c>
      <c r="F30" s="90">
        <v>12800</v>
      </c>
      <c r="G30" s="93">
        <v>21518.799999999999</v>
      </c>
      <c r="H30" s="90">
        <v>8718.7999999999993</v>
      </c>
      <c r="I30" s="92">
        <v>168.11562499999999</v>
      </c>
    </row>
    <row r="31" spans="1:9" s="87" customFormat="1" ht="16.5" x14ac:dyDescent="0.25">
      <c r="A31" s="103" t="s">
        <v>133</v>
      </c>
      <c r="B31" s="84"/>
      <c r="C31" s="90">
        <v>1411.2419999999984</v>
      </c>
      <c r="D31" s="90">
        <v>1460.0000000000364</v>
      </c>
      <c r="E31" s="90">
        <v>1013.4549999999726</v>
      </c>
      <c r="F31" s="90">
        <v>1466.9419999999955</v>
      </c>
      <c r="G31" s="90">
        <v>1369.9999999999854</v>
      </c>
      <c r="H31" s="90"/>
      <c r="I31" s="92"/>
    </row>
    <row r="32" spans="1:9" s="87" customFormat="1" ht="28.15" customHeight="1" x14ac:dyDescent="0.25">
      <c r="A32" s="88" t="s">
        <v>134</v>
      </c>
      <c r="B32" s="84"/>
      <c r="C32" s="81">
        <v>3875727.5359999998</v>
      </c>
      <c r="D32" s="81">
        <v>5387438.7750000004</v>
      </c>
      <c r="E32" s="81">
        <v>2731025.5730000003</v>
      </c>
      <c r="F32" s="81">
        <v>5387438.7750000004</v>
      </c>
      <c r="G32" s="81">
        <v>5651513.0750000002</v>
      </c>
      <c r="H32" s="85">
        <v>20476.399999999907</v>
      </c>
      <c r="I32" s="86">
        <v>101.79692636466677</v>
      </c>
    </row>
    <row r="35" spans="1:9" ht="22.5" customHeight="1" x14ac:dyDescent="0.25">
      <c r="A35" s="108"/>
      <c r="B35" s="109"/>
      <c r="C35" s="110"/>
      <c r="D35" s="110"/>
      <c r="E35" s="110"/>
      <c r="F35" s="110"/>
      <c r="G35" s="110"/>
      <c r="H35" s="110"/>
      <c r="I35" s="109"/>
    </row>
  </sheetData>
  <mergeCells count="2">
    <mergeCell ref="A2:G2"/>
    <mergeCell ref="H4:I6"/>
  </mergeCells>
  <pageMargins left="0.16" right="0.16" top="0.2" bottom="0.16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zoomScaleNormal="100" workbookViewId="0">
      <selection activeCell="G13" sqref="G13"/>
    </sheetView>
  </sheetViews>
  <sheetFormatPr defaultRowHeight="15" x14ac:dyDescent="0.25"/>
  <cols>
    <col min="1" max="1" width="47" customWidth="1"/>
    <col min="2" max="2" width="15.28515625" customWidth="1"/>
    <col min="3" max="3" width="15.140625" customWidth="1"/>
    <col min="4" max="4" width="16.42578125" customWidth="1"/>
    <col min="5" max="5" width="10.42578125" customWidth="1"/>
    <col min="9" max="9" width="15.28515625" customWidth="1"/>
  </cols>
  <sheetData>
    <row r="1" spans="1:15" x14ac:dyDescent="0.25">
      <c r="A1" s="111"/>
      <c r="B1" s="111"/>
      <c r="C1" s="111"/>
      <c r="D1" s="111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28.5" customHeight="1" x14ac:dyDescent="0.25">
      <c r="A2" s="125" t="s">
        <v>135</v>
      </c>
      <c r="B2" s="125"/>
      <c r="C2" s="125"/>
      <c r="D2" s="125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x14ac:dyDescent="0.25">
      <c r="A3" s="111"/>
      <c r="B3" s="111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x14ac:dyDescent="0.25">
      <c r="A5" s="112"/>
      <c r="B5" s="112"/>
      <c r="C5" s="112"/>
      <c r="D5" s="112" t="s">
        <v>136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57" x14ac:dyDescent="0.25">
      <c r="A6" s="113" t="s">
        <v>137</v>
      </c>
      <c r="B6" s="113" t="s">
        <v>138</v>
      </c>
      <c r="C6" s="113" t="s">
        <v>139</v>
      </c>
      <c r="D6" s="113" t="s">
        <v>140</v>
      </c>
      <c r="E6" s="113" t="s">
        <v>141</v>
      </c>
      <c r="F6" s="111"/>
      <c r="G6" s="112"/>
      <c r="H6" s="112"/>
      <c r="I6" s="112"/>
      <c r="J6" s="112"/>
      <c r="K6" s="112"/>
      <c r="L6" s="112"/>
      <c r="M6" s="112"/>
      <c r="N6" s="112"/>
      <c r="O6" s="112"/>
    </row>
    <row r="7" spans="1:15" x14ac:dyDescent="0.25">
      <c r="A7" s="113" t="s">
        <v>142</v>
      </c>
      <c r="B7" s="114">
        <v>11943250912</v>
      </c>
      <c r="C7" s="114">
        <v>14537663365</v>
      </c>
      <c r="D7" s="114">
        <v>14961019331</v>
      </c>
      <c r="E7" s="115">
        <f>D7/C7*100</f>
        <v>102.91213213135234</v>
      </c>
      <c r="F7" s="111"/>
      <c r="G7" s="112"/>
      <c r="H7" s="112"/>
      <c r="I7" s="114"/>
      <c r="J7" s="112"/>
      <c r="K7" s="112"/>
      <c r="L7" s="112"/>
      <c r="M7" s="112"/>
      <c r="N7" s="112"/>
      <c r="O7" s="112"/>
    </row>
    <row r="8" spans="1:15" x14ac:dyDescent="0.25">
      <c r="A8" s="113" t="s">
        <v>143</v>
      </c>
      <c r="B8" s="114"/>
      <c r="C8" s="114"/>
      <c r="D8" s="114"/>
      <c r="E8" s="115"/>
      <c r="F8" s="111"/>
      <c r="G8" s="112"/>
      <c r="H8" s="112"/>
      <c r="I8" s="112"/>
      <c r="J8" s="112"/>
      <c r="K8" s="112"/>
      <c r="L8" s="112"/>
      <c r="M8" s="112"/>
      <c r="N8" s="112"/>
      <c r="O8" s="112"/>
    </row>
    <row r="9" spans="1:15" ht="17.25" customHeight="1" x14ac:dyDescent="0.25">
      <c r="A9" s="113" t="s">
        <v>144</v>
      </c>
      <c r="B9" s="114">
        <v>230315693</v>
      </c>
      <c r="C9" s="114">
        <v>340082235</v>
      </c>
      <c r="D9" s="114">
        <v>339200165</v>
      </c>
      <c r="E9" s="115">
        <f t="shared" ref="E9:E25" si="0">D9/C9*100</f>
        <v>99.740630380178487</v>
      </c>
      <c r="F9" s="111"/>
      <c r="G9" s="112"/>
      <c r="H9" s="112"/>
      <c r="I9" s="112"/>
      <c r="J9" s="112"/>
      <c r="K9" s="112"/>
      <c r="L9" s="112"/>
      <c r="M9" s="112"/>
      <c r="N9" s="112"/>
      <c r="O9" s="112"/>
    </row>
    <row r="10" spans="1:15" ht="28.5" x14ac:dyDescent="0.25">
      <c r="A10" s="113" t="s">
        <v>145</v>
      </c>
      <c r="B10" s="114">
        <v>3022959909</v>
      </c>
      <c r="C10" s="114">
        <v>3575333589</v>
      </c>
      <c r="D10" s="114">
        <v>3849520581</v>
      </c>
      <c r="E10" s="115">
        <f t="shared" si="0"/>
        <v>107.66885061700462</v>
      </c>
      <c r="F10" s="111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x14ac:dyDescent="0.25">
      <c r="A11" s="113" t="s">
        <v>58</v>
      </c>
      <c r="B11" s="114">
        <v>1299608928</v>
      </c>
      <c r="C11" s="114">
        <v>1351954855</v>
      </c>
      <c r="D11" s="114">
        <v>1062989891</v>
      </c>
      <c r="E11" s="115">
        <f t="shared" si="0"/>
        <v>78.626138074706645</v>
      </c>
      <c r="F11" s="111"/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 ht="28.5" x14ac:dyDescent="0.25">
      <c r="A12" s="113" t="s">
        <v>146</v>
      </c>
      <c r="B12" s="114">
        <v>2234719386</v>
      </c>
      <c r="C12" s="114">
        <v>2436714791</v>
      </c>
      <c r="D12" s="114">
        <v>2425186180</v>
      </c>
      <c r="E12" s="115">
        <f t="shared" si="0"/>
        <v>99.5268789337767</v>
      </c>
      <c r="F12" s="111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x14ac:dyDescent="0.25">
      <c r="A13" s="113" t="s">
        <v>147</v>
      </c>
      <c r="B13" s="114">
        <v>1478355314</v>
      </c>
      <c r="C13" s="114">
        <v>2318655303</v>
      </c>
      <c r="D13" s="114">
        <v>2264259575</v>
      </c>
      <c r="E13" s="115">
        <f t="shared" si="0"/>
        <v>97.653996782979348</v>
      </c>
      <c r="F13" s="111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x14ac:dyDescent="0.25">
      <c r="A14" s="113" t="s">
        <v>143</v>
      </c>
      <c r="B14" s="114"/>
      <c r="C14" s="114"/>
      <c r="D14" s="114"/>
      <c r="E14" s="115"/>
      <c r="F14" s="111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x14ac:dyDescent="0.25">
      <c r="A15" s="113" t="s">
        <v>148</v>
      </c>
      <c r="B15" s="114">
        <v>424809922</v>
      </c>
      <c r="C15" s="114">
        <v>701859647</v>
      </c>
      <c r="D15" s="114">
        <v>590395799</v>
      </c>
      <c r="E15" s="115">
        <f t="shared" si="0"/>
        <v>84.118783794390168</v>
      </c>
      <c r="F15" s="111"/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15" x14ac:dyDescent="0.25">
      <c r="A16" s="113" t="s">
        <v>149</v>
      </c>
      <c r="B16" s="114">
        <v>1026179981</v>
      </c>
      <c r="C16" s="114">
        <v>1468168790</v>
      </c>
      <c r="D16" s="114">
        <v>1486785189</v>
      </c>
      <c r="E16" s="115">
        <f t="shared" si="0"/>
        <v>101.2680012766107</v>
      </c>
      <c r="F16" s="111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x14ac:dyDescent="0.25">
      <c r="A17" s="113" t="s">
        <v>150</v>
      </c>
      <c r="B17" s="114">
        <v>523112922</v>
      </c>
      <c r="C17" s="114">
        <v>762817485</v>
      </c>
      <c r="D17" s="114">
        <v>730811897</v>
      </c>
      <c r="E17" s="115">
        <f t="shared" si="0"/>
        <v>95.804292818484612</v>
      </c>
      <c r="F17" s="111"/>
      <c r="G17" s="112"/>
      <c r="H17" s="112"/>
      <c r="I17" s="112"/>
      <c r="J17" s="112"/>
      <c r="K17" s="112"/>
      <c r="L17" s="112"/>
      <c r="M17" s="112"/>
      <c r="N17" s="112"/>
      <c r="O17" s="112"/>
    </row>
    <row r="18" spans="1:15" x14ac:dyDescent="0.25">
      <c r="A18" s="113" t="s">
        <v>143</v>
      </c>
      <c r="B18" s="114"/>
      <c r="C18" s="114"/>
      <c r="D18" s="114"/>
      <c r="E18" s="115"/>
      <c r="F18" s="111"/>
      <c r="G18" s="112"/>
      <c r="H18" s="112"/>
      <c r="I18" s="112"/>
      <c r="J18" s="112"/>
      <c r="K18" s="112"/>
      <c r="L18" s="112"/>
      <c r="M18" s="112"/>
      <c r="N18" s="112"/>
      <c r="O18" s="112"/>
    </row>
    <row r="19" spans="1:15" ht="28.5" x14ac:dyDescent="0.25">
      <c r="A19" s="113" t="s">
        <v>151</v>
      </c>
      <c r="B19" s="114">
        <v>124649127</v>
      </c>
      <c r="C19" s="114">
        <v>200119015</v>
      </c>
      <c r="D19" s="114">
        <v>182982958</v>
      </c>
      <c r="E19" s="115">
        <f t="shared" si="0"/>
        <v>91.437067087303021</v>
      </c>
      <c r="F19" s="111"/>
      <c r="G19" s="112"/>
      <c r="H19" s="112"/>
      <c r="I19" s="112"/>
      <c r="J19" s="112"/>
      <c r="K19" s="112"/>
      <c r="L19" s="112"/>
      <c r="M19" s="112"/>
      <c r="N19" s="112"/>
      <c r="O19" s="112"/>
    </row>
    <row r="20" spans="1:15" ht="28.5" x14ac:dyDescent="0.25">
      <c r="A20" s="113" t="s">
        <v>152</v>
      </c>
      <c r="B20" s="114">
        <v>396551992</v>
      </c>
      <c r="C20" s="114">
        <v>547159150</v>
      </c>
      <c r="D20" s="114">
        <v>534743551</v>
      </c>
      <c r="E20" s="115">
        <f t="shared" si="0"/>
        <v>97.730898039446117</v>
      </c>
      <c r="F20" s="111"/>
      <c r="G20" s="112"/>
      <c r="H20" s="112"/>
      <c r="I20" s="112"/>
      <c r="J20" s="112"/>
      <c r="K20" s="112"/>
      <c r="L20" s="112"/>
      <c r="M20" s="112"/>
      <c r="N20" s="112"/>
      <c r="O20" s="112"/>
    </row>
    <row r="21" spans="1:15" hidden="1" x14ac:dyDescent="0.25">
      <c r="A21" s="113" t="s">
        <v>153</v>
      </c>
      <c r="B21" s="114"/>
      <c r="C21" s="114">
        <v>1000000</v>
      </c>
      <c r="D21" s="114"/>
      <c r="E21" s="115">
        <f t="shared" si="0"/>
        <v>0</v>
      </c>
      <c r="F21" s="111"/>
      <c r="G21" s="112"/>
      <c r="H21" s="112"/>
      <c r="I21" s="112"/>
      <c r="J21" s="112"/>
      <c r="K21" s="112"/>
      <c r="L21" s="112"/>
      <c r="M21" s="112"/>
      <c r="N21" s="112"/>
      <c r="O21" s="112"/>
    </row>
    <row r="22" spans="1:15" x14ac:dyDescent="0.25">
      <c r="A22" s="113" t="s">
        <v>154</v>
      </c>
      <c r="B22" s="114">
        <v>184105868</v>
      </c>
      <c r="C22" s="114">
        <v>1544671586</v>
      </c>
      <c r="D22" s="114">
        <v>1796644972</v>
      </c>
      <c r="E22" s="115">
        <f t="shared" si="0"/>
        <v>116.31242448451434</v>
      </c>
      <c r="F22" s="111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5" ht="28.5" x14ac:dyDescent="0.25">
      <c r="A23" s="113" t="s">
        <v>155</v>
      </c>
      <c r="B23" s="114">
        <v>1719542838</v>
      </c>
      <c r="C23" s="114">
        <v>782927909</v>
      </c>
      <c r="D23" s="114">
        <v>932494231</v>
      </c>
      <c r="E23" s="115">
        <f t="shared" si="0"/>
        <v>119.10346026507533</v>
      </c>
      <c r="F23" s="111"/>
      <c r="G23" s="112"/>
      <c r="H23" s="112"/>
      <c r="I23" s="112"/>
      <c r="J23" s="112"/>
      <c r="K23" s="112"/>
      <c r="L23" s="112"/>
      <c r="M23" s="112"/>
      <c r="N23" s="112"/>
      <c r="O23" s="112"/>
    </row>
    <row r="24" spans="1:15" ht="21" customHeight="1" x14ac:dyDescent="0.25">
      <c r="A24" s="113" t="s">
        <v>156</v>
      </c>
      <c r="B24" s="114">
        <v>416908600</v>
      </c>
      <c r="C24" s="114">
        <v>529623200</v>
      </c>
      <c r="D24" s="114">
        <v>701188400</v>
      </c>
      <c r="E24" s="115">
        <f t="shared" si="0"/>
        <v>132.39382262710546</v>
      </c>
      <c r="F24" s="111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5" x14ac:dyDescent="0.25">
      <c r="A25" s="113" t="s">
        <v>157</v>
      </c>
      <c r="B25" s="114">
        <v>325061071</v>
      </c>
      <c r="C25" s="114">
        <v>332542766</v>
      </c>
      <c r="D25" s="114">
        <v>320421134</v>
      </c>
      <c r="E25" s="115">
        <f t="shared" si="0"/>
        <v>96.354865226567583</v>
      </c>
      <c r="F25" s="111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5" x14ac:dyDescent="0.25">
      <c r="A26" s="111"/>
      <c r="B26" s="116"/>
      <c r="C26" s="116"/>
      <c r="D26" s="116"/>
      <c r="E26" s="111"/>
      <c r="F26" s="111"/>
      <c r="G26" s="112"/>
      <c r="H26" s="112"/>
      <c r="I26" s="112"/>
      <c r="J26" s="112"/>
      <c r="K26" s="112"/>
      <c r="L26" s="112"/>
      <c r="M26" s="112"/>
      <c r="N26" s="112"/>
      <c r="O26" s="112"/>
    </row>
    <row r="27" spans="1:15" x14ac:dyDescent="0.25">
      <c r="A27" s="111"/>
      <c r="B27" s="116"/>
      <c r="C27" s="116"/>
      <c r="D27" s="116"/>
      <c r="E27" s="111"/>
      <c r="F27" s="111"/>
      <c r="G27" s="112"/>
      <c r="H27" s="112"/>
      <c r="I27" s="112"/>
      <c r="J27" s="112"/>
      <c r="K27" s="112"/>
      <c r="L27" s="112"/>
      <c r="M27" s="112"/>
      <c r="N27" s="112"/>
      <c r="O27" s="112"/>
    </row>
    <row r="28" spans="1:15" x14ac:dyDescent="0.25">
      <c r="A28" s="111"/>
      <c r="B28" s="116"/>
      <c r="C28" s="116"/>
      <c r="D28" s="116"/>
      <c r="E28" s="111"/>
      <c r="F28" s="111"/>
      <c r="G28" s="112"/>
      <c r="H28" s="112"/>
      <c r="I28" s="112"/>
      <c r="J28" s="112"/>
      <c r="K28" s="112"/>
      <c r="L28" s="112"/>
      <c r="M28" s="112"/>
      <c r="N28" s="112"/>
      <c r="O28" s="112"/>
    </row>
    <row r="29" spans="1:15" x14ac:dyDescent="0.25">
      <c r="A29" s="111"/>
      <c r="B29" s="116"/>
      <c r="C29" s="116"/>
      <c r="D29" s="116"/>
      <c r="E29" s="111"/>
      <c r="F29" s="111"/>
      <c r="G29" s="112"/>
      <c r="H29" s="112"/>
      <c r="I29" s="112"/>
      <c r="J29" s="112"/>
      <c r="K29" s="112"/>
      <c r="L29" s="112"/>
      <c r="M29" s="112"/>
      <c r="N29" s="112"/>
      <c r="O29" s="112"/>
    </row>
    <row r="30" spans="1:15" x14ac:dyDescent="0.25">
      <c r="A30" s="111"/>
      <c r="B30" s="116"/>
      <c r="C30" s="116"/>
      <c r="D30" s="116"/>
      <c r="E30" s="111"/>
      <c r="F30" s="111"/>
      <c r="G30" s="112"/>
      <c r="H30" s="112"/>
      <c r="I30" s="112"/>
      <c r="J30" s="112"/>
      <c r="K30" s="112"/>
      <c r="L30" s="112"/>
      <c r="M30" s="112"/>
      <c r="N30" s="112"/>
      <c r="O30" s="112"/>
    </row>
    <row r="31" spans="1:15" x14ac:dyDescent="0.25">
      <c r="A31" s="111"/>
      <c r="B31" s="116"/>
      <c r="C31" s="116"/>
      <c r="D31" s="116"/>
      <c r="E31" s="111"/>
      <c r="F31" s="111"/>
      <c r="G31" s="112"/>
      <c r="H31" s="112"/>
      <c r="I31" s="112"/>
      <c r="J31" s="112"/>
      <c r="K31" s="112"/>
      <c r="L31" s="112"/>
      <c r="M31" s="112"/>
      <c r="N31" s="112"/>
      <c r="O31" s="112"/>
    </row>
    <row r="32" spans="1:15" x14ac:dyDescent="0.25">
      <c r="A32" s="111"/>
      <c r="B32" s="116"/>
      <c r="C32" s="116"/>
      <c r="D32" s="116"/>
      <c r="E32" s="111"/>
      <c r="F32" s="111"/>
      <c r="G32" s="112"/>
      <c r="H32" s="112"/>
      <c r="I32" s="112"/>
      <c r="J32" s="112"/>
      <c r="K32" s="112"/>
      <c r="L32" s="112"/>
      <c r="M32" s="112"/>
      <c r="N32" s="112"/>
      <c r="O32" s="112"/>
    </row>
    <row r="33" spans="1:15" x14ac:dyDescent="0.25">
      <c r="A33" s="111"/>
      <c r="B33" s="116"/>
      <c r="C33" s="116"/>
      <c r="D33" s="116"/>
      <c r="E33" s="111"/>
      <c r="F33" s="111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5" x14ac:dyDescent="0.25">
      <c r="A34" s="111"/>
      <c r="B34" s="116"/>
      <c r="C34" s="116"/>
      <c r="D34" s="116"/>
      <c r="E34" s="111"/>
      <c r="F34" s="111"/>
      <c r="G34" s="112"/>
      <c r="H34" s="112"/>
      <c r="I34" s="112"/>
      <c r="J34" s="112"/>
      <c r="K34" s="112"/>
      <c r="L34" s="112"/>
      <c r="M34" s="112"/>
      <c r="N34" s="112"/>
      <c r="O34" s="112"/>
    </row>
    <row r="35" spans="1:15" x14ac:dyDescent="0.25">
      <c r="A35" s="111"/>
      <c r="B35" s="116"/>
      <c r="C35" s="116"/>
      <c r="D35" s="116"/>
      <c r="E35" s="111"/>
      <c r="F35" s="111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5" x14ac:dyDescent="0.25">
      <c r="A36" s="111"/>
      <c r="B36" s="116"/>
      <c r="C36" s="116"/>
      <c r="D36" s="116"/>
      <c r="E36" s="111"/>
      <c r="F36" s="111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 x14ac:dyDescent="0.25">
      <c r="A37" s="111"/>
      <c r="B37" s="116"/>
      <c r="C37" s="116"/>
      <c r="D37" s="116"/>
      <c r="E37" s="111"/>
      <c r="F37" s="111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1:15" x14ac:dyDescent="0.25">
      <c r="A38" s="111"/>
      <c r="B38" s="116"/>
      <c r="C38" s="116"/>
      <c r="D38" s="116"/>
      <c r="E38" s="111"/>
      <c r="F38" s="111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x14ac:dyDescent="0.25">
      <c r="A39" s="111"/>
      <c r="B39" s="116"/>
      <c r="C39" s="116"/>
      <c r="D39" s="116"/>
      <c r="E39" s="111"/>
      <c r="F39" s="111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1:15" x14ac:dyDescent="0.25">
      <c r="A40" s="111"/>
      <c r="B40" s="116"/>
      <c r="C40" s="116"/>
      <c r="D40" s="116"/>
      <c r="E40" s="111"/>
      <c r="F40" s="111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1:15" x14ac:dyDescent="0.25">
      <c r="A41" s="111"/>
      <c r="B41" s="116"/>
      <c r="C41" s="116"/>
      <c r="D41" s="116"/>
      <c r="E41" s="111"/>
      <c r="F41" s="111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x14ac:dyDescent="0.25">
      <c r="A42" s="111"/>
      <c r="B42" s="116"/>
      <c r="C42" s="116"/>
      <c r="D42" s="116"/>
      <c r="E42" s="111"/>
      <c r="F42" s="111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1:15" x14ac:dyDescent="0.25">
      <c r="A43" s="111"/>
      <c r="B43" s="116"/>
      <c r="C43" s="116"/>
      <c r="D43" s="116"/>
      <c r="E43" s="111"/>
      <c r="F43" s="111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1:15" x14ac:dyDescent="0.25">
      <c r="A44" s="111"/>
      <c r="B44" s="116"/>
      <c r="C44" s="116"/>
      <c r="D44" s="116"/>
      <c r="E44" s="111"/>
      <c r="F44" s="111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1:15" x14ac:dyDescent="0.25">
      <c r="A45" s="111"/>
      <c r="B45" s="116"/>
      <c r="C45" s="116"/>
      <c r="D45" s="116"/>
      <c r="E45" s="111"/>
      <c r="F45" s="111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1:15" x14ac:dyDescent="0.25">
      <c r="A46" s="111"/>
      <c r="B46" s="116"/>
      <c r="C46" s="116"/>
      <c r="D46" s="116"/>
      <c r="E46" s="111"/>
      <c r="F46" s="111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x14ac:dyDescent="0.25">
      <c r="A47" s="111"/>
      <c r="B47" s="116"/>
      <c r="C47" s="116"/>
      <c r="D47" s="116"/>
      <c r="E47" s="111"/>
      <c r="F47" s="111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x14ac:dyDescent="0.25">
      <c r="A48" s="111"/>
      <c r="B48" s="116"/>
      <c r="C48" s="116"/>
      <c r="D48" s="116"/>
      <c r="E48" s="111"/>
      <c r="F48" s="111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x14ac:dyDescent="0.25">
      <c r="A49" s="111"/>
      <c r="B49" s="116"/>
      <c r="C49" s="116"/>
      <c r="D49" s="116"/>
      <c r="E49" s="111"/>
      <c r="F49" s="111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x14ac:dyDescent="0.25">
      <c r="A50" s="117"/>
      <c r="B50" s="118"/>
      <c r="C50" s="118"/>
      <c r="D50" s="118"/>
      <c r="E50" s="117"/>
      <c r="F50" s="117"/>
    </row>
    <row r="51" spans="1:15" x14ac:dyDescent="0.25">
      <c r="A51" s="117"/>
      <c r="B51" s="118"/>
      <c r="C51" s="118"/>
      <c r="D51" s="118"/>
      <c r="E51" s="117"/>
      <c r="F51" s="117"/>
    </row>
    <row r="52" spans="1:15" x14ac:dyDescent="0.25">
      <c r="A52" s="117"/>
      <c r="B52" s="118"/>
      <c r="C52" s="118"/>
      <c r="D52" s="118"/>
      <c r="E52" s="117"/>
      <c r="F52" s="117"/>
    </row>
    <row r="53" spans="1:15" x14ac:dyDescent="0.25">
      <c r="B53" s="119"/>
      <c r="C53" s="119"/>
      <c r="D53" s="119"/>
    </row>
    <row r="54" spans="1:15" x14ac:dyDescent="0.25">
      <c r="B54" s="119"/>
      <c r="C54" s="119"/>
      <c r="D54" s="119"/>
    </row>
    <row r="55" spans="1:15" x14ac:dyDescent="0.25">
      <c r="B55" s="119"/>
      <c r="C55" s="119"/>
      <c r="D55" s="119"/>
    </row>
    <row r="56" spans="1:15" x14ac:dyDescent="0.25">
      <c r="B56" s="119"/>
      <c r="C56" s="119"/>
      <c r="D56" s="119"/>
    </row>
    <row r="57" spans="1:15" x14ac:dyDescent="0.25">
      <c r="B57" s="119"/>
      <c r="C57" s="119"/>
      <c r="D57" s="119"/>
    </row>
    <row r="58" spans="1:15" x14ac:dyDescent="0.25">
      <c r="B58" s="119"/>
      <c r="C58" s="119"/>
      <c r="D58" s="119"/>
    </row>
    <row r="59" spans="1:15" x14ac:dyDescent="0.25">
      <c r="B59" s="119"/>
      <c r="C59" s="119"/>
      <c r="D59" s="119"/>
    </row>
    <row r="60" spans="1:15" x14ac:dyDescent="0.25">
      <c r="B60" s="119"/>
      <c r="C60" s="119"/>
      <c r="D60" s="119"/>
    </row>
    <row r="61" spans="1:15" x14ac:dyDescent="0.25">
      <c r="B61" s="119"/>
      <c r="C61" s="119"/>
      <c r="D61" s="119"/>
    </row>
    <row r="62" spans="1:15" x14ac:dyDescent="0.25">
      <c r="B62" s="119"/>
      <c r="C62" s="119"/>
      <c r="D62" s="119"/>
    </row>
    <row r="63" spans="1:15" x14ac:dyDescent="0.25">
      <c r="B63" s="119"/>
      <c r="C63" s="119"/>
      <c r="D63" s="119"/>
    </row>
    <row r="64" spans="1:15" x14ac:dyDescent="0.25">
      <c r="B64" s="119"/>
      <c r="C64" s="119"/>
      <c r="D64" s="119"/>
    </row>
    <row r="65" spans="2:4" x14ac:dyDescent="0.25">
      <c r="B65" s="119"/>
      <c r="C65" s="119"/>
      <c r="D65" s="119"/>
    </row>
    <row r="66" spans="2:4" x14ac:dyDescent="0.25">
      <c r="B66" s="119"/>
      <c r="C66" s="119"/>
      <c r="D66" s="119"/>
    </row>
    <row r="67" spans="2:4" x14ac:dyDescent="0.25">
      <c r="B67" s="119"/>
      <c r="C67" s="119"/>
      <c r="D67" s="119"/>
    </row>
    <row r="68" spans="2:4" x14ac:dyDescent="0.25">
      <c r="B68" s="119"/>
      <c r="C68" s="119"/>
      <c r="D68" s="119"/>
    </row>
    <row r="69" spans="2:4" x14ac:dyDescent="0.25">
      <c r="B69" s="119"/>
      <c r="C69" s="119"/>
      <c r="D69" s="119"/>
    </row>
    <row r="70" spans="2:4" x14ac:dyDescent="0.25">
      <c r="B70" s="119"/>
      <c r="C70" s="119"/>
      <c r="D70" s="119"/>
    </row>
    <row r="71" spans="2:4" x14ac:dyDescent="0.25">
      <c r="B71" s="119"/>
      <c r="C71" s="119"/>
      <c r="D71" s="119"/>
    </row>
    <row r="72" spans="2:4" x14ac:dyDescent="0.25">
      <c r="B72" s="119"/>
      <c r="C72" s="119"/>
      <c r="D72" s="119"/>
    </row>
    <row r="73" spans="2:4" x14ac:dyDescent="0.25">
      <c r="B73" s="119"/>
      <c r="C73" s="119"/>
      <c r="D73" s="119"/>
    </row>
    <row r="74" spans="2:4" x14ac:dyDescent="0.25">
      <c r="B74" s="119"/>
      <c r="C74" s="119"/>
      <c r="D74" s="119"/>
    </row>
    <row r="75" spans="2:4" x14ac:dyDescent="0.25">
      <c r="B75" s="119"/>
      <c r="C75" s="119"/>
      <c r="D75" s="119"/>
    </row>
    <row r="76" spans="2:4" x14ac:dyDescent="0.25">
      <c r="B76" s="119"/>
      <c r="C76" s="119"/>
      <c r="D76" s="119"/>
    </row>
    <row r="77" spans="2:4" x14ac:dyDescent="0.25">
      <c r="B77" s="119"/>
      <c r="C77" s="119"/>
      <c r="D77" s="119"/>
    </row>
    <row r="78" spans="2:4" x14ac:dyDescent="0.25">
      <c r="B78" s="119"/>
      <c r="C78" s="119"/>
      <c r="D78" s="119"/>
    </row>
    <row r="79" spans="2:4" x14ac:dyDescent="0.25">
      <c r="B79" s="119"/>
      <c r="C79" s="119"/>
      <c r="D79" s="119"/>
    </row>
    <row r="80" spans="2:4" x14ac:dyDescent="0.25">
      <c r="B80" s="119"/>
      <c r="C80" s="119"/>
      <c r="D80" s="119"/>
    </row>
    <row r="81" spans="2:4" x14ac:dyDescent="0.25">
      <c r="B81" s="119"/>
      <c r="C81" s="119"/>
      <c r="D81" s="119"/>
    </row>
    <row r="82" spans="2:4" x14ac:dyDescent="0.25">
      <c r="B82" s="119"/>
      <c r="C82" s="119"/>
      <c r="D82" s="119"/>
    </row>
    <row r="83" spans="2:4" x14ac:dyDescent="0.25">
      <c r="B83" s="119"/>
      <c r="C83" s="119"/>
      <c r="D83" s="119"/>
    </row>
    <row r="84" spans="2:4" x14ac:dyDescent="0.25">
      <c r="B84" s="119"/>
      <c r="C84" s="119"/>
      <c r="D84" s="119"/>
    </row>
    <row r="85" spans="2:4" x14ac:dyDescent="0.25">
      <c r="B85" s="119"/>
      <c r="C85" s="119"/>
      <c r="D85" s="119"/>
    </row>
    <row r="86" spans="2:4" x14ac:dyDescent="0.25">
      <c r="B86" s="119"/>
      <c r="C86" s="119"/>
      <c r="D86" s="119"/>
    </row>
    <row r="87" spans="2:4" x14ac:dyDescent="0.25">
      <c r="B87" s="119"/>
      <c r="C87" s="119"/>
      <c r="D87" s="119"/>
    </row>
    <row r="88" spans="2:4" x14ac:dyDescent="0.25">
      <c r="B88" s="119"/>
      <c r="C88" s="119"/>
      <c r="D88" s="119"/>
    </row>
    <row r="89" spans="2:4" x14ac:dyDescent="0.25">
      <c r="B89" s="119"/>
      <c r="C89" s="119"/>
      <c r="D89" s="119"/>
    </row>
    <row r="90" spans="2:4" x14ac:dyDescent="0.25">
      <c r="B90" s="119"/>
      <c r="C90" s="119"/>
      <c r="D90" s="119"/>
    </row>
    <row r="91" spans="2:4" x14ac:dyDescent="0.25">
      <c r="B91" s="119"/>
      <c r="C91" s="119"/>
      <c r="D91" s="119"/>
    </row>
    <row r="92" spans="2:4" x14ac:dyDescent="0.25">
      <c r="B92" s="119"/>
      <c r="C92" s="119"/>
      <c r="D92" s="119"/>
    </row>
    <row r="93" spans="2:4" x14ac:dyDescent="0.25">
      <c r="B93" s="119"/>
      <c r="C93" s="119"/>
      <c r="D93" s="119"/>
    </row>
    <row r="94" spans="2:4" x14ac:dyDescent="0.25">
      <c r="B94" s="119"/>
      <c r="C94" s="119"/>
      <c r="D94" s="119"/>
    </row>
    <row r="95" spans="2:4" x14ac:dyDescent="0.25">
      <c r="B95" s="119"/>
      <c r="C95" s="119"/>
      <c r="D95" s="119"/>
    </row>
    <row r="96" spans="2:4" x14ac:dyDescent="0.25">
      <c r="B96" s="119"/>
      <c r="C96" s="119"/>
      <c r="D96" s="119"/>
    </row>
    <row r="97" spans="2:4" x14ac:dyDescent="0.25">
      <c r="B97" s="119"/>
      <c r="C97" s="119"/>
      <c r="D97" s="119"/>
    </row>
    <row r="98" spans="2:4" x14ac:dyDescent="0.25">
      <c r="B98" s="119"/>
      <c r="C98" s="119"/>
      <c r="D98" s="119"/>
    </row>
    <row r="99" spans="2:4" x14ac:dyDescent="0.25">
      <c r="B99" s="119"/>
      <c r="C99" s="119"/>
      <c r="D99" s="119"/>
    </row>
    <row r="100" spans="2:4" x14ac:dyDescent="0.25">
      <c r="B100" s="119"/>
      <c r="C100" s="119"/>
      <c r="D100" s="119"/>
    </row>
    <row r="101" spans="2:4" x14ac:dyDescent="0.25">
      <c r="B101" s="119"/>
      <c r="C101" s="119"/>
      <c r="D101" s="119"/>
    </row>
    <row r="102" spans="2:4" x14ac:dyDescent="0.25">
      <c r="B102" s="119"/>
      <c r="C102" s="119"/>
      <c r="D102" s="119"/>
    </row>
    <row r="103" spans="2:4" x14ac:dyDescent="0.25">
      <c r="B103" s="119"/>
      <c r="C103" s="119"/>
      <c r="D103" s="119"/>
    </row>
    <row r="104" spans="2:4" x14ac:dyDescent="0.25">
      <c r="B104" s="119"/>
      <c r="C104" s="119"/>
      <c r="D104" s="119"/>
    </row>
    <row r="105" spans="2:4" x14ac:dyDescent="0.25">
      <c r="B105" s="119"/>
      <c r="C105" s="119"/>
      <c r="D105" s="119"/>
    </row>
    <row r="106" spans="2:4" x14ac:dyDescent="0.25">
      <c r="B106" s="119"/>
      <c r="C106" s="119"/>
      <c r="D106" s="119"/>
    </row>
    <row r="107" spans="2:4" x14ac:dyDescent="0.25">
      <c r="B107" s="119"/>
      <c r="C107" s="119"/>
      <c r="D107" s="119"/>
    </row>
    <row r="108" spans="2:4" x14ac:dyDescent="0.25">
      <c r="B108" s="119"/>
      <c r="C108" s="119"/>
      <c r="D108" s="119"/>
    </row>
    <row r="109" spans="2:4" x14ac:dyDescent="0.25">
      <c r="B109" s="119"/>
      <c r="C109" s="119"/>
      <c r="D109" s="119"/>
    </row>
    <row r="110" spans="2:4" x14ac:dyDescent="0.25">
      <c r="B110" s="119"/>
      <c r="C110" s="119"/>
      <c r="D110" s="119"/>
    </row>
    <row r="111" spans="2:4" x14ac:dyDescent="0.25">
      <c r="B111" s="119"/>
      <c r="C111" s="119"/>
      <c r="D111" s="119"/>
    </row>
    <row r="112" spans="2:4" x14ac:dyDescent="0.25">
      <c r="B112" s="119"/>
      <c r="C112" s="119"/>
      <c r="D112" s="119"/>
    </row>
    <row r="113" spans="2:4" x14ac:dyDescent="0.25">
      <c r="B113" s="119"/>
      <c r="C113" s="119"/>
      <c r="D113" s="119"/>
    </row>
  </sheetData>
  <mergeCells count="1">
    <mergeCell ref="A2:D2"/>
  </mergeCells>
  <pageMargins left="0.31496062992125984" right="0.19685039370078741" top="0.35433070866141736" bottom="0.35433070866141736" header="0.31496062992125984" footer="0.31496062992125984"/>
  <pageSetup paperSize="9" scale="9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75" zoomScaleNormal="75" zoomScaleSheetLayoutView="75" workbookViewId="0">
      <selection activeCell="A10" sqref="A10"/>
    </sheetView>
  </sheetViews>
  <sheetFormatPr defaultRowHeight="18.75" x14ac:dyDescent="0.3"/>
  <cols>
    <col min="1" max="1" width="61.140625" style="32" customWidth="1"/>
    <col min="2" max="2" width="28.140625" style="33" customWidth="1"/>
    <col min="3" max="3" width="26" style="31" customWidth="1"/>
    <col min="4" max="4" width="25.140625" style="31" customWidth="1"/>
    <col min="5" max="5" width="16.5703125" style="31" customWidth="1"/>
    <col min="6" max="6" width="15.85546875" style="31" customWidth="1"/>
    <col min="7" max="7" width="16.7109375" style="31" bestFit="1" customWidth="1"/>
    <col min="8" max="9" width="9.140625" style="31"/>
    <col min="10" max="10" width="16.5703125" style="31" bestFit="1" customWidth="1"/>
    <col min="11" max="256" width="9.140625" style="31"/>
    <col min="257" max="257" width="61.140625" style="31" customWidth="1"/>
    <col min="258" max="258" width="28.140625" style="31" customWidth="1"/>
    <col min="259" max="259" width="26" style="31" customWidth="1"/>
    <col min="260" max="260" width="25.140625" style="31" customWidth="1"/>
    <col min="261" max="261" width="16.5703125" style="31" customWidth="1"/>
    <col min="262" max="262" width="15.85546875" style="31" customWidth="1"/>
    <col min="263" max="263" width="16.7109375" style="31" bestFit="1" customWidth="1"/>
    <col min="264" max="265" width="9.140625" style="31"/>
    <col min="266" max="266" width="16.5703125" style="31" bestFit="1" customWidth="1"/>
    <col min="267" max="512" width="9.140625" style="31"/>
    <col min="513" max="513" width="61.140625" style="31" customWidth="1"/>
    <col min="514" max="514" width="28.140625" style="31" customWidth="1"/>
    <col min="515" max="515" width="26" style="31" customWidth="1"/>
    <col min="516" max="516" width="25.140625" style="31" customWidth="1"/>
    <col min="517" max="517" width="16.5703125" style="31" customWidth="1"/>
    <col min="518" max="518" width="15.85546875" style="31" customWidth="1"/>
    <col min="519" max="519" width="16.7109375" style="31" bestFit="1" customWidth="1"/>
    <col min="520" max="521" width="9.140625" style="31"/>
    <col min="522" max="522" width="16.5703125" style="31" bestFit="1" customWidth="1"/>
    <col min="523" max="768" width="9.140625" style="31"/>
    <col min="769" max="769" width="61.140625" style="31" customWidth="1"/>
    <col min="770" max="770" width="28.140625" style="31" customWidth="1"/>
    <col min="771" max="771" width="26" style="31" customWidth="1"/>
    <col min="772" max="772" width="25.140625" style="31" customWidth="1"/>
    <col min="773" max="773" width="16.5703125" style="31" customWidth="1"/>
    <col min="774" max="774" width="15.85546875" style="31" customWidth="1"/>
    <col min="775" max="775" width="16.7109375" style="31" bestFit="1" customWidth="1"/>
    <col min="776" max="777" width="9.140625" style="31"/>
    <col min="778" max="778" width="16.5703125" style="31" bestFit="1" customWidth="1"/>
    <col min="779" max="1024" width="9.140625" style="31"/>
    <col min="1025" max="1025" width="61.140625" style="31" customWidth="1"/>
    <col min="1026" max="1026" width="28.140625" style="31" customWidth="1"/>
    <col min="1027" max="1027" width="26" style="31" customWidth="1"/>
    <col min="1028" max="1028" width="25.140625" style="31" customWidth="1"/>
    <col min="1029" max="1029" width="16.5703125" style="31" customWidth="1"/>
    <col min="1030" max="1030" width="15.85546875" style="31" customWidth="1"/>
    <col min="1031" max="1031" width="16.7109375" style="31" bestFit="1" customWidth="1"/>
    <col min="1032" max="1033" width="9.140625" style="31"/>
    <col min="1034" max="1034" width="16.5703125" style="31" bestFit="1" customWidth="1"/>
    <col min="1035" max="1280" width="9.140625" style="31"/>
    <col min="1281" max="1281" width="61.140625" style="31" customWidth="1"/>
    <col min="1282" max="1282" width="28.140625" style="31" customWidth="1"/>
    <col min="1283" max="1283" width="26" style="31" customWidth="1"/>
    <col min="1284" max="1284" width="25.140625" style="31" customWidth="1"/>
    <col min="1285" max="1285" width="16.5703125" style="31" customWidth="1"/>
    <col min="1286" max="1286" width="15.85546875" style="31" customWidth="1"/>
    <col min="1287" max="1287" width="16.7109375" style="31" bestFit="1" customWidth="1"/>
    <col min="1288" max="1289" width="9.140625" style="31"/>
    <col min="1290" max="1290" width="16.5703125" style="31" bestFit="1" customWidth="1"/>
    <col min="1291" max="1536" width="9.140625" style="31"/>
    <col min="1537" max="1537" width="61.140625" style="31" customWidth="1"/>
    <col min="1538" max="1538" width="28.140625" style="31" customWidth="1"/>
    <col min="1539" max="1539" width="26" style="31" customWidth="1"/>
    <col min="1540" max="1540" width="25.140625" style="31" customWidth="1"/>
    <col min="1541" max="1541" width="16.5703125" style="31" customWidth="1"/>
    <col min="1542" max="1542" width="15.85546875" style="31" customWidth="1"/>
    <col min="1543" max="1543" width="16.7109375" style="31" bestFit="1" customWidth="1"/>
    <col min="1544" max="1545" width="9.140625" style="31"/>
    <col min="1546" max="1546" width="16.5703125" style="31" bestFit="1" customWidth="1"/>
    <col min="1547" max="1792" width="9.140625" style="31"/>
    <col min="1793" max="1793" width="61.140625" style="31" customWidth="1"/>
    <col min="1794" max="1794" width="28.140625" style="31" customWidth="1"/>
    <col min="1795" max="1795" width="26" style="31" customWidth="1"/>
    <col min="1796" max="1796" width="25.140625" style="31" customWidth="1"/>
    <col min="1797" max="1797" width="16.5703125" style="31" customWidth="1"/>
    <col min="1798" max="1798" width="15.85546875" style="31" customWidth="1"/>
    <col min="1799" max="1799" width="16.7109375" style="31" bestFit="1" customWidth="1"/>
    <col min="1800" max="1801" width="9.140625" style="31"/>
    <col min="1802" max="1802" width="16.5703125" style="31" bestFit="1" customWidth="1"/>
    <col min="1803" max="2048" width="9.140625" style="31"/>
    <col min="2049" max="2049" width="61.140625" style="31" customWidth="1"/>
    <col min="2050" max="2050" width="28.140625" style="31" customWidth="1"/>
    <col min="2051" max="2051" width="26" style="31" customWidth="1"/>
    <col min="2052" max="2052" width="25.140625" style="31" customWidth="1"/>
    <col min="2053" max="2053" width="16.5703125" style="31" customWidth="1"/>
    <col min="2054" max="2054" width="15.85546875" style="31" customWidth="1"/>
    <col min="2055" max="2055" width="16.7109375" style="31" bestFit="1" customWidth="1"/>
    <col min="2056" max="2057" width="9.140625" style="31"/>
    <col min="2058" max="2058" width="16.5703125" style="31" bestFit="1" customWidth="1"/>
    <col min="2059" max="2304" width="9.140625" style="31"/>
    <col min="2305" max="2305" width="61.140625" style="31" customWidth="1"/>
    <col min="2306" max="2306" width="28.140625" style="31" customWidth="1"/>
    <col min="2307" max="2307" width="26" style="31" customWidth="1"/>
    <col min="2308" max="2308" width="25.140625" style="31" customWidth="1"/>
    <col min="2309" max="2309" width="16.5703125" style="31" customWidth="1"/>
    <col min="2310" max="2310" width="15.85546875" style="31" customWidth="1"/>
    <col min="2311" max="2311" width="16.7109375" style="31" bestFit="1" customWidth="1"/>
    <col min="2312" max="2313" width="9.140625" style="31"/>
    <col min="2314" max="2314" width="16.5703125" style="31" bestFit="1" customWidth="1"/>
    <col min="2315" max="2560" width="9.140625" style="31"/>
    <col min="2561" max="2561" width="61.140625" style="31" customWidth="1"/>
    <col min="2562" max="2562" width="28.140625" style="31" customWidth="1"/>
    <col min="2563" max="2563" width="26" style="31" customWidth="1"/>
    <col min="2564" max="2564" width="25.140625" style="31" customWidth="1"/>
    <col min="2565" max="2565" width="16.5703125" style="31" customWidth="1"/>
    <col min="2566" max="2566" width="15.85546875" style="31" customWidth="1"/>
    <col min="2567" max="2567" width="16.7109375" style="31" bestFit="1" customWidth="1"/>
    <col min="2568" max="2569" width="9.140625" style="31"/>
    <col min="2570" max="2570" width="16.5703125" style="31" bestFit="1" customWidth="1"/>
    <col min="2571" max="2816" width="9.140625" style="31"/>
    <col min="2817" max="2817" width="61.140625" style="31" customWidth="1"/>
    <col min="2818" max="2818" width="28.140625" style="31" customWidth="1"/>
    <col min="2819" max="2819" width="26" style="31" customWidth="1"/>
    <col min="2820" max="2820" width="25.140625" style="31" customWidth="1"/>
    <col min="2821" max="2821" width="16.5703125" style="31" customWidth="1"/>
    <col min="2822" max="2822" width="15.85546875" style="31" customWidth="1"/>
    <col min="2823" max="2823" width="16.7109375" style="31" bestFit="1" customWidth="1"/>
    <col min="2824" max="2825" width="9.140625" style="31"/>
    <col min="2826" max="2826" width="16.5703125" style="31" bestFit="1" customWidth="1"/>
    <col min="2827" max="3072" width="9.140625" style="31"/>
    <col min="3073" max="3073" width="61.140625" style="31" customWidth="1"/>
    <col min="3074" max="3074" width="28.140625" style="31" customWidth="1"/>
    <col min="3075" max="3075" width="26" style="31" customWidth="1"/>
    <col min="3076" max="3076" width="25.140625" style="31" customWidth="1"/>
    <col min="3077" max="3077" width="16.5703125" style="31" customWidth="1"/>
    <col min="3078" max="3078" width="15.85546875" style="31" customWidth="1"/>
    <col min="3079" max="3079" width="16.7109375" style="31" bestFit="1" customWidth="1"/>
    <col min="3080" max="3081" width="9.140625" style="31"/>
    <col min="3082" max="3082" width="16.5703125" style="31" bestFit="1" customWidth="1"/>
    <col min="3083" max="3328" width="9.140625" style="31"/>
    <col min="3329" max="3329" width="61.140625" style="31" customWidth="1"/>
    <col min="3330" max="3330" width="28.140625" style="31" customWidth="1"/>
    <col min="3331" max="3331" width="26" style="31" customWidth="1"/>
    <col min="3332" max="3332" width="25.140625" style="31" customWidth="1"/>
    <col min="3333" max="3333" width="16.5703125" style="31" customWidth="1"/>
    <col min="3334" max="3334" width="15.85546875" style="31" customWidth="1"/>
    <col min="3335" max="3335" width="16.7109375" style="31" bestFit="1" customWidth="1"/>
    <col min="3336" max="3337" width="9.140625" style="31"/>
    <col min="3338" max="3338" width="16.5703125" style="31" bestFit="1" customWidth="1"/>
    <col min="3339" max="3584" width="9.140625" style="31"/>
    <col min="3585" max="3585" width="61.140625" style="31" customWidth="1"/>
    <col min="3586" max="3586" width="28.140625" style="31" customWidth="1"/>
    <col min="3587" max="3587" width="26" style="31" customWidth="1"/>
    <col min="3588" max="3588" width="25.140625" style="31" customWidth="1"/>
    <col min="3589" max="3589" width="16.5703125" style="31" customWidth="1"/>
    <col min="3590" max="3590" width="15.85546875" style="31" customWidth="1"/>
    <col min="3591" max="3591" width="16.7109375" style="31" bestFit="1" customWidth="1"/>
    <col min="3592" max="3593" width="9.140625" style="31"/>
    <col min="3594" max="3594" width="16.5703125" style="31" bestFit="1" customWidth="1"/>
    <col min="3595" max="3840" width="9.140625" style="31"/>
    <col min="3841" max="3841" width="61.140625" style="31" customWidth="1"/>
    <col min="3842" max="3842" width="28.140625" style="31" customWidth="1"/>
    <col min="3843" max="3843" width="26" style="31" customWidth="1"/>
    <col min="3844" max="3844" width="25.140625" style="31" customWidth="1"/>
    <col min="3845" max="3845" width="16.5703125" style="31" customWidth="1"/>
    <col min="3846" max="3846" width="15.85546875" style="31" customWidth="1"/>
    <col min="3847" max="3847" width="16.7109375" style="31" bestFit="1" customWidth="1"/>
    <col min="3848" max="3849" width="9.140625" style="31"/>
    <col min="3850" max="3850" width="16.5703125" style="31" bestFit="1" customWidth="1"/>
    <col min="3851" max="4096" width="9.140625" style="31"/>
    <col min="4097" max="4097" width="61.140625" style="31" customWidth="1"/>
    <col min="4098" max="4098" width="28.140625" style="31" customWidth="1"/>
    <col min="4099" max="4099" width="26" style="31" customWidth="1"/>
    <col min="4100" max="4100" width="25.140625" style="31" customWidth="1"/>
    <col min="4101" max="4101" width="16.5703125" style="31" customWidth="1"/>
    <col min="4102" max="4102" width="15.85546875" style="31" customWidth="1"/>
    <col min="4103" max="4103" width="16.7109375" style="31" bestFit="1" customWidth="1"/>
    <col min="4104" max="4105" width="9.140625" style="31"/>
    <col min="4106" max="4106" width="16.5703125" style="31" bestFit="1" customWidth="1"/>
    <col min="4107" max="4352" width="9.140625" style="31"/>
    <col min="4353" max="4353" width="61.140625" style="31" customWidth="1"/>
    <col min="4354" max="4354" width="28.140625" style="31" customWidth="1"/>
    <col min="4355" max="4355" width="26" style="31" customWidth="1"/>
    <col min="4356" max="4356" width="25.140625" style="31" customWidth="1"/>
    <col min="4357" max="4357" width="16.5703125" style="31" customWidth="1"/>
    <col min="4358" max="4358" width="15.85546875" style="31" customWidth="1"/>
    <col min="4359" max="4359" width="16.7109375" style="31" bestFit="1" customWidth="1"/>
    <col min="4360" max="4361" width="9.140625" style="31"/>
    <col min="4362" max="4362" width="16.5703125" style="31" bestFit="1" customWidth="1"/>
    <col min="4363" max="4608" width="9.140625" style="31"/>
    <col min="4609" max="4609" width="61.140625" style="31" customWidth="1"/>
    <col min="4610" max="4610" width="28.140625" style="31" customWidth="1"/>
    <col min="4611" max="4611" width="26" style="31" customWidth="1"/>
    <col min="4612" max="4612" width="25.140625" style="31" customWidth="1"/>
    <col min="4613" max="4613" width="16.5703125" style="31" customWidth="1"/>
    <col min="4614" max="4614" width="15.85546875" style="31" customWidth="1"/>
    <col min="4615" max="4615" width="16.7109375" style="31" bestFit="1" customWidth="1"/>
    <col min="4616" max="4617" width="9.140625" style="31"/>
    <col min="4618" max="4618" width="16.5703125" style="31" bestFit="1" customWidth="1"/>
    <col min="4619" max="4864" width="9.140625" style="31"/>
    <col min="4865" max="4865" width="61.140625" style="31" customWidth="1"/>
    <col min="4866" max="4866" width="28.140625" style="31" customWidth="1"/>
    <col min="4867" max="4867" width="26" style="31" customWidth="1"/>
    <col min="4868" max="4868" width="25.140625" style="31" customWidth="1"/>
    <col min="4869" max="4869" width="16.5703125" style="31" customWidth="1"/>
    <col min="4870" max="4870" width="15.85546875" style="31" customWidth="1"/>
    <col min="4871" max="4871" width="16.7109375" style="31" bestFit="1" customWidth="1"/>
    <col min="4872" max="4873" width="9.140625" style="31"/>
    <col min="4874" max="4874" width="16.5703125" style="31" bestFit="1" customWidth="1"/>
    <col min="4875" max="5120" width="9.140625" style="31"/>
    <col min="5121" max="5121" width="61.140625" style="31" customWidth="1"/>
    <col min="5122" max="5122" width="28.140625" style="31" customWidth="1"/>
    <col min="5123" max="5123" width="26" style="31" customWidth="1"/>
    <col min="5124" max="5124" width="25.140625" style="31" customWidth="1"/>
    <col min="5125" max="5125" width="16.5703125" style="31" customWidth="1"/>
    <col min="5126" max="5126" width="15.85546875" style="31" customWidth="1"/>
    <col min="5127" max="5127" width="16.7109375" style="31" bestFit="1" customWidth="1"/>
    <col min="5128" max="5129" width="9.140625" style="31"/>
    <col min="5130" max="5130" width="16.5703125" style="31" bestFit="1" customWidth="1"/>
    <col min="5131" max="5376" width="9.140625" style="31"/>
    <col min="5377" max="5377" width="61.140625" style="31" customWidth="1"/>
    <col min="5378" max="5378" width="28.140625" style="31" customWidth="1"/>
    <col min="5379" max="5379" width="26" style="31" customWidth="1"/>
    <col min="5380" max="5380" width="25.140625" style="31" customWidth="1"/>
    <col min="5381" max="5381" width="16.5703125" style="31" customWidth="1"/>
    <col min="5382" max="5382" width="15.85546875" style="31" customWidth="1"/>
    <col min="5383" max="5383" width="16.7109375" style="31" bestFit="1" customWidth="1"/>
    <col min="5384" max="5385" width="9.140625" style="31"/>
    <col min="5386" max="5386" width="16.5703125" style="31" bestFit="1" customWidth="1"/>
    <col min="5387" max="5632" width="9.140625" style="31"/>
    <col min="5633" max="5633" width="61.140625" style="31" customWidth="1"/>
    <col min="5634" max="5634" width="28.140625" style="31" customWidth="1"/>
    <col min="5635" max="5635" width="26" style="31" customWidth="1"/>
    <col min="5636" max="5636" width="25.140625" style="31" customWidth="1"/>
    <col min="5637" max="5637" width="16.5703125" style="31" customWidth="1"/>
    <col min="5638" max="5638" width="15.85546875" style="31" customWidth="1"/>
    <col min="5639" max="5639" width="16.7109375" style="31" bestFit="1" customWidth="1"/>
    <col min="5640" max="5641" width="9.140625" style="31"/>
    <col min="5642" max="5642" width="16.5703125" style="31" bestFit="1" customWidth="1"/>
    <col min="5643" max="5888" width="9.140625" style="31"/>
    <col min="5889" max="5889" width="61.140625" style="31" customWidth="1"/>
    <col min="5890" max="5890" width="28.140625" style="31" customWidth="1"/>
    <col min="5891" max="5891" width="26" style="31" customWidth="1"/>
    <col min="5892" max="5892" width="25.140625" style="31" customWidth="1"/>
    <col min="5893" max="5893" width="16.5703125" style="31" customWidth="1"/>
    <col min="5894" max="5894" width="15.85546875" style="31" customWidth="1"/>
    <col min="5895" max="5895" width="16.7109375" style="31" bestFit="1" customWidth="1"/>
    <col min="5896" max="5897" width="9.140625" style="31"/>
    <col min="5898" max="5898" width="16.5703125" style="31" bestFit="1" customWidth="1"/>
    <col min="5899" max="6144" width="9.140625" style="31"/>
    <col min="6145" max="6145" width="61.140625" style="31" customWidth="1"/>
    <col min="6146" max="6146" width="28.140625" style="31" customWidth="1"/>
    <col min="6147" max="6147" width="26" style="31" customWidth="1"/>
    <col min="6148" max="6148" width="25.140625" style="31" customWidth="1"/>
    <col min="6149" max="6149" width="16.5703125" style="31" customWidth="1"/>
    <col min="6150" max="6150" width="15.85546875" style="31" customWidth="1"/>
    <col min="6151" max="6151" width="16.7109375" style="31" bestFit="1" customWidth="1"/>
    <col min="6152" max="6153" width="9.140625" style="31"/>
    <col min="6154" max="6154" width="16.5703125" style="31" bestFit="1" customWidth="1"/>
    <col min="6155" max="6400" width="9.140625" style="31"/>
    <col min="6401" max="6401" width="61.140625" style="31" customWidth="1"/>
    <col min="6402" max="6402" width="28.140625" style="31" customWidth="1"/>
    <col min="6403" max="6403" width="26" style="31" customWidth="1"/>
    <col min="6404" max="6404" width="25.140625" style="31" customWidth="1"/>
    <col min="6405" max="6405" width="16.5703125" style="31" customWidth="1"/>
    <col min="6406" max="6406" width="15.85546875" style="31" customWidth="1"/>
    <col min="6407" max="6407" width="16.7109375" style="31" bestFit="1" customWidth="1"/>
    <col min="6408" max="6409" width="9.140625" style="31"/>
    <col min="6410" max="6410" width="16.5703125" style="31" bestFit="1" customWidth="1"/>
    <col min="6411" max="6656" width="9.140625" style="31"/>
    <col min="6657" max="6657" width="61.140625" style="31" customWidth="1"/>
    <col min="6658" max="6658" width="28.140625" style="31" customWidth="1"/>
    <col min="6659" max="6659" width="26" style="31" customWidth="1"/>
    <col min="6660" max="6660" width="25.140625" style="31" customWidth="1"/>
    <col min="6661" max="6661" width="16.5703125" style="31" customWidth="1"/>
    <col min="6662" max="6662" width="15.85546875" style="31" customWidth="1"/>
    <col min="6663" max="6663" width="16.7109375" style="31" bestFit="1" customWidth="1"/>
    <col min="6664" max="6665" width="9.140625" style="31"/>
    <col min="6666" max="6666" width="16.5703125" style="31" bestFit="1" customWidth="1"/>
    <col min="6667" max="6912" width="9.140625" style="31"/>
    <col min="6913" max="6913" width="61.140625" style="31" customWidth="1"/>
    <col min="6914" max="6914" width="28.140625" style="31" customWidth="1"/>
    <col min="6915" max="6915" width="26" style="31" customWidth="1"/>
    <col min="6916" max="6916" width="25.140625" style="31" customWidth="1"/>
    <col min="6917" max="6917" width="16.5703125" style="31" customWidth="1"/>
    <col min="6918" max="6918" width="15.85546875" style="31" customWidth="1"/>
    <col min="6919" max="6919" width="16.7109375" style="31" bestFit="1" customWidth="1"/>
    <col min="6920" max="6921" width="9.140625" style="31"/>
    <col min="6922" max="6922" width="16.5703125" style="31" bestFit="1" customWidth="1"/>
    <col min="6923" max="7168" width="9.140625" style="31"/>
    <col min="7169" max="7169" width="61.140625" style="31" customWidth="1"/>
    <col min="7170" max="7170" width="28.140625" style="31" customWidth="1"/>
    <col min="7171" max="7171" width="26" style="31" customWidth="1"/>
    <col min="7172" max="7172" width="25.140625" style="31" customWidth="1"/>
    <col min="7173" max="7173" width="16.5703125" style="31" customWidth="1"/>
    <col min="7174" max="7174" width="15.85546875" style="31" customWidth="1"/>
    <col min="7175" max="7175" width="16.7109375" style="31" bestFit="1" customWidth="1"/>
    <col min="7176" max="7177" width="9.140625" style="31"/>
    <col min="7178" max="7178" width="16.5703125" style="31" bestFit="1" customWidth="1"/>
    <col min="7179" max="7424" width="9.140625" style="31"/>
    <col min="7425" max="7425" width="61.140625" style="31" customWidth="1"/>
    <col min="7426" max="7426" width="28.140625" style="31" customWidth="1"/>
    <col min="7427" max="7427" width="26" style="31" customWidth="1"/>
    <col min="7428" max="7428" width="25.140625" style="31" customWidth="1"/>
    <col min="7429" max="7429" width="16.5703125" style="31" customWidth="1"/>
    <col min="7430" max="7430" width="15.85546875" style="31" customWidth="1"/>
    <col min="7431" max="7431" width="16.7109375" style="31" bestFit="1" customWidth="1"/>
    <col min="7432" max="7433" width="9.140625" style="31"/>
    <col min="7434" max="7434" width="16.5703125" style="31" bestFit="1" customWidth="1"/>
    <col min="7435" max="7680" width="9.140625" style="31"/>
    <col min="7681" max="7681" width="61.140625" style="31" customWidth="1"/>
    <col min="7682" max="7682" width="28.140625" style="31" customWidth="1"/>
    <col min="7683" max="7683" width="26" style="31" customWidth="1"/>
    <col min="7684" max="7684" width="25.140625" style="31" customWidth="1"/>
    <col min="7685" max="7685" width="16.5703125" style="31" customWidth="1"/>
    <col min="7686" max="7686" width="15.85546875" style="31" customWidth="1"/>
    <col min="7687" max="7687" width="16.7109375" style="31" bestFit="1" customWidth="1"/>
    <col min="7688" max="7689" width="9.140625" style="31"/>
    <col min="7690" max="7690" width="16.5703125" style="31" bestFit="1" customWidth="1"/>
    <col min="7691" max="7936" width="9.140625" style="31"/>
    <col min="7937" max="7937" width="61.140625" style="31" customWidth="1"/>
    <col min="7938" max="7938" width="28.140625" style="31" customWidth="1"/>
    <col min="7939" max="7939" width="26" style="31" customWidth="1"/>
    <col min="7940" max="7940" width="25.140625" style="31" customWidth="1"/>
    <col min="7941" max="7941" width="16.5703125" style="31" customWidth="1"/>
    <col min="7942" max="7942" width="15.85546875" style="31" customWidth="1"/>
    <col min="7943" max="7943" width="16.7109375" style="31" bestFit="1" customWidth="1"/>
    <col min="7944" max="7945" width="9.140625" style="31"/>
    <col min="7946" max="7946" width="16.5703125" style="31" bestFit="1" customWidth="1"/>
    <col min="7947" max="8192" width="9.140625" style="31"/>
    <col min="8193" max="8193" width="61.140625" style="31" customWidth="1"/>
    <col min="8194" max="8194" width="28.140625" style="31" customWidth="1"/>
    <col min="8195" max="8195" width="26" style="31" customWidth="1"/>
    <col min="8196" max="8196" width="25.140625" style="31" customWidth="1"/>
    <col min="8197" max="8197" width="16.5703125" style="31" customWidth="1"/>
    <col min="8198" max="8198" width="15.85546875" style="31" customWidth="1"/>
    <col min="8199" max="8199" width="16.7109375" style="31" bestFit="1" customWidth="1"/>
    <col min="8200" max="8201" width="9.140625" style="31"/>
    <col min="8202" max="8202" width="16.5703125" style="31" bestFit="1" customWidth="1"/>
    <col min="8203" max="8448" width="9.140625" style="31"/>
    <col min="8449" max="8449" width="61.140625" style="31" customWidth="1"/>
    <col min="8450" max="8450" width="28.140625" style="31" customWidth="1"/>
    <col min="8451" max="8451" width="26" style="31" customWidth="1"/>
    <col min="8452" max="8452" width="25.140625" style="31" customWidth="1"/>
    <col min="8453" max="8453" width="16.5703125" style="31" customWidth="1"/>
    <col min="8454" max="8454" width="15.85546875" style="31" customWidth="1"/>
    <col min="8455" max="8455" width="16.7109375" style="31" bestFit="1" customWidth="1"/>
    <col min="8456" max="8457" width="9.140625" style="31"/>
    <col min="8458" max="8458" width="16.5703125" style="31" bestFit="1" customWidth="1"/>
    <col min="8459" max="8704" width="9.140625" style="31"/>
    <col min="8705" max="8705" width="61.140625" style="31" customWidth="1"/>
    <col min="8706" max="8706" width="28.140625" style="31" customWidth="1"/>
    <col min="8707" max="8707" width="26" style="31" customWidth="1"/>
    <col min="8708" max="8708" width="25.140625" style="31" customWidth="1"/>
    <col min="8709" max="8709" width="16.5703125" style="31" customWidth="1"/>
    <col min="8710" max="8710" width="15.85546875" style="31" customWidth="1"/>
    <col min="8711" max="8711" width="16.7109375" style="31" bestFit="1" customWidth="1"/>
    <col min="8712" max="8713" width="9.140625" style="31"/>
    <col min="8714" max="8714" width="16.5703125" style="31" bestFit="1" customWidth="1"/>
    <col min="8715" max="8960" width="9.140625" style="31"/>
    <col min="8961" max="8961" width="61.140625" style="31" customWidth="1"/>
    <col min="8962" max="8962" width="28.140625" style="31" customWidth="1"/>
    <col min="8963" max="8963" width="26" style="31" customWidth="1"/>
    <col min="8964" max="8964" width="25.140625" style="31" customWidth="1"/>
    <col min="8965" max="8965" width="16.5703125" style="31" customWidth="1"/>
    <col min="8966" max="8966" width="15.85546875" style="31" customWidth="1"/>
    <col min="8967" max="8967" width="16.7109375" style="31" bestFit="1" customWidth="1"/>
    <col min="8968" max="8969" width="9.140625" style="31"/>
    <col min="8970" max="8970" width="16.5703125" style="31" bestFit="1" customWidth="1"/>
    <col min="8971" max="9216" width="9.140625" style="31"/>
    <col min="9217" max="9217" width="61.140625" style="31" customWidth="1"/>
    <col min="9218" max="9218" width="28.140625" style="31" customWidth="1"/>
    <col min="9219" max="9219" width="26" style="31" customWidth="1"/>
    <col min="9220" max="9220" width="25.140625" style="31" customWidth="1"/>
    <col min="9221" max="9221" width="16.5703125" style="31" customWidth="1"/>
    <col min="9222" max="9222" width="15.85546875" style="31" customWidth="1"/>
    <col min="9223" max="9223" width="16.7109375" style="31" bestFit="1" customWidth="1"/>
    <col min="9224" max="9225" width="9.140625" style="31"/>
    <col min="9226" max="9226" width="16.5703125" style="31" bestFit="1" customWidth="1"/>
    <col min="9227" max="9472" width="9.140625" style="31"/>
    <col min="9473" max="9473" width="61.140625" style="31" customWidth="1"/>
    <col min="9474" max="9474" width="28.140625" style="31" customWidth="1"/>
    <col min="9475" max="9475" width="26" style="31" customWidth="1"/>
    <col min="9476" max="9476" width="25.140625" style="31" customWidth="1"/>
    <col min="9477" max="9477" width="16.5703125" style="31" customWidth="1"/>
    <col min="9478" max="9478" width="15.85546875" style="31" customWidth="1"/>
    <col min="9479" max="9479" width="16.7109375" style="31" bestFit="1" customWidth="1"/>
    <col min="9480" max="9481" width="9.140625" style="31"/>
    <col min="9482" max="9482" width="16.5703125" style="31" bestFit="1" customWidth="1"/>
    <col min="9483" max="9728" width="9.140625" style="31"/>
    <col min="9729" max="9729" width="61.140625" style="31" customWidth="1"/>
    <col min="9730" max="9730" width="28.140625" style="31" customWidth="1"/>
    <col min="9731" max="9731" width="26" style="31" customWidth="1"/>
    <col min="9732" max="9732" width="25.140625" style="31" customWidth="1"/>
    <col min="9733" max="9733" width="16.5703125" style="31" customWidth="1"/>
    <col min="9734" max="9734" width="15.85546875" style="31" customWidth="1"/>
    <col min="9735" max="9735" width="16.7109375" style="31" bestFit="1" customWidth="1"/>
    <col min="9736" max="9737" width="9.140625" style="31"/>
    <col min="9738" max="9738" width="16.5703125" style="31" bestFit="1" customWidth="1"/>
    <col min="9739" max="9984" width="9.140625" style="31"/>
    <col min="9985" max="9985" width="61.140625" style="31" customWidth="1"/>
    <col min="9986" max="9986" width="28.140625" style="31" customWidth="1"/>
    <col min="9987" max="9987" width="26" style="31" customWidth="1"/>
    <col min="9988" max="9988" width="25.140625" style="31" customWidth="1"/>
    <col min="9989" max="9989" width="16.5703125" style="31" customWidth="1"/>
    <col min="9990" max="9990" width="15.85546875" style="31" customWidth="1"/>
    <col min="9991" max="9991" width="16.7109375" style="31" bestFit="1" customWidth="1"/>
    <col min="9992" max="9993" width="9.140625" style="31"/>
    <col min="9994" max="9994" width="16.5703125" style="31" bestFit="1" customWidth="1"/>
    <col min="9995" max="10240" width="9.140625" style="31"/>
    <col min="10241" max="10241" width="61.140625" style="31" customWidth="1"/>
    <col min="10242" max="10242" width="28.140625" style="31" customWidth="1"/>
    <col min="10243" max="10243" width="26" style="31" customWidth="1"/>
    <col min="10244" max="10244" width="25.140625" style="31" customWidth="1"/>
    <col min="10245" max="10245" width="16.5703125" style="31" customWidth="1"/>
    <col min="10246" max="10246" width="15.85546875" style="31" customWidth="1"/>
    <col min="10247" max="10247" width="16.7109375" style="31" bestFit="1" customWidth="1"/>
    <col min="10248" max="10249" width="9.140625" style="31"/>
    <col min="10250" max="10250" width="16.5703125" style="31" bestFit="1" customWidth="1"/>
    <col min="10251" max="10496" width="9.140625" style="31"/>
    <col min="10497" max="10497" width="61.140625" style="31" customWidth="1"/>
    <col min="10498" max="10498" width="28.140625" style="31" customWidth="1"/>
    <col min="10499" max="10499" width="26" style="31" customWidth="1"/>
    <col min="10500" max="10500" width="25.140625" style="31" customWidth="1"/>
    <col min="10501" max="10501" width="16.5703125" style="31" customWidth="1"/>
    <col min="10502" max="10502" width="15.85546875" style="31" customWidth="1"/>
    <col min="10503" max="10503" width="16.7109375" style="31" bestFit="1" customWidth="1"/>
    <col min="10504" max="10505" width="9.140625" style="31"/>
    <col min="10506" max="10506" width="16.5703125" style="31" bestFit="1" customWidth="1"/>
    <col min="10507" max="10752" width="9.140625" style="31"/>
    <col min="10753" max="10753" width="61.140625" style="31" customWidth="1"/>
    <col min="10754" max="10754" width="28.140625" style="31" customWidth="1"/>
    <col min="10755" max="10755" width="26" style="31" customWidth="1"/>
    <col min="10756" max="10756" width="25.140625" style="31" customWidth="1"/>
    <col min="10757" max="10757" width="16.5703125" style="31" customWidth="1"/>
    <col min="10758" max="10758" width="15.85546875" style="31" customWidth="1"/>
    <col min="10759" max="10759" width="16.7109375" style="31" bestFit="1" customWidth="1"/>
    <col min="10760" max="10761" width="9.140625" style="31"/>
    <col min="10762" max="10762" width="16.5703125" style="31" bestFit="1" customWidth="1"/>
    <col min="10763" max="11008" width="9.140625" style="31"/>
    <col min="11009" max="11009" width="61.140625" style="31" customWidth="1"/>
    <col min="11010" max="11010" width="28.140625" style="31" customWidth="1"/>
    <col min="11011" max="11011" width="26" style="31" customWidth="1"/>
    <col min="11012" max="11012" width="25.140625" style="31" customWidth="1"/>
    <col min="11013" max="11013" width="16.5703125" style="31" customWidth="1"/>
    <col min="11014" max="11014" width="15.85546875" style="31" customWidth="1"/>
    <col min="11015" max="11015" width="16.7109375" style="31" bestFit="1" customWidth="1"/>
    <col min="11016" max="11017" width="9.140625" style="31"/>
    <col min="11018" max="11018" width="16.5703125" style="31" bestFit="1" customWidth="1"/>
    <col min="11019" max="11264" width="9.140625" style="31"/>
    <col min="11265" max="11265" width="61.140625" style="31" customWidth="1"/>
    <col min="11266" max="11266" width="28.140625" style="31" customWidth="1"/>
    <col min="11267" max="11267" width="26" style="31" customWidth="1"/>
    <col min="11268" max="11268" width="25.140625" style="31" customWidth="1"/>
    <col min="11269" max="11269" width="16.5703125" style="31" customWidth="1"/>
    <col min="11270" max="11270" width="15.85546875" style="31" customWidth="1"/>
    <col min="11271" max="11271" width="16.7109375" style="31" bestFit="1" customWidth="1"/>
    <col min="11272" max="11273" width="9.140625" style="31"/>
    <col min="11274" max="11274" width="16.5703125" style="31" bestFit="1" customWidth="1"/>
    <col min="11275" max="11520" width="9.140625" style="31"/>
    <col min="11521" max="11521" width="61.140625" style="31" customWidth="1"/>
    <col min="11522" max="11522" width="28.140625" style="31" customWidth="1"/>
    <col min="11523" max="11523" width="26" style="31" customWidth="1"/>
    <col min="11524" max="11524" width="25.140625" style="31" customWidth="1"/>
    <col min="11525" max="11525" width="16.5703125" style="31" customWidth="1"/>
    <col min="11526" max="11526" width="15.85546875" style="31" customWidth="1"/>
    <col min="11527" max="11527" width="16.7109375" style="31" bestFit="1" customWidth="1"/>
    <col min="11528" max="11529" width="9.140625" style="31"/>
    <col min="11530" max="11530" width="16.5703125" style="31" bestFit="1" customWidth="1"/>
    <col min="11531" max="11776" width="9.140625" style="31"/>
    <col min="11777" max="11777" width="61.140625" style="31" customWidth="1"/>
    <col min="11778" max="11778" width="28.140625" style="31" customWidth="1"/>
    <col min="11779" max="11779" width="26" style="31" customWidth="1"/>
    <col min="11780" max="11780" width="25.140625" style="31" customWidth="1"/>
    <col min="11781" max="11781" width="16.5703125" style="31" customWidth="1"/>
    <col min="11782" max="11782" width="15.85546875" style="31" customWidth="1"/>
    <col min="11783" max="11783" width="16.7109375" style="31" bestFit="1" customWidth="1"/>
    <col min="11784" max="11785" width="9.140625" style="31"/>
    <col min="11786" max="11786" width="16.5703125" style="31" bestFit="1" customWidth="1"/>
    <col min="11787" max="12032" width="9.140625" style="31"/>
    <col min="12033" max="12033" width="61.140625" style="31" customWidth="1"/>
    <col min="12034" max="12034" width="28.140625" style="31" customWidth="1"/>
    <col min="12035" max="12035" width="26" style="31" customWidth="1"/>
    <col min="12036" max="12036" width="25.140625" style="31" customWidth="1"/>
    <col min="12037" max="12037" width="16.5703125" style="31" customWidth="1"/>
    <col min="12038" max="12038" width="15.85546875" style="31" customWidth="1"/>
    <col min="12039" max="12039" width="16.7109375" style="31" bestFit="1" customWidth="1"/>
    <col min="12040" max="12041" width="9.140625" style="31"/>
    <col min="12042" max="12042" width="16.5703125" style="31" bestFit="1" customWidth="1"/>
    <col min="12043" max="12288" width="9.140625" style="31"/>
    <col min="12289" max="12289" width="61.140625" style="31" customWidth="1"/>
    <col min="12290" max="12290" width="28.140625" style="31" customWidth="1"/>
    <col min="12291" max="12291" width="26" style="31" customWidth="1"/>
    <col min="12292" max="12292" width="25.140625" style="31" customWidth="1"/>
    <col min="12293" max="12293" width="16.5703125" style="31" customWidth="1"/>
    <col min="12294" max="12294" width="15.85546875" style="31" customWidth="1"/>
    <col min="12295" max="12295" width="16.7109375" style="31" bestFit="1" customWidth="1"/>
    <col min="12296" max="12297" width="9.140625" style="31"/>
    <col min="12298" max="12298" width="16.5703125" style="31" bestFit="1" customWidth="1"/>
    <col min="12299" max="12544" width="9.140625" style="31"/>
    <col min="12545" max="12545" width="61.140625" style="31" customWidth="1"/>
    <col min="12546" max="12546" width="28.140625" style="31" customWidth="1"/>
    <col min="12547" max="12547" width="26" style="31" customWidth="1"/>
    <col min="12548" max="12548" width="25.140625" style="31" customWidth="1"/>
    <col min="12549" max="12549" width="16.5703125" style="31" customWidth="1"/>
    <col min="12550" max="12550" width="15.85546875" style="31" customWidth="1"/>
    <col min="12551" max="12551" width="16.7109375" style="31" bestFit="1" customWidth="1"/>
    <col min="12552" max="12553" width="9.140625" style="31"/>
    <col min="12554" max="12554" width="16.5703125" style="31" bestFit="1" customWidth="1"/>
    <col min="12555" max="12800" width="9.140625" style="31"/>
    <col min="12801" max="12801" width="61.140625" style="31" customWidth="1"/>
    <col min="12802" max="12802" width="28.140625" style="31" customWidth="1"/>
    <col min="12803" max="12803" width="26" style="31" customWidth="1"/>
    <col min="12804" max="12804" width="25.140625" style="31" customWidth="1"/>
    <col min="12805" max="12805" width="16.5703125" style="31" customWidth="1"/>
    <col min="12806" max="12806" width="15.85546875" style="31" customWidth="1"/>
    <col min="12807" max="12807" width="16.7109375" style="31" bestFit="1" customWidth="1"/>
    <col min="12808" max="12809" width="9.140625" style="31"/>
    <col min="12810" max="12810" width="16.5703125" style="31" bestFit="1" customWidth="1"/>
    <col min="12811" max="13056" width="9.140625" style="31"/>
    <col min="13057" max="13057" width="61.140625" style="31" customWidth="1"/>
    <col min="13058" max="13058" width="28.140625" style="31" customWidth="1"/>
    <col min="13059" max="13059" width="26" style="31" customWidth="1"/>
    <col min="13060" max="13060" width="25.140625" style="31" customWidth="1"/>
    <col min="13061" max="13061" width="16.5703125" style="31" customWidth="1"/>
    <col min="13062" max="13062" width="15.85546875" style="31" customWidth="1"/>
    <col min="13063" max="13063" width="16.7109375" style="31" bestFit="1" customWidth="1"/>
    <col min="13064" max="13065" width="9.140625" style="31"/>
    <col min="13066" max="13066" width="16.5703125" style="31" bestFit="1" customWidth="1"/>
    <col min="13067" max="13312" width="9.140625" style="31"/>
    <col min="13313" max="13313" width="61.140625" style="31" customWidth="1"/>
    <col min="13314" max="13314" width="28.140625" style="31" customWidth="1"/>
    <col min="13315" max="13315" width="26" style="31" customWidth="1"/>
    <col min="13316" max="13316" width="25.140625" style="31" customWidth="1"/>
    <col min="13317" max="13317" width="16.5703125" style="31" customWidth="1"/>
    <col min="13318" max="13318" width="15.85546875" style="31" customWidth="1"/>
    <col min="13319" max="13319" width="16.7109375" style="31" bestFit="1" customWidth="1"/>
    <col min="13320" max="13321" width="9.140625" style="31"/>
    <col min="13322" max="13322" width="16.5703125" style="31" bestFit="1" customWidth="1"/>
    <col min="13323" max="13568" width="9.140625" style="31"/>
    <col min="13569" max="13569" width="61.140625" style="31" customWidth="1"/>
    <col min="13570" max="13570" width="28.140625" style="31" customWidth="1"/>
    <col min="13571" max="13571" width="26" style="31" customWidth="1"/>
    <col min="13572" max="13572" width="25.140625" style="31" customWidth="1"/>
    <col min="13573" max="13573" width="16.5703125" style="31" customWidth="1"/>
    <col min="13574" max="13574" width="15.85546875" style="31" customWidth="1"/>
    <col min="13575" max="13575" width="16.7109375" style="31" bestFit="1" customWidth="1"/>
    <col min="13576" max="13577" width="9.140625" style="31"/>
    <col min="13578" max="13578" width="16.5703125" style="31" bestFit="1" customWidth="1"/>
    <col min="13579" max="13824" width="9.140625" style="31"/>
    <col min="13825" max="13825" width="61.140625" style="31" customWidth="1"/>
    <col min="13826" max="13826" width="28.140625" style="31" customWidth="1"/>
    <col min="13827" max="13827" width="26" style="31" customWidth="1"/>
    <col min="13828" max="13828" width="25.140625" style="31" customWidth="1"/>
    <col min="13829" max="13829" width="16.5703125" style="31" customWidth="1"/>
    <col min="13830" max="13830" width="15.85546875" style="31" customWidth="1"/>
    <col min="13831" max="13831" width="16.7109375" style="31" bestFit="1" customWidth="1"/>
    <col min="13832" max="13833" width="9.140625" style="31"/>
    <col min="13834" max="13834" width="16.5703125" style="31" bestFit="1" customWidth="1"/>
    <col min="13835" max="14080" width="9.140625" style="31"/>
    <col min="14081" max="14081" width="61.140625" style="31" customWidth="1"/>
    <col min="14082" max="14082" width="28.140625" style="31" customWidth="1"/>
    <col min="14083" max="14083" width="26" style="31" customWidth="1"/>
    <col min="14084" max="14084" width="25.140625" style="31" customWidth="1"/>
    <col min="14085" max="14085" width="16.5703125" style="31" customWidth="1"/>
    <col min="14086" max="14086" width="15.85546875" style="31" customWidth="1"/>
    <col min="14087" max="14087" width="16.7109375" style="31" bestFit="1" customWidth="1"/>
    <col min="14088" max="14089" width="9.140625" style="31"/>
    <col min="14090" max="14090" width="16.5703125" style="31" bestFit="1" customWidth="1"/>
    <col min="14091" max="14336" width="9.140625" style="31"/>
    <col min="14337" max="14337" width="61.140625" style="31" customWidth="1"/>
    <col min="14338" max="14338" width="28.140625" style="31" customWidth="1"/>
    <col min="14339" max="14339" width="26" style="31" customWidth="1"/>
    <col min="14340" max="14340" width="25.140625" style="31" customWidth="1"/>
    <col min="14341" max="14341" width="16.5703125" style="31" customWidth="1"/>
    <col min="14342" max="14342" width="15.85546875" style="31" customWidth="1"/>
    <col min="14343" max="14343" width="16.7109375" style="31" bestFit="1" customWidth="1"/>
    <col min="14344" max="14345" width="9.140625" style="31"/>
    <col min="14346" max="14346" width="16.5703125" style="31" bestFit="1" customWidth="1"/>
    <col min="14347" max="14592" width="9.140625" style="31"/>
    <col min="14593" max="14593" width="61.140625" style="31" customWidth="1"/>
    <col min="14594" max="14594" width="28.140625" style="31" customWidth="1"/>
    <col min="14595" max="14595" width="26" style="31" customWidth="1"/>
    <col min="14596" max="14596" width="25.140625" style="31" customWidth="1"/>
    <col min="14597" max="14597" width="16.5703125" style="31" customWidth="1"/>
    <col min="14598" max="14598" width="15.85546875" style="31" customWidth="1"/>
    <col min="14599" max="14599" width="16.7109375" style="31" bestFit="1" customWidth="1"/>
    <col min="14600" max="14601" width="9.140625" style="31"/>
    <col min="14602" max="14602" width="16.5703125" style="31" bestFit="1" customWidth="1"/>
    <col min="14603" max="14848" width="9.140625" style="31"/>
    <col min="14849" max="14849" width="61.140625" style="31" customWidth="1"/>
    <col min="14850" max="14850" width="28.140625" style="31" customWidth="1"/>
    <col min="14851" max="14851" width="26" style="31" customWidth="1"/>
    <col min="14852" max="14852" width="25.140625" style="31" customWidth="1"/>
    <col min="14853" max="14853" width="16.5703125" style="31" customWidth="1"/>
    <col min="14854" max="14854" width="15.85546875" style="31" customWidth="1"/>
    <col min="14855" max="14855" width="16.7109375" style="31" bestFit="1" customWidth="1"/>
    <col min="14856" max="14857" width="9.140625" style="31"/>
    <col min="14858" max="14858" width="16.5703125" style="31" bestFit="1" customWidth="1"/>
    <col min="14859" max="15104" width="9.140625" style="31"/>
    <col min="15105" max="15105" width="61.140625" style="31" customWidth="1"/>
    <col min="15106" max="15106" width="28.140625" style="31" customWidth="1"/>
    <col min="15107" max="15107" width="26" style="31" customWidth="1"/>
    <col min="15108" max="15108" width="25.140625" style="31" customWidth="1"/>
    <col min="15109" max="15109" width="16.5703125" style="31" customWidth="1"/>
    <col min="15110" max="15110" width="15.85546875" style="31" customWidth="1"/>
    <col min="15111" max="15111" width="16.7109375" style="31" bestFit="1" customWidth="1"/>
    <col min="15112" max="15113" width="9.140625" style="31"/>
    <col min="15114" max="15114" width="16.5703125" style="31" bestFit="1" customWidth="1"/>
    <col min="15115" max="15360" width="9.140625" style="31"/>
    <col min="15361" max="15361" width="61.140625" style="31" customWidth="1"/>
    <col min="15362" max="15362" width="28.140625" style="31" customWidth="1"/>
    <col min="15363" max="15363" width="26" style="31" customWidth="1"/>
    <col min="15364" max="15364" width="25.140625" style="31" customWidth="1"/>
    <col min="15365" max="15365" width="16.5703125" style="31" customWidth="1"/>
    <col min="15366" max="15366" width="15.85546875" style="31" customWidth="1"/>
    <col min="15367" max="15367" width="16.7109375" style="31" bestFit="1" customWidth="1"/>
    <col min="15368" max="15369" width="9.140625" style="31"/>
    <col min="15370" max="15370" width="16.5703125" style="31" bestFit="1" customWidth="1"/>
    <col min="15371" max="15616" width="9.140625" style="31"/>
    <col min="15617" max="15617" width="61.140625" style="31" customWidth="1"/>
    <col min="15618" max="15618" width="28.140625" style="31" customWidth="1"/>
    <col min="15619" max="15619" width="26" style="31" customWidth="1"/>
    <col min="15620" max="15620" width="25.140625" style="31" customWidth="1"/>
    <col min="15621" max="15621" width="16.5703125" style="31" customWidth="1"/>
    <col min="15622" max="15622" width="15.85546875" style="31" customWidth="1"/>
    <col min="15623" max="15623" width="16.7109375" style="31" bestFit="1" customWidth="1"/>
    <col min="15624" max="15625" width="9.140625" style="31"/>
    <col min="15626" max="15626" width="16.5703125" style="31" bestFit="1" customWidth="1"/>
    <col min="15627" max="15872" width="9.140625" style="31"/>
    <col min="15873" max="15873" width="61.140625" style="31" customWidth="1"/>
    <col min="15874" max="15874" width="28.140625" style="31" customWidth="1"/>
    <col min="15875" max="15875" width="26" style="31" customWidth="1"/>
    <col min="15876" max="15876" width="25.140625" style="31" customWidth="1"/>
    <col min="15877" max="15877" width="16.5703125" style="31" customWidth="1"/>
    <col min="15878" max="15878" width="15.85546875" style="31" customWidth="1"/>
    <col min="15879" max="15879" width="16.7109375" style="31" bestFit="1" customWidth="1"/>
    <col min="15880" max="15881" width="9.140625" style="31"/>
    <col min="15882" max="15882" width="16.5703125" style="31" bestFit="1" customWidth="1"/>
    <col min="15883" max="16128" width="9.140625" style="31"/>
    <col min="16129" max="16129" width="61.140625" style="31" customWidth="1"/>
    <col min="16130" max="16130" width="28.140625" style="31" customWidth="1"/>
    <col min="16131" max="16131" width="26" style="31" customWidth="1"/>
    <col min="16132" max="16132" width="25.140625" style="31" customWidth="1"/>
    <col min="16133" max="16133" width="16.5703125" style="31" customWidth="1"/>
    <col min="16134" max="16134" width="15.85546875" style="31" customWidth="1"/>
    <col min="16135" max="16135" width="16.7109375" style="31" bestFit="1" customWidth="1"/>
    <col min="16136" max="16137" width="9.140625" style="31"/>
    <col min="16138" max="16138" width="16.5703125" style="31" bestFit="1" customWidth="1"/>
    <col min="16139" max="16384" width="9.140625" style="31"/>
  </cols>
  <sheetData>
    <row r="1" spans="1:10" s="28" customFormat="1" x14ac:dyDescent="0.3">
      <c r="A1" s="26"/>
      <c r="B1" s="26"/>
      <c r="C1" s="27"/>
      <c r="D1" s="27"/>
    </row>
    <row r="2" spans="1:10" s="28" customFormat="1" ht="44.25" customHeight="1" x14ac:dyDescent="0.3">
      <c r="A2" s="126" t="s">
        <v>86</v>
      </c>
      <c r="B2" s="126"/>
      <c r="C2" s="126"/>
      <c r="D2" s="126"/>
    </row>
    <row r="3" spans="1:10" s="28" customFormat="1" x14ac:dyDescent="0.3">
      <c r="A3" s="26"/>
      <c r="B3" s="26"/>
      <c r="C3" s="26"/>
      <c r="D3" s="26"/>
    </row>
    <row r="4" spans="1:10" s="28" customFormat="1" x14ac:dyDescent="0.3">
      <c r="A4" s="26"/>
      <c r="B4" s="26"/>
      <c r="C4" s="26"/>
      <c r="D4" s="26" t="s">
        <v>37</v>
      </c>
    </row>
    <row r="5" spans="1:10" s="28" customFormat="1" ht="60" customHeight="1" x14ac:dyDescent="0.3">
      <c r="A5" s="34" t="s">
        <v>38</v>
      </c>
      <c r="B5" s="34" t="s">
        <v>39</v>
      </c>
      <c r="C5" s="34" t="s">
        <v>40</v>
      </c>
      <c r="D5" s="34" t="s">
        <v>41</v>
      </c>
      <c r="F5" s="29"/>
      <c r="J5" s="29"/>
    </row>
    <row r="6" spans="1:10" s="28" customFormat="1" ht="22.5" customHeight="1" x14ac:dyDescent="0.3">
      <c r="A6" s="35" t="s">
        <v>42</v>
      </c>
      <c r="B6" s="36">
        <v>3483904.6549999998</v>
      </c>
      <c r="C6" s="36">
        <v>4281643.443</v>
      </c>
      <c r="D6" s="36">
        <v>4081664.2039999999</v>
      </c>
      <c r="F6" s="29"/>
      <c r="J6" s="29"/>
    </row>
    <row r="7" spans="1:10" s="28" customFormat="1" x14ac:dyDescent="0.3">
      <c r="A7" s="37" t="s">
        <v>43</v>
      </c>
      <c r="B7" s="38"/>
      <c r="C7" s="38"/>
      <c r="D7" s="39"/>
      <c r="F7" s="29"/>
      <c r="J7" s="29"/>
    </row>
    <row r="8" spans="1:10" ht="109.5" customHeight="1" x14ac:dyDescent="0.3">
      <c r="A8" s="40" t="s">
        <v>44</v>
      </c>
      <c r="B8" s="41">
        <v>648528</v>
      </c>
      <c r="C8" s="42">
        <v>1367428.3</v>
      </c>
      <c r="D8" s="41">
        <v>1392000</v>
      </c>
      <c r="E8" s="30"/>
      <c r="F8" s="30"/>
      <c r="G8" s="30"/>
    </row>
    <row r="9" spans="1:10" s="28" customFormat="1" ht="75" x14ac:dyDescent="0.3">
      <c r="A9" s="37" t="s">
        <v>87</v>
      </c>
      <c r="B9" s="38" t="s">
        <v>85</v>
      </c>
      <c r="C9" s="42">
        <v>500000</v>
      </c>
      <c r="D9" s="39" t="s">
        <v>85</v>
      </c>
      <c r="F9" s="29"/>
      <c r="J9" s="29"/>
    </row>
  </sheetData>
  <mergeCells count="1">
    <mergeCell ref="A2:D2"/>
  </mergeCells>
  <printOptions horizontalCentered="1"/>
  <pageMargins left="0.23622047244094491" right="0.23622047244094491" top="1.1811023622047245" bottom="0.23622047244094491" header="0" footer="0"/>
  <pageSetup paperSize="9" scale="70" fitToWidth="2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15" sqref="A15"/>
    </sheetView>
  </sheetViews>
  <sheetFormatPr defaultRowHeight="15.75" x14ac:dyDescent="0.25"/>
  <cols>
    <col min="1" max="1" width="101.140625" style="1" customWidth="1"/>
    <col min="2" max="2" width="15.85546875" style="2" customWidth="1"/>
    <col min="3" max="3" width="16" style="1" customWidth="1"/>
    <col min="4" max="4" width="16.42578125" style="1" customWidth="1"/>
    <col min="5" max="5" width="15.28515625" style="1" customWidth="1"/>
    <col min="6" max="6" width="14.85546875" style="1" customWidth="1"/>
    <col min="7" max="7" width="8.28515625" style="1" customWidth="1"/>
    <col min="8" max="246" width="9.140625" style="1"/>
    <col min="247" max="247" width="36.7109375" style="1" customWidth="1"/>
    <col min="248" max="250" width="15.85546875" style="1" customWidth="1"/>
    <col min="251" max="251" width="7.85546875" style="1" customWidth="1"/>
    <col min="252" max="252" width="16" style="1" customWidth="1"/>
    <col min="253" max="253" width="15.7109375" style="1" customWidth="1"/>
    <col min="254" max="254" width="16.42578125" style="1" customWidth="1"/>
    <col min="255" max="255" width="8.28515625" style="1" customWidth="1"/>
    <col min="256" max="256" width="16" style="1" customWidth="1"/>
    <col min="257" max="257" width="15.42578125" style="1" customWidth="1"/>
    <col min="258" max="258" width="15.85546875" style="1" customWidth="1"/>
    <col min="259" max="259" width="8.5703125" style="1" customWidth="1"/>
    <col min="260" max="260" width="16.42578125" style="1" customWidth="1"/>
    <col min="261" max="261" width="15.28515625" style="1" customWidth="1"/>
    <col min="262" max="262" width="14.85546875" style="1" customWidth="1"/>
    <col min="263" max="263" width="8.28515625" style="1" customWidth="1"/>
    <col min="264" max="502" width="9.140625" style="1"/>
    <col min="503" max="503" width="36.7109375" style="1" customWidth="1"/>
    <col min="504" max="506" width="15.85546875" style="1" customWidth="1"/>
    <col min="507" max="507" width="7.85546875" style="1" customWidth="1"/>
    <col min="508" max="508" width="16" style="1" customWidth="1"/>
    <col min="509" max="509" width="15.7109375" style="1" customWidth="1"/>
    <col min="510" max="510" width="16.42578125" style="1" customWidth="1"/>
    <col min="511" max="511" width="8.28515625" style="1" customWidth="1"/>
    <col min="512" max="512" width="16" style="1" customWidth="1"/>
    <col min="513" max="513" width="15.42578125" style="1" customWidth="1"/>
    <col min="514" max="514" width="15.85546875" style="1" customWidth="1"/>
    <col min="515" max="515" width="8.5703125" style="1" customWidth="1"/>
    <col min="516" max="516" width="16.42578125" style="1" customWidth="1"/>
    <col min="517" max="517" width="15.28515625" style="1" customWidth="1"/>
    <col min="518" max="518" width="14.85546875" style="1" customWidth="1"/>
    <col min="519" max="519" width="8.28515625" style="1" customWidth="1"/>
    <col min="520" max="758" width="9.140625" style="1"/>
    <col min="759" max="759" width="36.7109375" style="1" customWidth="1"/>
    <col min="760" max="762" width="15.85546875" style="1" customWidth="1"/>
    <col min="763" max="763" width="7.85546875" style="1" customWidth="1"/>
    <col min="764" max="764" width="16" style="1" customWidth="1"/>
    <col min="765" max="765" width="15.7109375" style="1" customWidth="1"/>
    <col min="766" max="766" width="16.42578125" style="1" customWidth="1"/>
    <col min="767" max="767" width="8.28515625" style="1" customWidth="1"/>
    <col min="768" max="768" width="16" style="1" customWidth="1"/>
    <col min="769" max="769" width="15.42578125" style="1" customWidth="1"/>
    <col min="770" max="770" width="15.85546875" style="1" customWidth="1"/>
    <col min="771" max="771" width="8.5703125" style="1" customWidth="1"/>
    <col min="772" max="772" width="16.42578125" style="1" customWidth="1"/>
    <col min="773" max="773" width="15.28515625" style="1" customWidth="1"/>
    <col min="774" max="774" width="14.85546875" style="1" customWidth="1"/>
    <col min="775" max="775" width="8.28515625" style="1" customWidth="1"/>
    <col min="776" max="1014" width="9.140625" style="1"/>
    <col min="1015" max="1015" width="36.7109375" style="1" customWidth="1"/>
    <col min="1016" max="1018" width="15.85546875" style="1" customWidth="1"/>
    <col min="1019" max="1019" width="7.85546875" style="1" customWidth="1"/>
    <col min="1020" max="1020" width="16" style="1" customWidth="1"/>
    <col min="1021" max="1021" width="15.7109375" style="1" customWidth="1"/>
    <col min="1022" max="1022" width="16.42578125" style="1" customWidth="1"/>
    <col min="1023" max="1023" width="8.28515625" style="1" customWidth="1"/>
    <col min="1024" max="1024" width="16" style="1" customWidth="1"/>
    <col min="1025" max="1025" width="15.42578125" style="1" customWidth="1"/>
    <col min="1026" max="1026" width="15.85546875" style="1" customWidth="1"/>
    <col min="1027" max="1027" width="8.5703125" style="1" customWidth="1"/>
    <col min="1028" max="1028" width="16.42578125" style="1" customWidth="1"/>
    <col min="1029" max="1029" width="15.28515625" style="1" customWidth="1"/>
    <col min="1030" max="1030" width="14.85546875" style="1" customWidth="1"/>
    <col min="1031" max="1031" width="8.28515625" style="1" customWidth="1"/>
    <col min="1032" max="1270" width="9.140625" style="1"/>
    <col min="1271" max="1271" width="36.7109375" style="1" customWidth="1"/>
    <col min="1272" max="1274" width="15.85546875" style="1" customWidth="1"/>
    <col min="1275" max="1275" width="7.85546875" style="1" customWidth="1"/>
    <col min="1276" max="1276" width="16" style="1" customWidth="1"/>
    <col min="1277" max="1277" width="15.7109375" style="1" customWidth="1"/>
    <col min="1278" max="1278" width="16.42578125" style="1" customWidth="1"/>
    <col min="1279" max="1279" width="8.28515625" style="1" customWidth="1"/>
    <col min="1280" max="1280" width="16" style="1" customWidth="1"/>
    <col min="1281" max="1281" width="15.42578125" style="1" customWidth="1"/>
    <col min="1282" max="1282" width="15.85546875" style="1" customWidth="1"/>
    <col min="1283" max="1283" width="8.5703125" style="1" customWidth="1"/>
    <col min="1284" max="1284" width="16.42578125" style="1" customWidth="1"/>
    <col min="1285" max="1285" width="15.28515625" style="1" customWidth="1"/>
    <col min="1286" max="1286" width="14.85546875" style="1" customWidth="1"/>
    <col min="1287" max="1287" width="8.28515625" style="1" customWidth="1"/>
    <col min="1288" max="1526" width="9.140625" style="1"/>
    <col min="1527" max="1527" width="36.7109375" style="1" customWidth="1"/>
    <col min="1528" max="1530" width="15.85546875" style="1" customWidth="1"/>
    <col min="1531" max="1531" width="7.85546875" style="1" customWidth="1"/>
    <col min="1532" max="1532" width="16" style="1" customWidth="1"/>
    <col min="1533" max="1533" width="15.7109375" style="1" customWidth="1"/>
    <col min="1534" max="1534" width="16.42578125" style="1" customWidth="1"/>
    <col min="1535" max="1535" width="8.28515625" style="1" customWidth="1"/>
    <col min="1536" max="1536" width="16" style="1" customWidth="1"/>
    <col min="1537" max="1537" width="15.42578125" style="1" customWidth="1"/>
    <col min="1538" max="1538" width="15.85546875" style="1" customWidth="1"/>
    <col min="1539" max="1539" width="8.5703125" style="1" customWidth="1"/>
    <col min="1540" max="1540" width="16.42578125" style="1" customWidth="1"/>
    <col min="1541" max="1541" width="15.28515625" style="1" customWidth="1"/>
    <col min="1542" max="1542" width="14.85546875" style="1" customWidth="1"/>
    <col min="1543" max="1543" width="8.28515625" style="1" customWidth="1"/>
    <col min="1544" max="1782" width="9.140625" style="1"/>
    <col min="1783" max="1783" width="36.7109375" style="1" customWidth="1"/>
    <col min="1784" max="1786" width="15.85546875" style="1" customWidth="1"/>
    <col min="1787" max="1787" width="7.85546875" style="1" customWidth="1"/>
    <col min="1788" max="1788" width="16" style="1" customWidth="1"/>
    <col min="1789" max="1789" width="15.7109375" style="1" customWidth="1"/>
    <col min="1790" max="1790" width="16.42578125" style="1" customWidth="1"/>
    <col min="1791" max="1791" width="8.28515625" style="1" customWidth="1"/>
    <col min="1792" max="1792" width="16" style="1" customWidth="1"/>
    <col min="1793" max="1793" width="15.42578125" style="1" customWidth="1"/>
    <col min="1794" max="1794" width="15.85546875" style="1" customWidth="1"/>
    <col min="1795" max="1795" width="8.5703125" style="1" customWidth="1"/>
    <col min="1796" max="1796" width="16.42578125" style="1" customWidth="1"/>
    <col min="1797" max="1797" width="15.28515625" style="1" customWidth="1"/>
    <col min="1798" max="1798" width="14.85546875" style="1" customWidth="1"/>
    <col min="1799" max="1799" width="8.28515625" style="1" customWidth="1"/>
    <col min="1800" max="2038" width="9.140625" style="1"/>
    <col min="2039" max="2039" width="36.7109375" style="1" customWidth="1"/>
    <col min="2040" max="2042" width="15.85546875" style="1" customWidth="1"/>
    <col min="2043" max="2043" width="7.85546875" style="1" customWidth="1"/>
    <col min="2044" max="2044" width="16" style="1" customWidth="1"/>
    <col min="2045" max="2045" width="15.7109375" style="1" customWidth="1"/>
    <col min="2046" max="2046" width="16.42578125" style="1" customWidth="1"/>
    <col min="2047" max="2047" width="8.28515625" style="1" customWidth="1"/>
    <col min="2048" max="2048" width="16" style="1" customWidth="1"/>
    <col min="2049" max="2049" width="15.42578125" style="1" customWidth="1"/>
    <col min="2050" max="2050" width="15.85546875" style="1" customWidth="1"/>
    <col min="2051" max="2051" width="8.5703125" style="1" customWidth="1"/>
    <col min="2052" max="2052" width="16.42578125" style="1" customWidth="1"/>
    <col min="2053" max="2053" width="15.28515625" style="1" customWidth="1"/>
    <col min="2054" max="2054" width="14.85546875" style="1" customWidth="1"/>
    <col min="2055" max="2055" width="8.28515625" style="1" customWidth="1"/>
    <col min="2056" max="2294" width="9.140625" style="1"/>
    <col min="2295" max="2295" width="36.7109375" style="1" customWidth="1"/>
    <col min="2296" max="2298" width="15.85546875" style="1" customWidth="1"/>
    <col min="2299" max="2299" width="7.85546875" style="1" customWidth="1"/>
    <col min="2300" max="2300" width="16" style="1" customWidth="1"/>
    <col min="2301" max="2301" width="15.7109375" style="1" customWidth="1"/>
    <col min="2302" max="2302" width="16.42578125" style="1" customWidth="1"/>
    <col min="2303" max="2303" width="8.28515625" style="1" customWidth="1"/>
    <col min="2304" max="2304" width="16" style="1" customWidth="1"/>
    <col min="2305" max="2305" width="15.42578125" style="1" customWidth="1"/>
    <col min="2306" max="2306" width="15.85546875" style="1" customWidth="1"/>
    <col min="2307" max="2307" width="8.5703125" style="1" customWidth="1"/>
    <col min="2308" max="2308" width="16.42578125" style="1" customWidth="1"/>
    <col min="2309" max="2309" width="15.28515625" style="1" customWidth="1"/>
    <col min="2310" max="2310" width="14.85546875" style="1" customWidth="1"/>
    <col min="2311" max="2311" width="8.28515625" style="1" customWidth="1"/>
    <col min="2312" max="2550" width="9.140625" style="1"/>
    <col min="2551" max="2551" width="36.7109375" style="1" customWidth="1"/>
    <col min="2552" max="2554" width="15.85546875" style="1" customWidth="1"/>
    <col min="2555" max="2555" width="7.85546875" style="1" customWidth="1"/>
    <col min="2556" max="2556" width="16" style="1" customWidth="1"/>
    <col min="2557" max="2557" width="15.7109375" style="1" customWidth="1"/>
    <col min="2558" max="2558" width="16.42578125" style="1" customWidth="1"/>
    <col min="2559" max="2559" width="8.28515625" style="1" customWidth="1"/>
    <col min="2560" max="2560" width="16" style="1" customWidth="1"/>
    <col min="2561" max="2561" width="15.42578125" style="1" customWidth="1"/>
    <col min="2562" max="2562" width="15.85546875" style="1" customWidth="1"/>
    <col min="2563" max="2563" width="8.5703125" style="1" customWidth="1"/>
    <col min="2564" max="2564" width="16.42578125" style="1" customWidth="1"/>
    <col min="2565" max="2565" width="15.28515625" style="1" customWidth="1"/>
    <col min="2566" max="2566" width="14.85546875" style="1" customWidth="1"/>
    <col min="2567" max="2567" width="8.28515625" style="1" customWidth="1"/>
    <col min="2568" max="2806" width="9.140625" style="1"/>
    <col min="2807" max="2807" width="36.7109375" style="1" customWidth="1"/>
    <col min="2808" max="2810" width="15.85546875" style="1" customWidth="1"/>
    <col min="2811" max="2811" width="7.85546875" style="1" customWidth="1"/>
    <col min="2812" max="2812" width="16" style="1" customWidth="1"/>
    <col min="2813" max="2813" width="15.7109375" style="1" customWidth="1"/>
    <col min="2814" max="2814" width="16.42578125" style="1" customWidth="1"/>
    <col min="2815" max="2815" width="8.28515625" style="1" customWidth="1"/>
    <col min="2816" max="2816" width="16" style="1" customWidth="1"/>
    <col min="2817" max="2817" width="15.42578125" style="1" customWidth="1"/>
    <col min="2818" max="2818" width="15.85546875" style="1" customWidth="1"/>
    <col min="2819" max="2819" width="8.5703125" style="1" customWidth="1"/>
    <col min="2820" max="2820" width="16.42578125" style="1" customWidth="1"/>
    <col min="2821" max="2821" width="15.28515625" style="1" customWidth="1"/>
    <col min="2822" max="2822" width="14.85546875" style="1" customWidth="1"/>
    <col min="2823" max="2823" width="8.28515625" style="1" customWidth="1"/>
    <col min="2824" max="3062" width="9.140625" style="1"/>
    <col min="3063" max="3063" width="36.7109375" style="1" customWidth="1"/>
    <col min="3064" max="3066" width="15.85546875" style="1" customWidth="1"/>
    <col min="3067" max="3067" width="7.85546875" style="1" customWidth="1"/>
    <col min="3068" max="3068" width="16" style="1" customWidth="1"/>
    <col min="3069" max="3069" width="15.7109375" style="1" customWidth="1"/>
    <col min="3070" max="3070" width="16.42578125" style="1" customWidth="1"/>
    <col min="3071" max="3071" width="8.28515625" style="1" customWidth="1"/>
    <col min="3072" max="3072" width="16" style="1" customWidth="1"/>
    <col min="3073" max="3073" width="15.42578125" style="1" customWidth="1"/>
    <col min="3074" max="3074" width="15.85546875" style="1" customWidth="1"/>
    <col min="3075" max="3075" width="8.5703125" style="1" customWidth="1"/>
    <col min="3076" max="3076" width="16.42578125" style="1" customWidth="1"/>
    <col min="3077" max="3077" width="15.28515625" style="1" customWidth="1"/>
    <col min="3078" max="3078" width="14.85546875" style="1" customWidth="1"/>
    <col min="3079" max="3079" width="8.28515625" style="1" customWidth="1"/>
    <col min="3080" max="3318" width="9.140625" style="1"/>
    <col min="3319" max="3319" width="36.7109375" style="1" customWidth="1"/>
    <col min="3320" max="3322" width="15.85546875" style="1" customWidth="1"/>
    <col min="3323" max="3323" width="7.85546875" style="1" customWidth="1"/>
    <col min="3324" max="3324" width="16" style="1" customWidth="1"/>
    <col min="3325" max="3325" width="15.7109375" style="1" customWidth="1"/>
    <col min="3326" max="3326" width="16.42578125" style="1" customWidth="1"/>
    <col min="3327" max="3327" width="8.28515625" style="1" customWidth="1"/>
    <col min="3328" max="3328" width="16" style="1" customWidth="1"/>
    <col min="3329" max="3329" width="15.42578125" style="1" customWidth="1"/>
    <col min="3330" max="3330" width="15.85546875" style="1" customWidth="1"/>
    <col min="3331" max="3331" width="8.5703125" style="1" customWidth="1"/>
    <col min="3332" max="3332" width="16.42578125" style="1" customWidth="1"/>
    <col min="3333" max="3333" width="15.28515625" style="1" customWidth="1"/>
    <col min="3334" max="3334" width="14.85546875" style="1" customWidth="1"/>
    <col min="3335" max="3335" width="8.28515625" style="1" customWidth="1"/>
    <col min="3336" max="3574" width="9.140625" style="1"/>
    <col min="3575" max="3575" width="36.7109375" style="1" customWidth="1"/>
    <col min="3576" max="3578" width="15.85546875" style="1" customWidth="1"/>
    <col min="3579" max="3579" width="7.85546875" style="1" customWidth="1"/>
    <col min="3580" max="3580" width="16" style="1" customWidth="1"/>
    <col min="3581" max="3581" width="15.7109375" style="1" customWidth="1"/>
    <col min="3582" max="3582" width="16.42578125" style="1" customWidth="1"/>
    <col min="3583" max="3583" width="8.28515625" style="1" customWidth="1"/>
    <col min="3584" max="3584" width="16" style="1" customWidth="1"/>
    <col min="3585" max="3585" width="15.42578125" style="1" customWidth="1"/>
    <col min="3586" max="3586" width="15.85546875" style="1" customWidth="1"/>
    <col min="3587" max="3587" width="8.5703125" style="1" customWidth="1"/>
    <col min="3588" max="3588" width="16.42578125" style="1" customWidth="1"/>
    <col min="3589" max="3589" width="15.28515625" style="1" customWidth="1"/>
    <col min="3590" max="3590" width="14.85546875" style="1" customWidth="1"/>
    <col min="3591" max="3591" width="8.28515625" style="1" customWidth="1"/>
    <col min="3592" max="3830" width="9.140625" style="1"/>
    <col min="3831" max="3831" width="36.7109375" style="1" customWidth="1"/>
    <col min="3832" max="3834" width="15.85546875" style="1" customWidth="1"/>
    <col min="3835" max="3835" width="7.85546875" style="1" customWidth="1"/>
    <col min="3836" max="3836" width="16" style="1" customWidth="1"/>
    <col min="3837" max="3837" width="15.7109375" style="1" customWidth="1"/>
    <col min="3838" max="3838" width="16.42578125" style="1" customWidth="1"/>
    <col min="3839" max="3839" width="8.28515625" style="1" customWidth="1"/>
    <col min="3840" max="3840" width="16" style="1" customWidth="1"/>
    <col min="3841" max="3841" width="15.42578125" style="1" customWidth="1"/>
    <col min="3842" max="3842" width="15.85546875" style="1" customWidth="1"/>
    <col min="3843" max="3843" width="8.5703125" style="1" customWidth="1"/>
    <col min="3844" max="3844" width="16.42578125" style="1" customWidth="1"/>
    <col min="3845" max="3845" width="15.28515625" style="1" customWidth="1"/>
    <col min="3846" max="3846" width="14.85546875" style="1" customWidth="1"/>
    <col min="3847" max="3847" width="8.28515625" style="1" customWidth="1"/>
    <col min="3848" max="4086" width="9.140625" style="1"/>
    <col min="4087" max="4087" width="36.7109375" style="1" customWidth="1"/>
    <col min="4088" max="4090" width="15.85546875" style="1" customWidth="1"/>
    <col min="4091" max="4091" width="7.85546875" style="1" customWidth="1"/>
    <col min="4092" max="4092" width="16" style="1" customWidth="1"/>
    <col min="4093" max="4093" width="15.7109375" style="1" customWidth="1"/>
    <col min="4094" max="4094" width="16.42578125" style="1" customWidth="1"/>
    <col min="4095" max="4095" width="8.28515625" style="1" customWidth="1"/>
    <col min="4096" max="4096" width="16" style="1" customWidth="1"/>
    <col min="4097" max="4097" width="15.42578125" style="1" customWidth="1"/>
    <col min="4098" max="4098" width="15.85546875" style="1" customWidth="1"/>
    <col min="4099" max="4099" width="8.5703125" style="1" customWidth="1"/>
    <col min="4100" max="4100" width="16.42578125" style="1" customWidth="1"/>
    <col min="4101" max="4101" width="15.28515625" style="1" customWidth="1"/>
    <col min="4102" max="4102" width="14.85546875" style="1" customWidth="1"/>
    <col min="4103" max="4103" width="8.28515625" style="1" customWidth="1"/>
    <col min="4104" max="4342" width="9.140625" style="1"/>
    <col min="4343" max="4343" width="36.7109375" style="1" customWidth="1"/>
    <col min="4344" max="4346" width="15.85546875" style="1" customWidth="1"/>
    <col min="4347" max="4347" width="7.85546875" style="1" customWidth="1"/>
    <col min="4348" max="4348" width="16" style="1" customWidth="1"/>
    <col min="4349" max="4349" width="15.7109375" style="1" customWidth="1"/>
    <col min="4350" max="4350" width="16.42578125" style="1" customWidth="1"/>
    <col min="4351" max="4351" width="8.28515625" style="1" customWidth="1"/>
    <col min="4352" max="4352" width="16" style="1" customWidth="1"/>
    <col min="4353" max="4353" width="15.42578125" style="1" customWidth="1"/>
    <col min="4354" max="4354" width="15.85546875" style="1" customWidth="1"/>
    <col min="4355" max="4355" width="8.5703125" style="1" customWidth="1"/>
    <col min="4356" max="4356" width="16.42578125" style="1" customWidth="1"/>
    <col min="4357" max="4357" width="15.28515625" style="1" customWidth="1"/>
    <col min="4358" max="4358" width="14.85546875" style="1" customWidth="1"/>
    <col min="4359" max="4359" width="8.28515625" style="1" customWidth="1"/>
    <col min="4360" max="4598" width="9.140625" style="1"/>
    <col min="4599" max="4599" width="36.7109375" style="1" customWidth="1"/>
    <col min="4600" max="4602" width="15.85546875" style="1" customWidth="1"/>
    <col min="4603" max="4603" width="7.85546875" style="1" customWidth="1"/>
    <col min="4604" max="4604" width="16" style="1" customWidth="1"/>
    <col min="4605" max="4605" width="15.7109375" style="1" customWidth="1"/>
    <col min="4606" max="4606" width="16.42578125" style="1" customWidth="1"/>
    <col min="4607" max="4607" width="8.28515625" style="1" customWidth="1"/>
    <col min="4608" max="4608" width="16" style="1" customWidth="1"/>
    <col min="4609" max="4609" width="15.42578125" style="1" customWidth="1"/>
    <col min="4610" max="4610" width="15.85546875" style="1" customWidth="1"/>
    <col min="4611" max="4611" width="8.5703125" style="1" customWidth="1"/>
    <col min="4612" max="4612" width="16.42578125" style="1" customWidth="1"/>
    <col min="4613" max="4613" width="15.28515625" style="1" customWidth="1"/>
    <col min="4614" max="4614" width="14.85546875" style="1" customWidth="1"/>
    <col min="4615" max="4615" width="8.28515625" style="1" customWidth="1"/>
    <col min="4616" max="4854" width="9.140625" style="1"/>
    <col min="4855" max="4855" width="36.7109375" style="1" customWidth="1"/>
    <col min="4856" max="4858" width="15.85546875" style="1" customWidth="1"/>
    <col min="4859" max="4859" width="7.85546875" style="1" customWidth="1"/>
    <col min="4860" max="4860" width="16" style="1" customWidth="1"/>
    <col min="4861" max="4861" width="15.7109375" style="1" customWidth="1"/>
    <col min="4862" max="4862" width="16.42578125" style="1" customWidth="1"/>
    <col min="4863" max="4863" width="8.28515625" style="1" customWidth="1"/>
    <col min="4864" max="4864" width="16" style="1" customWidth="1"/>
    <col min="4865" max="4865" width="15.42578125" style="1" customWidth="1"/>
    <col min="4866" max="4866" width="15.85546875" style="1" customWidth="1"/>
    <col min="4867" max="4867" width="8.5703125" style="1" customWidth="1"/>
    <col min="4868" max="4868" width="16.42578125" style="1" customWidth="1"/>
    <col min="4869" max="4869" width="15.28515625" style="1" customWidth="1"/>
    <col min="4870" max="4870" width="14.85546875" style="1" customWidth="1"/>
    <col min="4871" max="4871" width="8.28515625" style="1" customWidth="1"/>
    <col min="4872" max="5110" width="9.140625" style="1"/>
    <col min="5111" max="5111" width="36.7109375" style="1" customWidth="1"/>
    <col min="5112" max="5114" width="15.85546875" style="1" customWidth="1"/>
    <col min="5115" max="5115" width="7.85546875" style="1" customWidth="1"/>
    <col min="5116" max="5116" width="16" style="1" customWidth="1"/>
    <col min="5117" max="5117" width="15.7109375" style="1" customWidth="1"/>
    <col min="5118" max="5118" width="16.42578125" style="1" customWidth="1"/>
    <col min="5119" max="5119" width="8.28515625" style="1" customWidth="1"/>
    <col min="5120" max="5120" width="16" style="1" customWidth="1"/>
    <col min="5121" max="5121" width="15.42578125" style="1" customWidth="1"/>
    <col min="5122" max="5122" width="15.85546875" style="1" customWidth="1"/>
    <col min="5123" max="5123" width="8.5703125" style="1" customWidth="1"/>
    <col min="5124" max="5124" width="16.42578125" style="1" customWidth="1"/>
    <col min="5125" max="5125" width="15.28515625" style="1" customWidth="1"/>
    <col min="5126" max="5126" width="14.85546875" style="1" customWidth="1"/>
    <col min="5127" max="5127" width="8.28515625" style="1" customWidth="1"/>
    <col min="5128" max="5366" width="9.140625" style="1"/>
    <col min="5367" max="5367" width="36.7109375" style="1" customWidth="1"/>
    <col min="5368" max="5370" width="15.85546875" style="1" customWidth="1"/>
    <col min="5371" max="5371" width="7.85546875" style="1" customWidth="1"/>
    <col min="5372" max="5372" width="16" style="1" customWidth="1"/>
    <col min="5373" max="5373" width="15.7109375" style="1" customWidth="1"/>
    <col min="5374" max="5374" width="16.42578125" style="1" customWidth="1"/>
    <col min="5375" max="5375" width="8.28515625" style="1" customWidth="1"/>
    <col min="5376" max="5376" width="16" style="1" customWidth="1"/>
    <col min="5377" max="5377" width="15.42578125" style="1" customWidth="1"/>
    <col min="5378" max="5378" width="15.85546875" style="1" customWidth="1"/>
    <col min="5379" max="5379" width="8.5703125" style="1" customWidth="1"/>
    <col min="5380" max="5380" width="16.42578125" style="1" customWidth="1"/>
    <col min="5381" max="5381" width="15.28515625" style="1" customWidth="1"/>
    <col min="5382" max="5382" width="14.85546875" style="1" customWidth="1"/>
    <col min="5383" max="5383" width="8.28515625" style="1" customWidth="1"/>
    <col min="5384" max="5622" width="9.140625" style="1"/>
    <col min="5623" max="5623" width="36.7109375" style="1" customWidth="1"/>
    <col min="5624" max="5626" width="15.85546875" style="1" customWidth="1"/>
    <col min="5627" max="5627" width="7.85546875" style="1" customWidth="1"/>
    <col min="5628" max="5628" width="16" style="1" customWidth="1"/>
    <col min="5629" max="5629" width="15.7109375" style="1" customWidth="1"/>
    <col min="5630" max="5630" width="16.42578125" style="1" customWidth="1"/>
    <col min="5631" max="5631" width="8.28515625" style="1" customWidth="1"/>
    <col min="5632" max="5632" width="16" style="1" customWidth="1"/>
    <col min="5633" max="5633" width="15.42578125" style="1" customWidth="1"/>
    <col min="5634" max="5634" width="15.85546875" style="1" customWidth="1"/>
    <col min="5635" max="5635" width="8.5703125" style="1" customWidth="1"/>
    <col min="5636" max="5636" width="16.42578125" style="1" customWidth="1"/>
    <col min="5637" max="5637" width="15.28515625" style="1" customWidth="1"/>
    <col min="5638" max="5638" width="14.85546875" style="1" customWidth="1"/>
    <col min="5639" max="5639" width="8.28515625" style="1" customWidth="1"/>
    <col min="5640" max="5878" width="9.140625" style="1"/>
    <col min="5879" max="5879" width="36.7109375" style="1" customWidth="1"/>
    <col min="5880" max="5882" width="15.85546875" style="1" customWidth="1"/>
    <col min="5883" max="5883" width="7.85546875" style="1" customWidth="1"/>
    <col min="5884" max="5884" width="16" style="1" customWidth="1"/>
    <col min="5885" max="5885" width="15.7109375" style="1" customWidth="1"/>
    <col min="5886" max="5886" width="16.42578125" style="1" customWidth="1"/>
    <col min="5887" max="5887" width="8.28515625" style="1" customWidth="1"/>
    <col min="5888" max="5888" width="16" style="1" customWidth="1"/>
    <col min="5889" max="5889" width="15.42578125" style="1" customWidth="1"/>
    <col min="5890" max="5890" width="15.85546875" style="1" customWidth="1"/>
    <col min="5891" max="5891" width="8.5703125" style="1" customWidth="1"/>
    <col min="5892" max="5892" width="16.42578125" style="1" customWidth="1"/>
    <col min="5893" max="5893" width="15.28515625" style="1" customWidth="1"/>
    <col min="5894" max="5894" width="14.85546875" style="1" customWidth="1"/>
    <col min="5895" max="5895" width="8.28515625" style="1" customWidth="1"/>
    <col min="5896" max="6134" width="9.140625" style="1"/>
    <col min="6135" max="6135" width="36.7109375" style="1" customWidth="1"/>
    <col min="6136" max="6138" width="15.85546875" style="1" customWidth="1"/>
    <col min="6139" max="6139" width="7.85546875" style="1" customWidth="1"/>
    <col min="6140" max="6140" width="16" style="1" customWidth="1"/>
    <col min="6141" max="6141" width="15.7109375" style="1" customWidth="1"/>
    <col min="6142" max="6142" width="16.42578125" style="1" customWidth="1"/>
    <col min="6143" max="6143" width="8.28515625" style="1" customWidth="1"/>
    <col min="6144" max="6144" width="16" style="1" customWidth="1"/>
    <col min="6145" max="6145" width="15.42578125" style="1" customWidth="1"/>
    <col min="6146" max="6146" width="15.85546875" style="1" customWidth="1"/>
    <col min="6147" max="6147" width="8.5703125" style="1" customWidth="1"/>
    <col min="6148" max="6148" width="16.42578125" style="1" customWidth="1"/>
    <col min="6149" max="6149" width="15.28515625" style="1" customWidth="1"/>
    <col min="6150" max="6150" width="14.85546875" style="1" customWidth="1"/>
    <col min="6151" max="6151" width="8.28515625" style="1" customWidth="1"/>
    <col min="6152" max="6390" width="9.140625" style="1"/>
    <col min="6391" max="6391" width="36.7109375" style="1" customWidth="1"/>
    <col min="6392" max="6394" width="15.85546875" style="1" customWidth="1"/>
    <col min="6395" max="6395" width="7.85546875" style="1" customWidth="1"/>
    <col min="6396" max="6396" width="16" style="1" customWidth="1"/>
    <col min="6397" max="6397" width="15.7109375" style="1" customWidth="1"/>
    <col min="6398" max="6398" width="16.42578125" style="1" customWidth="1"/>
    <col min="6399" max="6399" width="8.28515625" style="1" customWidth="1"/>
    <col min="6400" max="6400" width="16" style="1" customWidth="1"/>
    <col min="6401" max="6401" width="15.42578125" style="1" customWidth="1"/>
    <col min="6402" max="6402" width="15.85546875" style="1" customWidth="1"/>
    <col min="6403" max="6403" width="8.5703125" style="1" customWidth="1"/>
    <col min="6404" max="6404" width="16.42578125" style="1" customWidth="1"/>
    <col min="6405" max="6405" width="15.28515625" style="1" customWidth="1"/>
    <col min="6406" max="6406" width="14.85546875" style="1" customWidth="1"/>
    <col min="6407" max="6407" width="8.28515625" style="1" customWidth="1"/>
    <col min="6408" max="6646" width="9.140625" style="1"/>
    <col min="6647" max="6647" width="36.7109375" style="1" customWidth="1"/>
    <col min="6648" max="6650" width="15.85546875" style="1" customWidth="1"/>
    <col min="6651" max="6651" width="7.85546875" style="1" customWidth="1"/>
    <col min="6652" max="6652" width="16" style="1" customWidth="1"/>
    <col min="6653" max="6653" width="15.7109375" style="1" customWidth="1"/>
    <col min="6654" max="6654" width="16.42578125" style="1" customWidth="1"/>
    <col min="6655" max="6655" width="8.28515625" style="1" customWidth="1"/>
    <col min="6656" max="6656" width="16" style="1" customWidth="1"/>
    <col min="6657" max="6657" width="15.42578125" style="1" customWidth="1"/>
    <col min="6658" max="6658" width="15.85546875" style="1" customWidth="1"/>
    <col min="6659" max="6659" width="8.5703125" style="1" customWidth="1"/>
    <col min="6660" max="6660" width="16.42578125" style="1" customWidth="1"/>
    <col min="6661" max="6661" width="15.28515625" style="1" customWidth="1"/>
    <col min="6662" max="6662" width="14.85546875" style="1" customWidth="1"/>
    <col min="6663" max="6663" width="8.28515625" style="1" customWidth="1"/>
    <col min="6664" max="6902" width="9.140625" style="1"/>
    <col min="6903" max="6903" width="36.7109375" style="1" customWidth="1"/>
    <col min="6904" max="6906" width="15.85546875" style="1" customWidth="1"/>
    <col min="6907" max="6907" width="7.85546875" style="1" customWidth="1"/>
    <col min="6908" max="6908" width="16" style="1" customWidth="1"/>
    <col min="6909" max="6909" width="15.7109375" style="1" customWidth="1"/>
    <col min="6910" max="6910" width="16.42578125" style="1" customWidth="1"/>
    <col min="6911" max="6911" width="8.28515625" style="1" customWidth="1"/>
    <col min="6912" max="6912" width="16" style="1" customWidth="1"/>
    <col min="6913" max="6913" width="15.42578125" style="1" customWidth="1"/>
    <col min="6914" max="6914" width="15.85546875" style="1" customWidth="1"/>
    <col min="6915" max="6915" width="8.5703125" style="1" customWidth="1"/>
    <col min="6916" max="6916" width="16.42578125" style="1" customWidth="1"/>
    <col min="6917" max="6917" width="15.28515625" style="1" customWidth="1"/>
    <col min="6918" max="6918" width="14.85546875" style="1" customWidth="1"/>
    <col min="6919" max="6919" width="8.28515625" style="1" customWidth="1"/>
    <col min="6920" max="7158" width="9.140625" style="1"/>
    <col min="7159" max="7159" width="36.7109375" style="1" customWidth="1"/>
    <col min="7160" max="7162" width="15.85546875" style="1" customWidth="1"/>
    <col min="7163" max="7163" width="7.85546875" style="1" customWidth="1"/>
    <col min="7164" max="7164" width="16" style="1" customWidth="1"/>
    <col min="7165" max="7165" width="15.7109375" style="1" customWidth="1"/>
    <col min="7166" max="7166" width="16.42578125" style="1" customWidth="1"/>
    <col min="7167" max="7167" width="8.28515625" style="1" customWidth="1"/>
    <col min="7168" max="7168" width="16" style="1" customWidth="1"/>
    <col min="7169" max="7169" width="15.42578125" style="1" customWidth="1"/>
    <col min="7170" max="7170" width="15.85546875" style="1" customWidth="1"/>
    <col min="7171" max="7171" width="8.5703125" style="1" customWidth="1"/>
    <col min="7172" max="7172" width="16.42578125" style="1" customWidth="1"/>
    <col min="7173" max="7173" width="15.28515625" style="1" customWidth="1"/>
    <col min="7174" max="7174" width="14.85546875" style="1" customWidth="1"/>
    <col min="7175" max="7175" width="8.28515625" style="1" customWidth="1"/>
    <col min="7176" max="7414" width="9.140625" style="1"/>
    <col min="7415" max="7415" width="36.7109375" style="1" customWidth="1"/>
    <col min="7416" max="7418" width="15.85546875" style="1" customWidth="1"/>
    <col min="7419" max="7419" width="7.85546875" style="1" customWidth="1"/>
    <col min="7420" max="7420" width="16" style="1" customWidth="1"/>
    <col min="7421" max="7421" width="15.7109375" style="1" customWidth="1"/>
    <col min="7422" max="7422" width="16.42578125" style="1" customWidth="1"/>
    <col min="7423" max="7423" width="8.28515625" style="1" customWidth="1"/>
    <col min="7424" max="7424" width="16" style="1" customWidth="1"/>
    <col min="7425" max="7425" width="15.42578125" style="1" customWidth="1"/>
    <col min="7426" max="7426" width="15.85546875" style="1" customWidth="1"/>
    <col min="7427" max="7427" width="8.5703125" style="1" customWidth="1"/>
    <col min="7428" max="7428" width="16.42578125" style="1" customWidth="1"/>
    <col min="7429" max="7429" width="15.28515625" style="1" customWidth="1"/>
    <col min="7430" max="7430" width="14.85546875" style="1" customWidth="1"/>
    <col min="7431" max="7431" width="8.28515625" style="1" customWidth="1"/>
    <col min="7432" max="7670" width="9.140625" style="1"/>
    <col min="7671" max="7671" width="36.7109375" style="1" customWidth="1"/>
    <col min="7672" max="7674" width="15.85546875" style="1" customWidth="1"/>
    <col min="7675" max="7675" width="7.85546875" style="1" customWidth="1"/>
    <col min="7676" max="7676" width="16" style="1" customWidth="1"/>
    <col min="7677" max="7677" width="15.7109375" style="1" customWidth="1"/>
    <col min="7678" max="7678" width="16.42578125" style="1" customWidth="1"/>
    <col min="7679" max="7679" width="8.28515625" style="1" customWidth="1"/>
    <col min="7680" max="7680" width="16" style="1" customWidth="1"/>
    <col min="7681" max="7681" width="15.42578125" style="1" customWidth="1"/>
    <col min="7682" max="7682" width="15.85546875" style="1" customWidth="1"/>
    <col min="7683" max="7683" width="8.5703125" style="1" customWidth="1"/>
    <col min="7684" max="7684" width="16.42578125" style="1" customWidth="1"/>
    <col min="7685" max="7685" width="15.28515625" style="1" customWidth="1"/>
    <col min="7686" max="7686" width="14.85546875" style="1" customWidth="1"/>
    <col min="7687" max="7687" width="8.28515625" style="1" customWidth="1"/>
    <col min="7688" max="7926" width="9.140625" style="1"/>
    <col min="7927" max="7927" width="36.7109375" style="1" customWidth="1"/>
    <col min="7928" max="7930" width="15.85546875" style="1" customWidth="1"/>
    <col min="7931" max="7931" width="7.85546875" style="1" customWidth="1"/>
    <col min="7932" max="7932" width="16" style="1" customWidth="1"/>
    <col min="7933" max="7933" width="15.7109375" style="1" customWidth="1"/>
    <col min="7934" max="7934" width="16.42578125" style="1" customWidth="1"/>
    <col min="7935" max="7935" width="8.28515625" style="1" customWidth="1"/>
    <col min="7936" max="7936" width="16" style="1" customWidth="1"/>
    <col min="7937" max="7937" width="15.42578125" style="1" customWidth="1"/>
    <col min="7938" max="7938" width="15.85546875" style="1" customWidth="1"/>
    <col min="7939" max="7939" width="8.5703125" style="1" customWidth="1"/>
    <col min="7940" max="7940" width="16.42578125" style="1" customWidth="1"/>
    <col min="7941" max="7941" width="15.28515625" style="1" customWidth="1"/>
    <col min="7942" max="7942" width="14.85546875" style="1" customWidth="1"/>
    <col min="7943" max="7943" width="8.28515625" style="1" customWidth="1"/>
    <col min="7944" max="8182" width="9.140625" style="1"/>
    <col min="8183" max="8183" width="36.7109375" style="1" customWidth="1"/>
    <col min="8184" max="8186" width="15.85546875" style="1" customWidth="1"/>
    <col min="8187" max="8187" width="7.85546875" style="1" customWidth="1"/>
    <col min="8188" max="8188" width="16" style="1" customWidth="1"/>
    <col min="8189" max="8189" width="15.7109375" style="1" customWidth="1"/>
    <col min="8190" max="8190" width="16.42578125" style="1" customWidth="1"/>
    <col min="8191" max="8191" width="8.28515625" style="1" customWidth="1"/>
    <col min="8192" max="8192" width="16" style="1" customWidth="1"/>
    <col min="8193" max="8193" width="15.42578125" style="1" customWidth="1"/>
    <col min="8194" max="8194" width="15.85546875" style="1" customWidth="1"/>
    <col min="8195" max="8195" width="8.5703125" style="1" customWidth="1"/>
    <col min="8196" max="8196" width="16.42578125" style="1" customWidth="1"/>
    <col min="8197" max="8197" width="15.28515625" style="1" customWidth="1"/>
    <col min="8198" max="8198" width="14.85546875" style="1" customWidth="1"/>
    <col min="8199" max="8199" width="8.28515625" style="1" customWidth="1"/>
    <col min="8200" max="8438" width="9.140625" style="1"/>
    <col min="8439" max="8439" width="36.7109375" style="1" customWidth="1"/>
    <col min="8440" max="8442" width="15.85546875" style="1" customWidth="1"/>
    <col min="8443" max="8443" width="7.85546875" style="1" customWidth="1"/>
    <col min="8444" max="8444" width="16" style="1" customWidth="1"/>
    <col min="8445" max="8445" width="15.7109375" style="1" customWidth="1"/>
    <col min="8446" max="8446" width="16.42578125" style="1" customWidth="1"/>
    <col min="8447" max="8447" width="8.28515625" style="1" customWidth="1"/>
    <col min="8448" max="8448" width="16" style="1" customWidth="1"/>
    <col min="8449" max="8449" width="15.42578125" style="1" customWidth="1"/>
    <col min="8450" max="8450" width="15.85546875" style="1" customWidth="1"/>
    <col min="8451" max="8451" width="8.5703125" style="1" customWidth="1"/>
    <col min="8452" max="8452" width="16.42578125" style="1" customWidth="1"/>
    <col min="8453" max="8453" width="15.28515625" style="1" customWidth="1"/>
    <col min="8454" max="8454" width="14.85546875" style="1" customWidth="1"/>
    <col min="8455" max="8455" width="8.28515625" style="1" customWidth="1"/>
    <col min="8456" max="8694" width="9.140625" style="1"/>
    <col min="8695" max="8695" width="36.7109375" style="1" customWidth="1"/>
    <col min="8696" max="8698" width="15.85546875" style="1" customWidth="1"/>
    <col min="8699" max="8699" width="7.85546875" style="1" customWidth="1"/>
    <col min="8700" max="8700" width="16" style="1" customWidth="1"/>
    <col min="8701" max="8701" width="15.7109375" style="1" customWidth="1"/>
    <col min="8702" max="8702" width="16.42578125" style="1" customWidth="1"/>
    <col min="8703" max="8703" width="8.28515625" style="1" customWidth="1"/>
    <col min="8704" max="8704" width="16" style="1" customWidth="1"/>
    <col min="8705" max="8705" width="15.42578125" style="1" customWidth="1"/>
    <col min="8706" max="8706" width="15.85546875" style="1" customWidth="1"/>
    <col min="8707" max="8707" width="8.5703125" style="1" customWidth="1"/>
    <col min="8708" max="8708" width="16.42578125" style="1" customWidth="1"/>
    <col min="8709" max="8709" width="15.28515625" style="1" customWidth="1"/>
    <col min="8710" max="8710" width="14.85546875" style="1" customWidth="1"/>
    <col min="8711" max="8711" width="8.28515625" style="1" customWidth="1"/>
    <col min="8712" max="8950" width="9.140625" style="1"/>
    <col min="8951" max="8951" width="36.7109375" style="1" customWidth="1"/>
    <col min="8952" max="8954" width="15.85546875" style="1" customWidth="1"/>
    <col min="8955" max="8955" width="7.85546875" style="1" customWidth="1"/>
    <col min="8956" max="8956" width="16" style="1" customWidth="1"/>
    <col min="8957" max="8957" width="15.7109375" style="1" customWidth="1"/>
    <col min="8958" max="8958" width="16.42578125" style="1" customWidth="1"/>
    <col min="8959" max="8959" width="8.28515625" style="1" customWidth="1"/>
    <col min="8960" max="8960" width="16" style="1" customWidth="1"/>
    <col min="8961" max="8961" width="15.42578125" style="1" customWidth="1"/>
    <col min="8962" max="8962" width="15.85546875" style="1" customWidth="1"/>
    <col min="8963" max="8963" width="8.5703125" style="1" customWidth="1"/>
    <col min="8964" max="8964" width="16.42578125" style="1" customWidth="1"/>
    <col min="8965" max="8965" width="15.28515625" style="1" customWidth="1"/>
    <col min="8966" max="8966" width="14.85546875" style="1" customWidth="1"/>
    <col min="8967" max="8967" width="8.28515625" style="1" customWidth="1"/>
    <col min="8968" max="9206" width="9.140625" style="1"/>
    <col min="9207" max="9207" width="36.7109375" style="1" customWidth="1"/>
    <col min="9208" max="9210" width="15.85546875" style="1" customWidth="1"/>
    <col min="9211" max="9211" width="7.85546875" style="1" customWidth="1"/>
    <col min="9212" max="9212" width="16" style="1" customWidth="1"/>
    <col min="9213" max="9213" width="15.7109375" style="1" customWidth="1"/>
    <col min="9214" max="9214" width="16.42578125" style="1" customWidth="1"/>
    <col min="9215" max="9215" width="8.28515625" style="1" customWidth="1"/>
    <col min="9216" max="9216" width="16" style="1" customWidth="1"/>
    <col min="9217" max="9217" width="15.42578125" style="1" customWidth="1"/>
    <col min="9218" max="9218" width="15.85546875" style="1" customWidth="1"/>
    <col min="9219" max="9219" width="8.5703125" style="1" customWidth="1"/>
    <col min="9220" max="9220" width="16.42578125" style="1" customWidth="1"/>
    <col min="9221" max="9221" width="15.28515625" style="1" customWidth="1"/>
    <col min="9222" max="9222" width="14.85546875" style="1" customWidth="1"/>
    <col min="9223" max="9223" width="8.28515625" style="1" customWidth="1"/>
    <col min="9224" max="9462" width="9.140625" style="1"/>
    <col min="9463" max="9463" width="36.7109375" style="1" customWidth="1"/>
    <col min="9464" max="9466" width="15.85546875" style="1" customWidth="1"/>
    <col min="9467" max="9467" width="7.85546875" style="1" customWidth="1"/>
    <col min="9468" max="9468" width="16" style="1" customWidth="1"/>
    <col min="9469" max="9469" width="15.7109375" style="1" customWidth="1"/>
    <col min="9470" max="9470" width="16.42578125" style="1" customWidth="1"/>
    <col min="9471" max="9471" width="8.28515625" style="1" customWidth="1"/>
    <col min="9472" max="9472" width="16" style="1" customWidth="1"/>
    <col min="9473" max="9473" width="15.42578125" style="1" customWidth="1"/>
    <col min="9474" max="9474" width="15.85546875" style="1" customWidth="1"/>
    <col min="9475" max="9475" width="8.5703125" style="1" customWidth="1"/>
    <col min="9476" max="9476" width="16.42578125" style="1" customWidth="1"/>
    <col min="9477" max="9477" width="15.28515625" style="1" customWidth="1"/>
    <col min="9478" max="9478" width="14.85546875" style="1" customWidth="1"/>
    <col min="9479" max="9479" width="8.28515625" style="1" customWidth="1"/>
    <col min="9480" max="9718" width="9.140625" style="1"/>
    <col min="9719" max="9719" width="36.7109375" style="1" customWidth="1"/>
    <col min="9720" max="9722" width="15.85546875" style="1" customWidth="1"/>
    <col min="9723" max="9723" width="7.85546875" style="1" customWidth="1"/>
    <col min="9724" max="9724" width="16" style="1" customWidth="1"/>
    <col min="9725" max="9725" width="15.7109375" style="1" customWidth="1"/>
    <col min="9726" max="9726" width="16.42578125" style="1" customWidth="1"/>
    <col min="9727" max="9727" width="8.28515625" style="1" customWidth="1"/>
    <col min="9728" max="9728" width="16" style="1" customWidth="1"/>
    <col min="9729" max="9729" width="15.42578125" style="1" customWidth="1"/>
    <col min="9730" max="9730" width="15.85546875" style="1" customWidth="1"/>
    <col min="9731" max="9731" width="8.5703125" style="1" customWidth="1"/>
    <col min="9732" max="9732" width="16.42578125" style="1" customWidth="1"/>
    <col min="9733" max="9733" width="15.28515625" style="1" customWidth="1"/>
    <col min="9734" max="9734" width="14.85546875" style="1" customWidth="1"/>
    <col min="9735" max="9735" width="8.28515625" style="1" customWidth="1"/>
    <col min="9736" max="9974" width="9.140625" style="1"/>
    <col min="9975" max="9975" width="36.7109375" style="1" customWidth="1"/>
    <col min="9976" max="9978" width="15.85546875" style="1" customWidth="1"/>
    <col min="9979" max="9979" width="7.85546875" style="1" customWidth="1"/>
    <col min="9980" max="9980" width="16" style="1" customWidth="1"/>
    <col min="9981" max="9981" width="15.7109375" style="1" customWidth="1"/>
    <col min="9982" max="9982" width="16.42578125" style="1" customWidth="1"/>
    <col min="9983" max="9983" width="8.28515625" style="1" customWidth="1"/>
    <col min="9984" max="9984" width="16" style="1" customWidth="1"/>
    <col min="9985" max="9985" width="15.42578125" style="1" customWidth="1"/>
    <col min="9986" max="9986" width="15.85546875" style="1" customWidth="1"/>
    <col min="9987" max="9987" width="8.5703125" style="1" customWidth="1"/>
    <col min="9988" max="9988" width="16.42578125" style="1" customWidth="1"/>
    <col min="9989" max="9989" width="15.28515625" style="1" customWidth="1"/>
    <col min="9990" max="9990" width="14.85546875" style="1" customWidth="1"/>
    <col min="9991" max="9991" width="8.28515625" style="1" customWidth="1"/>
    <col min="9992" max="10230" width="9.140625" style="1"/>
    <col min="10231" max="10231" width="36.7109375" style="1" customWidth="1"/>
    <col min="10232" max="10234" width="15.85546875" style="1" customWidth="1"/>
    <col min="10235" max="10235" width="7.85546875" style="1" customWidth="1"/>
    <col min="10236" max="10236" width="16" style="1" customWidth="1"/>
    <col min="10237" max="10237" width="15.7109375" style="1" customWidth="1"/>
    <col min="10238" max="10238" width="16.42578125" style="1" customWidth="1"/>
    <col min="10239" max="10239" width="8.28515625" style="1" customWidth="1"/>
    <col min="10240" max="10240" width="16" style="1" customWidth="1"/>
    <col min="10241" max="10241" width="15.42578125" style="1" customWidth="1"/>
    <col min="10242" max="10242" width="15.85546875" style="1" customWidth="1"/>
    <col min="10243" max="10243" width="8.5703125" style="1" customWidth="1"/>
    <col min="10244" max="10244" width="16.42578125" style="1" customWidth="1"/>
    <col min="10245" max="10245" width="15.28515625" style="1" customWidth="1"/>
    <col min="10246" max="10246" width="14.85546875" style="1" customWidth="1"/>
    <col min="10247" max="10247" width="8.28515625" style="1" customWidth="1"/>
    <col min="10248" max="10486" width="9.140625" style="1"/>
    <col min="10487" max="10487" width="36.7109375" style="1" customWidth="1"/>
    <col min="10488" max="10490" width="15.85546875" style="1" customWidth="1"/>
    <col min="10491" max="10491" width="7.85546875" style="1" customWidth="1"/>
    <col min="10492" max="10492" width="16" style="1" customWidth="1"/>
    <col min="10493" max="10493" width="15.7109375" style="1" customWidth="1"/>
    <col min="10494" max="10494" width="16.42578125" style="1" customWidth="1"/>
    <col min="10495" max="10495" width="8.28515625" style="1" customWidth="1"/>
    <col min="10496" max="10496" width="16" style="1" customWidth="1"/>
    <col min="10497" max="10497" width="15.42578125" style="1" customWidth="1"/>
    <col min="10498" max="10498" width="15.85546875" style="1" customWidth="1"/>
    <col min="10499" max="10499" width="8.5703125" style="1" customWidth="1"/>
    <col min="10500" max="10500" width="16.42578125" style="1" customWidth="1"/>
    <col min="10501" max="10501" width="15.28515625" style="1" customWidth="1"/>
    <col min="10502" max="10502" width="14.85546875" style="1" customWidth="1"/>
    <col min="10503" max="10503" width="8.28515625" style="1" customWidth="1"/>
    <col min="10504" max="10742" width="9.140625" style="1"/>
    <col min="10743" max="10743" width="36.7109375" style="1" customWidth="1"/>
    <col min="10744" max="10746" width="15.85546875" style="1" customWidth="1"/>
    <col min="10747" max="10747" width="7.85546875" style="1" customWidth="1"/>
    <col min="10748" max="10748" width="16" style="1" customWidth="1"/>
    <col min="10749" max="10749" width="15.7109375" style="1" customWidth="1"/>
    <col min="10750" max="10750" width="16.42578125" style="1" customWidth="1"/>
    <col min="10751" max="10751" width="8.28515625" style="1" customWidth="1"/>
    <col min="10752" max="10752" width="16" style="1" customWidth="1"/>
    <col min="10753" max="10753" width="15.42578125" style="1" customWidth="1"/>
    <col min="10754" max="10754" width="15.85546875" style="1" customWidth="1"/>
    <col min="10755" max="10755" width="8.5703125" style="1" customWidth="1"/>
    <col min="10756" max="10756" width="16.42578125" style="1" customWidth="1"/>
    <col min="10757" max="10757" width="15.28515625" style="1" customWidth="1"/>
    <col min="10758" max="10758" width="14.85546875" style="1" customWidth="1"/>
    <col min="10759" max="10759" width="8.28515625" style="1" customWidth="1"/>
    <col min="10760" max="10998" width="9.140625" style="1"/>
    <col min="10999" max="10999" width="36.7109375" style="1" customWidth="1"/>
    <col min="11000" max="11002" width="15.85546875" style="1" customWidth="1"/>
    <col min="11003" max="11003" width="7.85546875" style="1" customWidth="1"/>
    <col min="11004" max="11004" width="16" style="1" customWidth="1"/>
    <col min="11005" max="11005" width="15.7109375" style="1" customWidth="1"/>
    <col min="11006" max="11006" width="16.42578125" style="1" customWidth="1"/>
    <col min="11007" max="11007" width="8.28515625" style="1" customWidth="1"/>
    <col min="11008" max="11008" width="16" style="1" customWidth="1"/>
    <col min="11009" max="11009" width="15.42578125" style="1" customWidth="1"/>
    <col min="11010" max="11010" width="15.85546875" style="1" customWidth="1"/>
    <col min="11011" max="11011" width="8.5703125" style="1" customWidth="1"/>
    <col min="11012" max="11012" width="16.42578125" style="1" customWidth="1"/>
    <col min="11013" max="11013" width="15.28515625" style="1" customWidth="1"/>
    <col min="11014" max="11014" width="14.85546875" style="1" customWidth="1"/>
    <col min="11015" max="11015" width="8.28515625" style="1" customWidth="1"/>
    <col min="11016" max="11254" width="9.140625" style="1"/>
    <col min="11255" max="11255" width="36.7109375" style="1" customWidth="1"/>
    <col min="11256" max="11258" width="15.85546875" style="1" customWidth="1"/>
    <col min="11259" max="11259" width="7.85546875" style="1" customWidth="1"/>
    <col min="11260" max="11260" width="16" style="1" customWidth="1"/>
    <col min="11261" max="11261" width="15.7109375" style="1" customWidth="1"/>
    <col min="11262" max="11262" width="16.42578125" style="1" customWidth="1"/>
    <col min="11263" max="11263" width="8.28515625" style="1" customWidth="1"/>
    <col min="11264" max="11264" width="16" style="1" customWidth="1"/>
    <col min="11265" max="11265" width="15.42578125" style="1" customWidth="1"/>
    <col min="11266" max="11266" width="15.85546875" style="1" customWidth="1"/>
    <col min="11267" max="11267" width="8.5703125" style="1" customWidth="1"/>
    <col min="11268" max="11268" width="16.42578125" style="1" customWidth="1"/>
    <col min="11269" max="11269" width="15.28515625" style="1" customWidth="1"/>
    <col min="11270" max="11270" width="14.85546875" style="1" customWidth="1"/>
    <col min="11271" max="11271" width="8.28515625" style="1" customWidth="1"/>
    <col min="11272" max="11510" width="9.140625" style="1"/>
    <col min="11511" max="11511" width="36.7109375" style="1" customWidth="1"/>
    <col min="11512" max="11514" width="15.85546875" style="1" customWidth="1"/>
    <col min="11515" max="11515" width="7.85546875" style="1" customWidth="1"/>
    <col min="11516" max="11516" width="16" style="1" customWidth="1"/>
    <col min="11517" max="11517" width="15.7109375" style="1" customWidth="1"/>
    <col min="11518" max="11518" width="16.42578125" style="1" customWidth="1"/>
    <col min="11519" max="11519" width="8.28515625" style="1" customWidth="1"/>
    <col min="11520" max="11520" width="16" style="1" customWidth="1"/>
    <col min="11521" max="11521" width="15.42578125" style="1" customWidth="1"/>
    <col min="11522" max="11522" width="15.85546875" style="1" customWidth="1"/>
    <col min="11523" max="11523" width="8.5703125" style="1" customWidth="1"/>
    <col min="11524" max="11524" width="16.42578125" style="1" customWidth="1"/>
    <col min="11525" max="11525" width="15.28515625" style="1" customWidth="1"/>
    <col min="11526" max="11526" width="14.85546875" style="1" customWidth="1"/>
    <col min="11527" max="11527" width="8.28515625" style="1" customWidth="1"/>
    <col min="11528" max="11766" width="9.140625" style="1"/>
    <col min="11767" max="11767" width="36.7109375" style="1" customWidth="1"/>
    <col min="11768" max="11770" width="15.85546875" style="1" customWidth="1"/>
    <col min="11771" max="11771" width="7.85546875" style="1" customWidth="1"/>
    <col min="11772" max="11772" width="16" style="1" customWidth="1"/>
    <col min="11773" max="11773" width="15.7109375" style="1" customWidth="1"/>
    <col min="11774" max="11774" width="16.42578125" style="1" customWidth="1"/>
    <col min="11775" max="11775" width="8.28515625" style="1" customWidth="1"/>
    <col min="11776" max="11776" width="16" style="1" customWidth="1"/>
    <col min="11777" max="11777" width="15.42578125" style="1" customWidth="1"/>
    <col min="11778" max="11778" width="15.85546875" style="1" customWidth="1"/>
    <col min="11779" max="11779" width="8.5703125" style="1" customWidth="1"/>
    <col min="11780" max="11780" width="16.42578125" style="1" customWidth="1"/>
    <col min="11781" max="11781" width="15.28515625" style="1" customWidth="1"/>
    <col min="11782" max="11782" width="14.85546875" style="1" customWidth="1"/>
    <col min="11783" max="11783" width="8.28515625" style="1" customWidth="1"/>
    <col min="11784" max="12022" width="9.140625" style="1"/>
    <col min="12023" max="12023" width="36.7109375" style="1" customWidth="1"/>
    <col min="12024" max="12026" width="15.85546875" style="1" customWidth="1"/>
    <col min="12027" max="12027" width="7.85546875" style="1" customWidth="1"/>
    <col min="12028" max="12028" width="16" style="1" customWidth="1"/>
    <col min="12029" max="12029" width="15.7109375" style="1" customWidth="1"/>
    <col min="12030" max="12030" width="16.42578125" style="1" customWidth="1"/>
    <col min="12031" max="12031" width="8.28515625" style="1" customWidth="1"/>
    <col min="12032" max="12032" width="16" style="1" customWidth="1"/>
    <col min="12033" max="12033" width="15.42578125" style="1" customWidth="1"/>
    <col min="12034" max="12034" width="15.85546875" style="1" customWidth="1"/>
    <col min="12035" max="12035" width="8.5703125" style="1" customWidth="1"/>
    <col min="12036" max="12036" width="16.42578125" style="1" customWidth="1"/>
    <col min="12037" max="12037" width="15.28515625" style="1" customWidth="1"/>
    <col min="12038" max="12038" width="14.85546875" style="1" customWidth="1"/>
    <col min="12039" max="12039" width="8.28515625" style="1" customWidth="1"/>
    <col min="12040" max="12278" width="9.140625" style="1"/>
    <col min="12279" max="12279" width="36.7109375" style="1" customWidth="1"/>
    <col min="12280" max="12282" width="15.85546875" style="1" customWidth="1"/>
    <col min="12283" max="12283" width="7.85546875" style="1" customWidth="1"/>
    <col min="12284" max="12284" width="16" style="1" customWidth="1"/>
    <col min="12285" max="12285" width="15.7109375" style="1" customWidth="1"/>
    <col min="12286" max="12286" width="16.42578125" style="1" customWidth="1"/>
    <col min="12287" max="12287" width="8.28515625" style="1" customWidth="1"/>
    <col min="12288" max="12288" width="16" style="1" customWidth="1"/>
    <col min="12289" max="12289" width="15.42578125" style="1" customWidth="1"/>
    <col min="12290" max="12290" width="15.85546875" style="1" customWidth="1"/>
    <col min="12291" max="12291" width="8.5703125" style="1" customWidth="1"/>
    <col min="12292" max="12292" width="16.42578125" style="1" customWidth="1"/>
    <col min="12293" max="12293" width="15.28515625" style="1" customWidth="1"/>
    <col min="12294" max="12294" width="14.85546875" style="1" customWidth="1"/>
    <col min="12295" max="12295" width="8.28515625" style="1" customWidth="1"/>
    <col min="12296" max="12534" width="9.140625" style="1"/>
    <col min="12535" max="12535" width="36.7109375" style="1" customWidth="1"/>
    <col min="12536" max="12538" width="15.85546875" style="1" customWidth="1"/>
    <col min="12539" max="12539" width="7.85546875" style="1" customWidth="1"/>
    <col min="12540" max="12540" width="16" style="1" customWidth="1"/>
    <col min="12541" max="12541" width="15.7109375" style="1" customWidth="1"/>
    <col min="12542" max="12542" width="16.42578125" style="1" customWidth="1"/>
    <col min="12543" max="12543" width="8.28515625" style="1" customWidth="1"/>
    <col min="12544" max="12544" width="16" style="1" customWidth="1"/>
    <col min="12545" max="12545" width="15.42578125" style="1" customWidth="1"/>
    <col min="12546" max="12546" width="15.85546875" style="1" customWidth="1"/>
    <col min="12547" max="12547" width="8.5703125" style="1" customWidth="1"/>
    <col min="12548" max="12548" width="16.42578125" style="1" customWidth="1"/>
    <col min="12549" max="12549" width="15.28515625" style="1" customWidth="1"/>
    <col min="12550" max="12550" width="14.85546875" style="1" customWidth="1"/>
    <col min="12551" max="12551" width="8.28515625" style="1" customWidth="1"/>
    <col min="12552" max="12790" width="9.140625" style="1"/>
    <col min="12791" max="12791" width="36.7109375" style="1" customWidth="1"/>
    <col min="12792" max="12794" width="15.85546875" style="1" customWidth="1"/>
    <col min="12795" max="12795" width="7.85546875" style="1" customWidth="1"/>
    <col min="12796" max="12796" width="16" style="1" customWidth="1"/>
    <col min="12797" max="12797" width="15.7109375" style="1" customWidth="1"/>
    <col min="12798" max="12798" width="16.42578125" style="1" customWidth="1"/>
    <col min="12799" max="12799" width="8.28515625" style="1" customWidth="1"/>
    <col min="12800" max="12800" width="16" style="1" customWidth="1"/>
    <col min="12801" max="12801" width="15.42578125" style="1" customWidth="1"/>
    <col min="12802" max="12802" width="15.85546875" style="1" customWidth="1"/>
    <col min="12803" max="12803" width="8.5703125" style="1" customWidth="1"/>
    <col min="12804" max="12804" width="16.42578125" style="1" customWidth="1"/>
    <col min="12805" max="12805" width="15.28515625" style="1" customWidth="1"/>
    <col min="12806" max="12806" width="14.85546875" style="1" customWidth="1"/>
    <col min="12807" max="12807" width="8.28515625" style="1" customWidth="1"/>
    <col min="12808" max="13046" width="9.140625" style="1"/>
    <col min="13047" max="13047" width="36.7109375" style="1" customWidth="1"/>
    <col min="13048" max="13050" width="15.85546875" style="1" customWidth="1"/>
    <col min="13051" max="13051" width="7.85546875" style="1" customWidth="1"/>
    <col min="13052" max="13052" width="16" style="1" customWidth="1"/>
    <col min="13053" max="13053" width="15.7109375" style="1" customWidth="1"/>
    <col min="13054" max="13054" width="16.42578125" style="1" customWidth="1"/>
    <col min="13055" max="13055" width="8.28515625" style="1" customWidth="1"/>
    <col min="13056" max="13056" width="16" style="1" customWidth="1"/>
    <col min="13057" max="13057" width="15.42578125" style="1" customWidth="1"/>
    <col min="13058" max="13058" width="15.85546875" style="1" customWidth="1"/>
    <col min="13059" max="13059" width="8.5703125" style="1" customWidth="1"/>
    <col min="13060" max="13060" width="16.42578125" style="1" customWidth="1"/>
    <col min="13061" max="13061" width="15.28515625" style="1" customWidth="1"/>
    <col min="13062" max="13062" width="14.85546875" style="1" customWidth="1"/>
    <col min="13063" max="13063" width="8.28515625" style="1" customWidth="1"/>
    <col min="13064" max="13302" width="9.140625" style="1"/>
    <col min="13303" max="13303" width="36.7109375" style="1" customWidth="1"/>
    <col min="13304" max="13306" width="15.85546875" style="1" customWidth="1"/>
    <col min="13307" max="13307" width="7.85546875" style="1" customWidth="1"/>
    <col min="13308" max="13308" width="16" style="1" customWidth="1"/>
    <col min="13309" max="13309" width="15.7109375" style="1" customWidth="1"/>
    <col min="13310" max="13310" width="16.42578125" style="1" customWidth="1"/>
    <col min="13311" max="13311" width="8.28515625" style="1" customWidth="1"/>
    <col min="13312" max="13312" width="16" style="1" customWidth="1"/>
    <col min="13313" max="13313" width="15.42578125" style="1" customWidth="1"/>
    <col min="13314" max="13314" width="15.85546875" style="1" customWidth="1"/>
    <col min="13315" max="13315" width="8.5703125" style="1" customWidth="1"/>
    <col min="13316" max="13316" width="16.42578125" style="1" customWidth="1"/>
    <col min="13317" max="13317" width="15.28515625" style="1" customWidth="1"/>
    <col min="13318" max="13318" width="14.85546875" style="1" customWidth="1"/>
    <col min="13319" max="13319" width="8.28515625" style="1" customWidth="1"/>
    <col min="13320" max="13558" width="9.140625" style="1"/>
    <col min="13559" max="13559" width="36.7109375" style="1" customWidth="1"/>
    <col min="13560" max="13562" width="15.85546875" style="1" customWidth="1"/>
    <col min="13563" max="13563" width="7.85546875" style="1" customWidth="1"/>
    <col min="13564" max="13564" width="16" style="1" customWidth="1"/>
    <col min="13565" max="13565" width="15.7109375" style="1" customWidth="1"/>
    <col min="13566" max="13566" width="16.42578125" style="1" customWidth="1"/>
    <col min="13567" max="13567" width="8.28515625" style="1" customWidth="1"/>
    <col min="13568" max="13568" width="16" style="1" customWidth="1"/>
    <col min="13569" max="13569" width="15.42578125" style="1" customWidth="1"/>
    <col min="13570" max="13570" width="15.85546875" style="1" customWidth="1"/>
    <col min="13571" max="13571" width="8.5703125" style="1" customWidth="1"/>
    <col min="13572" max="13572" width="16.42578125" style="1" customWidth="1"/>
    <col min="13573" max="13573" width="15.28515625" style="1" customWidth="1"/>
    <col min="13574" max="13574" width="14.85546875" style="1" customWidth="1"/>
    <col min="13575" max="13575" width="8.28515625" style="1" customWidth="1"/>
    <col min="13576" max="13814" width="9.140625" style="1"/>
    <col min="13815" max="13815" width="36.7109375" style="1" customWidth="1"/>
    <col min="13816" max="13818" width="15.85546875" style="1" customWidth="1"/>
    <col min="13819" max="13819" width="7.85546875" style="1" customWidth="1"/>
    <col min="13820" max="13820" width="16" style="1" customWidth="1"/>
    <col min="13821" max="13821" width="15.7109375" style="1" customWidth="1"/>
    <col min="13822" max="13822" width="16.42578125" style="1" customWidth="1"/>
    <col min="13823" max="13823" width="8.28515625" style="1" customWidth="1"/>
    <col min="13824" max="13824" width="16" style="1" customWidth="1"/>
    <col min="13825" max="13825" width="15.42578125" style="1" customWidth="1"/>
    <col min="13826" max="13826" width="15.85546875" style="1" customWidth="1"/>
    <col min="13827" max="13827" width="8.5703125" style="1" customWidth="1"/>
    <col min="13828" max="13828" width="16.42578125" style="1" customWidth="1"/>
    <col min="13829" max="13829" width="15.28515625" style="1" customWidth="1"/>
    <col min="13830" max="13830" width="14.85546875" style="1" customWidth="1"/>
    <col min="13831" max="13831" width="8.28515625" style="1" customWidth="1"/>
    <col min="13832" max="14070" width="9.140625" style="1"/>
    <col min="14071" max="14071" width="36.7109375" style="1" customWidth="1"/>
    <col min="14072" max="14074" width="15.85546875" style="1" customWidth="1"/>
    <col min="14075" max="14075" width="7.85546875" style="1" customWidth="1"/>
    <col min="14076" max="14076" width="16" style="1" customWidth="1"/>
    <col min="14077" max="14077" width="15.7109375" style="1" customWidth="1"/>
    <col min="14078" max="14078" width="16.42578125" style="1" customWidth="1"/>
    <col min="14079" max="14079" width="8.28515625" style="1" customWidth="1"/>
    <col min="14080" max="14080" width="16" style="1" customWidth="1"/>
    <col min="14081" max="14081" width="15.42578125" style="1" customWidth="1"/>
    <col min="14082" max="14082" width="15.85546875" style="1" customWidth="1"/>
    <col min="14083" max="14083" width="8.5703125" style="1" customWidth="1"/>
    <col min="14084" max="14084" width="16.42578125" style="1" customWidth="1"/>
    <col min="14085" max="14085" width="15.28515625" style="1" customWidth="1"/>
    <col min="14086" max="14086" width="14.85546875" style="1" customWidth="1"/>
    <col min="14087" max="14087" width="8.28515625" style="1" customWidth="1"/>
    <col min="14088" max="14326" width="9.140625" style="1"/>
    <col min="14327" max="14327" width="36.7109375" style="1" customWidth="1"/>
    <col min="14328" max="14330" width="15.85546875" style="1" customWidth="1"/>
    <col min="14331" max="14331" width="7.85546875" style="1" customWidth="1"/>
    <col min="14332" max="14332" width="16" style="1" customWidth="1"/>
    <col min="14333" max="14333" width="15.7109375" style="1" customWidth="1"/>
    <col min="14334" max="14334" width="16.42578125" style="1" customWidth="1"/>
    <col min="14335" max="14335" width="8.28515625" style="1" customWidth="1"/>
    <col min="14336" max="14336" width="16" style="1" customWidth="1"/>
    <col min="14337" max="14337" width="15.42578125" style="1" customWidth="1"/>
    <col min="14338" max="14338" width="15.85546875" style="1" customWidth="1"/>
    <col min="14339" max="14339" width="8.5703125" style="1" customWidth="1"/>
    <col min="14340" max="14340" width="16.42578125" style="1" customWidth="1"/>
    <col min="14341" max="14341" width="15.28515625" style="1" customWidth="1"/>
    <col min="14342" max="14342" width="14.85546875" style="1" customWidth="1"/>
    <col min="14343" max="14343" width="8.28515625" style="1" customWidth="1"/>
    <col min="14344" max="14582" width="9.140625" style="1"/>
    <col min="14583" max="14583" width="36.7109375" style="1" customWidth="1"/>
    <col min="14584" max="14586" width="15.85546875" style="1" customWidth="1"/>
    <col min="14587" max="14587" width="7.85546875" style="1" customWidth="1"/>
    <col min="14588" max="14588" width="16" style="1" customWidth="1"/>
    <col min="14589" max="14589" width="15.7109375" style="1" customWidth="1"/>
    <col min="14590" max="14590" width="16.42578125" style="1" customWidth="1"/>
    <col min="14591" max="14591" width="8.28515625" style="1" customWidth="1"/>
    <col min="14592" max="14592" width="16" style="1" customWidth="1"/>
    <col min="14593" max="14593" width="15.42578125" style="1" customWidth="1"/>
    <col min="14594" max="14594" width="15.85546875" style="1" customWidth="1"/>
    <col min="14595" max="14595" width="8.5703125" style="1" customWidth="1"/>
    <col min="14596" max="14596" width="16.42578125" style="1" customWidth="1"/>
    <col min="14597" max="14597" width="15.28515625" style="1" customWidth="1"/>
    <col min="14598" max="14598" width="14.85546875" style="1" customWidth="1"/>
    <col min="14599" max="14599" width="8.28515625" style="1" customWidth="1"/>
    <col min="14600" max="14838" width="9.140625" style="1"/>
    <col min="14839" max="14839" width="36.7109375" style="1" customWidth="1"/>
    <col min="14840" max="14842" width="15.85546875" style="1" customWidth="1"/>
    <col min="14843" max="14843" width="7.85546875" style="1" customWidth="1"/>
    <col min="14844" max="14844" width="16" style="1" customWidth="1"/>
    <col min="14845" max="14845" width="15.7109375" style="1" customWidth="1"/>
    <col min="14846" max="14846" width="16.42578125" style="1" customWidth="1"/>
    <col min="14847" max="14847" width="8.28515625" style="1" customWidth="1"/>
    <col min="14848" max="14848" width="16" style="1" customWidth="1"/>
    <col min="14849" max="14849" width="15.42578125" style="1" customWidth="1"/>
    <col min="14850" max="14850" width="15.85546875" style="1" customWidth="1"/>
    <col min="14851" max="14851" width="8.5703125" style="1" customWidth="1"/>
    <col min="14852" max="14852" width="16.42578125" style="1" customWidth="1"/>
    <col min="14853" max="14853" width="15.28515625" style="1" customWidth="1"/>
    <col min="14854" max="14854" width="14.85546875" style="1" customWidth="1"/>
    <col min="14855" max="14855" width="8.28515625" style="1" customWidth="1"/>
    <col min="14856" max="15094" width="9.140625" style="1"/>
    <col min="15095" max="15095" width="36.7109375" style="1" customWidth="1"/>
    <col min="15096" max="15098" width="15.85546875" style="1" customWidth="1"/>
    <col min="15099" max="15099" width="7.85546875" style="1" customWidth="1"/>
    <col min="15100" max="15100" width="16" style="1" customWidth="1"/>
    <col min="15101" max="15101" width="15.7109375" style="1" customWidth="1"/>
    <col min="15102" max="15102" width="16.42578125" style="1" customWidth="1"/>
    <col min="15103" max="15103" width="8.28515625" style="1" customWidth="1"/>
    <col min="15104" max="15104" width="16" style="1" customWidth="1"/>
    <col min="15105" max="15105" width="15.42578125" style="1" customWidth="1"/>
    <col min="15106" max="15106" width="15.85546875" style="1" customWidth="1"/>
    <col min="15107" max="15107" width="8.5703125" style="1" customWidth="1"/>
    <col min="15108" max="15108" width="16.42578125" style="1" customWidth="1"/>
    <col min="15109" max="15109" width="15.28515625" style="1" customWidth="1"/>
    <col min="15110" max="15110" width="14.85546875" style="1" customWidth="1"/>
    <col min="15111" max="15111" width="8.28515625" style="1" customWidth="1"/>
    <col min="15112" max="15350" width="9.140625" style="1"/>
    <col min="15351" max="15351" width="36.7109375" style="1" customWidth="1"/>
    <col min="15352" max="15354" width="15.85546875" style="1" customWidth="1"/>
    <col min="15355" max="15355" width="7.85546875" style="1" customWidth="1"/>
    <col min="15356" max="15356" width="16" style="1" customWidth="1"/>
    <col min="15357" max="15357" width="15.7109375" style="1" customWidth="1"/>
    <col min="15358" max="15358" width="16.42578125" style="1" customWidth="1"/>
    <col min="15359" max="15359" width="8.28515625" style="1" customWidth="1"/>
    <col min="15360" max="15360" width="16" style="1" customWidth="1"/>
    <col min="15361" max="15361" width="15.42578125" style="1" customWidth="1"/>
    <col min="15362" max="15362" width="15.85546875" style="1" customWidth="1"/>
    <col min="15363" max="15363" width="8.5703125" style="1" customWidth="1"/>
    <col min="15364" max="15364" width="16.42578125" style="1" customWidth="1"/>
    <col min="15365" max="15365" width="15.28515625" style="1" customWidth="1"/>
    <col min="15366" max="15366" width="14.85546875" style="1" customWidth="1"/>
    <col min="15367" max="15367" width="8.28515625" style="1" customWidth="1"/>
    <col min="15368" max="15606" width="9.140625" style="1"/>
    <col min="15607" max="15607" width="36.7109375" style="1" customWidth="1"/>
    <col min="15608" max="15610" width="15.85546875" style="1" customWidth="1"/>
    <col min="15611" max="15611" width="7.85546875" style="1" customWidth="1"/>
    <col min="15612" max="15612" width="16" style="1" customWidth="1"/>
    <col min="15613" max="15613" width="15.7109375" style="1" customWidth="1"/>
    <col min="15614" max="15614" width="16.42578125" style="1" customWidth="1"/>
    <col min="15615" max="15615" width="8.28515625" style="1" customWidth="1"/>
    <col min="15616" max="15616" width="16" style="1" customWidth="1"/>
    <col min="15617" max="15617" width="15.42578125" style="1" customWidth="1"/>
    <col min="15618" max="15618" width="15.85546875" style="1" customWidth="1"/>
    <col min="15619" max="15619" width="8.5703125" style="1" customWidth="1"/>
    <col min="15620" max="15620" width="16.42578125" style="1" customWidth="1"/>
    <col min="15621" max="15621" width="15.28515625" style="1" customWidth="1"/>
    <col min="15622" max="15622" width="14.85546875" style="1" customWidth="1"/>
    <col min="15623" max="15623" width="8.28515625" style="1" customWidth="1"/>
    <col min="15624" max="15862" width="9.140625" style="1"/>
    <col min="15863" max="15863" width="36.7109375" style="1" customWidth="1"/>
    <col min="15864" max="15866" width="15.85546875" style="1" customWidth="1"/>
    <col min="15867" max="15867" width="7.85546875" style="1" customWidth="1"/>
    <col min="15868" max="15868" width="16" style="1" customWidth="1"/>
    <col min="15869" max="15869" width="15.7109375" style="1" customWidth="1"/>
    <col min="15870" max="15870" width="16.42578125" style="1" customWidth="1"/>
    <col min="15871" max="15871" width="8.28515625" style="1" customWidth="1"/>
    <col min="15872" max="15872" width="16" style="1" customWidth="1"/>
    <col min="15873" max="15873" width="15.42578125" style="1" customWidth="1"/>
    <col min="15874" max="15874" width="15.85546875" style="1" customWidth="1"/>
    <col min="15875" max="15875" width="8.5703125" style="1" customWidth="1"/>
    <col min="15876" max="15876" width="16.42578125" style="1" customWidth="1"/>
    <col min="15877" max="15877" width="15.28515625" style="1" customWidth="1"/>
    <col min="15878" max="15878" width="14.85546875" style="1" customWidth="1"/>
    <col min="15879" max="15879" width="8.28515625" style="1" customWidth="1"/>
    <col min="15880" max="16118" width="9.140625" style="1"/>
    <col min="16119" max="16119" width="36.7109375" style="1" customWidth="1"/>
    <col min="16120" max="16122" width="15.85546875" style="1" customWidth="1"/>
    <col min="16123" max="16123" width="7.85546875" style="1" customWidth="1"/>
    <col min="16124" max="16124" width="16" style="1" customWidth="1"/>
    <col min="16125" max="16125" width="15.7109375" style="1" customWidth="1"/>
    <col min="16126" max="16126" width="16.42578125" style="1" customWidth="1"/>
    <col min="16127" max="16127" width="8.28515625" style="1" customWidth="1"/>
    <col min="16128" max="16128" width="16" style="1" customWidth="1"/>
    <col min="16129" max="16129" width="15.42578125" style="1" customWidth="1"/>
    <col min="16130" max="16130" width="15.85546875" style="1" customWidth="1"/>
    <col min="16131" max="16131" width="8.5703125" style="1" customWidth="1"/>
    <col min="16132" max="16132" width="16.42578125" style="1" customWidth="1"/>
    <col min="16133" max="16133" width="15.28515625" style="1" customWidth="1"/>
    <col min="16134" max="16134" width="14.85546875" style="1" customWidth="1"/>
    <col min="16135" max="16135" width="8.28515625" style="1" customWidth="1"/>
    <col min="16136" max="16384" width="9.140625" style="1"/>
  </cols>
  <sheetData>
    <row r="1" spans="1:7" ht="16.5" customHeight="1" x14ac:dyDescent="0.25">
      <c r="F1" s="3">
        <v>43390</v>
      </c>
      <c r="G1" s="3"/>
    </row>
    <row r="2" spans="1:7" ht="16.5" customHeight="1" x14ac:dyDescent="0.25">
      <c r="A2" s="133" t="s">
        <v>45</v>
      </c>
      <c r="B2" s="133"/>
      <c r="C2" s="134"/>
      <c r="D2" s="134"/>
      <c r="E2" s="134"/>
      <c r="F2" s="134"/>
      <c r="G2" s="4"/>
    </row>
    <row r="3" spans="1:7" ht="9.75" customHeight="1" x14ac:dyDescent="0.25">
      <c r="A3" s="5"/>
      <c r="B3" s="5"/>
      <c r="C3" s="6"/>
      <c r="D3" s="6"/>
      <c r="E3" s="6"/>
      <c r="F3" s="6"/>
      <c r="G3" s="4"/>
    </row>
    <row r="4" spans="1:7" ht="28.5" customHeight="1" x14ac:dyDescent="0.25">
      <c r="A4" s="130" t="s">
        <v>0</v>
      </c>
      <c r="B4" s="130" t="s">
        <v>36</v>
      </c>
      <c r="C4" s="130" t="s">
        <v>1</v>
      </c>
      <c r="D4" s="137" t="s">
        <v>2</v>
      </c>
      <c r="E4" s="138"/>
      <c r="F4" s="139"/>
      <c r="G4" s="7"/>
    </row>
    <row r="5" spans="1:7" ht="15.75" customHeight="1" x14ac:dyDescent="0.25">
      <c r="A5" s="135"/>
      <c r="B5" s="131"/>
      <c r="C5" s="131"/>
      <c r="D5" s="140" t="s">
        <v>3</v>
      </c>
      <c r="E5" s="127" t="s">
        <v>4</v>
      </c>
      <c r="F5" s="128"/>
      <c r="G5" s="129"/>
    </row>
    <row r="6" spans="1:7" ht="56.25" customHeight="1" x14ac:dyDescent="0.25">
      <c r="A6" s="136"/>
      <c r="B6" s="132"/>
      <c r="C6" s="132"/>
      <c r="D6" s="141"/>
      <c r="E6" s="9" t="s">
        <v>5</v>
      </c>
      <c r="F6" s="9" t="s">
        <v>6</v>
      </c>
      <c r="G6" s="8" t="s">
        <v>7</v>
      </c>
    </row>
    <row r="7" spans="1:7" x14ac:dyDescent="0.25">
      <c r="A7" s="10" t="s">
        <v>8</v>
      </c>
      <c r="B7" s="11">
        <v>11425232171</v>
      </c>
      <c r="C7" s="12">
        <v>13889552727</v>
      </c>
      <c r="D7" s="12">
        <v>14961019331</v>
      </c>
      <c r="E7" s="14"/>
      <c r="F7" s="14"/>
      <c r="G7" s="13"/>
    </row>
    <row r="8" spans="1:7" x14ac:dyDescent="0.25">
      <c r="A8" s="10" t="s">
        <v>9</v>
      </c>
      <c r="B8" s="12">
        <v>11963413568</v>
      </c>
      <c r="C8" s="12">
        <v>14537663365</v>
      </c>
      <c r="D8" s="12">
        <v>14961019331</v>
      </c>
      <c r="E8" s="12">
        <v>10260139356</v>
      </c>
      <c r="F8" s="12">
        <v>4700879975</v>
      </c>
      <c r="G8" s="15">
        <v>0.31420853559486656</v>
      </c>
    </row>
    <row r="9" spans="1:7" x14ac:dyDescent="0.25">
      <c r="A9" s="16" t="s">
        <v>4</v>
      </c>
      <c r="B9" s="17"/>
      <c r="C9" s="18">
        <v>14522165799</v>
      </c>
      <c r="D9" s="20"/>
      <c r="E9" s="20"/>
      <c r="F9" s="20"/>
      <c r="G9" s="13"/>
    </row>
    <row r="10" spans="1:7" ht="23.25" customHeight="1" x14ac:dyDescent="0.25">
      <c r="A10" s="16" t="s">
        <v>10</v>
      </c>
      <c r="B10" s="21">
        <v>171816460</v>
      </c>
      <c r="C10" s="21">
        <v>1557029753</v>
      </c>
      <c r="D10" s="19">
        <v>1612129590</v>
      </c>
      <c r="E10" s="19">
        <v>1508662239</v>
      </c>
      <c r="F10" s="19">
        <v>103467351</v>
      </c>
      <c r="G10" s="22">
        <v>2.201020905665646E-2</v>
      </c>
    </row>
    <row r="11" spans="1:7" ht="23.25" customHeight="1" x14ac:dyDescent="0.25">
      <c r="A11" s="16" t="s">
        <v>11</v>
      </c>
      <c r="B11" s="21">
        <v>1988863</v>
      </c>
      <c r="C11" s="19">
        <v>6732947</v>
      </c>
      <c r="D11" s="19">
        <v>7714284</v>
      </c>
      <c r="E11" s="19">
        <v>6093681</v>
      </c>
      <c r="F11" s="19">
        <v>1620603</v>
      </c>
      <c r="G11" s="22">
        <v>3.4474460284427918E-4</v>
      </c>
    </row>
    <row r="12" spans="1:7" ht="23.25" customHeight="1" x14ac:dyDescent="0.25">
      <c r="A12" s="16" t="s">
        <v>12</v>
      </c>
      <c r="B12" s="21">
        <v>2597586</v>
      </c>
      <c r="C12" s="19">
        <v>8396684</v>
      </c>
      <c r="D12" s="19">
        <v>10624422</v>
      </c>
      <c r="E12" s="19">
        <v>7121265</v>
      </c>
      <c r="F12" s="19">
        <v>3503157</v>
      </c>
      <c r="G12" s="22">
        <v>7.4521302790761003E-4</v>
      </c>
    </row>
    <row r="13" spans="1:7" ht="23.25" customHeight="1" x14ac:dyDescent="0.25">
      <c r="A13" s="16" t="s">
        <v>13</v>
      </c>
      <c r="B13" s="21">
        <v>3151007601</v>
      </c>
      <c r="C13" s="19">
        <v>3657926672</v>
      </c>
      <c r="D13" s="19">
        <v>3881432426</v>
      </c>
      <c r="E13" s="19">
        <v>3449406994</v>
      </c>
      <c r="F13" s="19">
        <v>432025432</v>
      </c>
      <c r="G13" s="22">
        <v>9.1903097781176599E-2</v>
      </c>
    </row>
    <row r="14" spans="1:7" ht="23.25" customHeight="1" x14ac:dyDescent="0.25">
      <c r="A14" s="16" t="s">
        <v>14</v>
      </c>
      <c r="B14" s="21">
        <v>1333560472</v>
      </c>
      <c r="C14" s="19">
        <v>1395382988</v>
      </c>
      <c r="D14" s="19">
        <v>1098749751</v>
      </c>
      <c r="E14" s="19">
        <v>973836808</v>
      </c>
      <c r="F14" s="19">
        <v>124912943</v>
      </c>
      <c r="G14" s="22">
        <v>2.6572246827042206E-2</v>
      </c>
    </row>
    <row r="15" spans="1:7" ht="23.25" customHeight="1" x14ac:dyDescent="0.25">
      <c r="A15" s="16" t="s">
        <v>15</v>
      </c>
      <c r="B15" s="21">
        <v>181365160</v>
      </c>
      <c r="C15" s="19">
        <v>2373668539</v>
      </c>
      <c r="D15" s="19">
        <v>2364745640</v>
      </c>
      <c r="E15" s="19">
        <v>2350671587</v>
      </c>
      <c r="F15" s="19">
        <v>14074053</v>
      </c>
      <c r="G15" s="22">
        <v>2.9939188141045871E-3</v>
      </c>
    </row>
    <row r="16" spans="1:7" ht="23.25" customHeight="1" x14ac:dyDescent="0.25">
      <c r="A16" s="16" t="s">
        <v>16</v>
      </c>
      <c r="B16" s="21">
        <v>536141981</v>
      </c>
      <c r="C16" s="19">
        <v>836849331</v>
      </c>
      <c r="D16" s="19">
        <v>719551403</v>
      </c>
      <c r="E16" s="19">
        <v>18079382</v>
      </c>
      <c r="F16" s="19">
        <v>701472021</v>
      </c>
      <c r="G16" s="22">
        <v>0.14922142763281251</v>
      </c>
    </row>
    <row r="17" spans="1:7" ht="23.25" customHeight="1" x14ac:dyDescent="0.25">
      <c r="A17" s="16" t="s">
        <v>17</v>
      </c>
      <c r="B17" s="21">
        <v>2093360</v>
      </c>
      <c r="C17" s="19">
        <v>19564635</v>
      </c>
      <c r="D17" s="19">
        <v>0</v>
      </c>
      <c r="E17" s="19">
        <v>0</v>
      </c>
      <c r="F17" s="19">
        <v>0</v>
      </c>
      <c r="G17" s="22">
        <v>0</v>
      </c>
    </row>
    <row r="18" spans="1:7" ht="23.25" customHeight="1" x14ac:dyDescent="0.25">
      <c r="A18" s="16" t="s">
        <v>18</v>
      </c>
      <c r="B18" s="21">
        <v>2362356376</v>
      </c>
      <c r="C18" s="19">
        <v>2207280852</v>
      </c>
      <c r="D18" s="19">
        <v>2733588034</v>
      </c>
      <c r="E18" s="19">
        <v>125386089</v>
      </c>
      <c r="F18" s="19">
        <v>2608201945</v>
      </c>
      <c r="G18" s="22">
        <v>0.55483270342378821</v>
      </c>
    </row>
    <row r="19" spans="1:7" ht="23.25" customHeight="1" x14ac:dyDescent="0.25">
      <c r="A19" s="16" t="s">
        <v>19</v>
      </c>
      <c r="B19" s="21">
        <v>3951375</v>
      </c>
      <c r="C19" s="19">
        <v>4422757</v>
      </c>
      <c r="D19" s="19">
        <v>4018028</v>
      </c>
      <c r="E19" s="19">
        <v>3588326</v>
      </c>
      <c r="F19" s="19">
        <v>429702</v>
      </c>
      <c r="G19" s="22">
        <v>9.1408843085809692E-5</v>
      </c>
    </row>
    <row r="20" spans="1:7" ht="23.25" customHeight="1" x14ac:dyDescent="0.25">
      <c r="A20" s="16" t="s">
        <v>20</v>
      </c>
      <c r="B20" s="21"/>
      <c r="C20" s="19">
        <v>948864</v>
      </c>
      <c r="D20" s="19">
        <v>2013135</v>
      </c>
      <c r="E20" s="19">
        <v>1720323</v>
      </c>
      <c r="F20" s="19">
        <v>292812</v>
      </c>
      <c r="G20" s="22">
        <v>6.2288763286282375E-5</v>
      </c>
    </row>
    <row r="21" spans="1:7" ht="23.25" customHeight="1" x14ac:dyDescent="0.25">
      <c r="A21" s="16" t="s">
        <v>21</v>
      </c>
      <c r="B21" s="21">
        <v>831030510</v>
      </c>
      <c r="C21" s="19">
        <v>895969492</v>
      </c>
      <c r="D21" s="19">
        <v>827400936</v>
      </c>
      <c r="E21" s="19">
        <v>574828587</v>
      </c>
      <c r="F21" s="19">
        <v>252572349</v>
      </c>
      <c r="G21" s="22">
        <v>5.3728738096530532E-2</v>
      </c>
    </row>
    <row r="22" spans="1:7" ht="23.25" customHeight="1" x14ac:dyDescent="0.25">
      <c r="A22" s="16" t="s">
        <v>22</v>
      </c>
      <c r="B22" s="21"/>
      <c r="C22" s="19">
        <v>1969708</v>
      </c>
      <c r="D22" s="19">
        <v>4327479</v>
      </c>
      <c r="E22" s="19">
        <v>3642637</v>
      </c>
      <c r="F22" s="19">
        <v>684842</v>
      </c>
      <c r="G22" s="22">
        <v>1.4568378764020666E-4</v>
      </c>
    </row>
    <row r="23" spans="1:7" ht="23.25" customHeight="1" x14ac:dyDescent="0.25">
      <c r="A23" s="16" t="s">
        <v>23</v>
      </c>
      <c r="B23" s="21">
        <v>82319585</v>
      </c>
      <c r="C23" s="19">
        <v>44887613</v>
      </c>
      <c r="D23" s="19">
        <v>45325785</v>
      </c>
      <c r="E23" s="19">
        <v>10776151</v>
      </c>
      <c r="F23" s="19">
        <v>34549634</v>
      </c>
      <c r="G23" s="22">
        <v>7.3496098993678302E-3</v>
      </c>
    </row>
    <row r="24" spans="1:7" ht="23.25" customHeight="1" x14ac:dyDescent="0.25">
      <c r="A24" s="16" t="s">
        <v>24</v>
      </c>
      <c r="B24" s="21">
        <v>50615251</v>
      </c>
      <c r="C24" s="19">
        <v>77747243</v>
      </c>
      <c r="D24" s="19">
        <v>48797936</v>
      </c>
      <c r="E24" s="19">
        <v>35325091</v>
      </c>
      <c r="F24" s="19">
        <v>13472845</v>
      </c>
      <c r="G24" s="22">
        <v>2.8660261635376043E-3</v>
      </c>
    </row>
    <row r="25" spans="1:7" ht="23.25" customHeight="1" x14ac:dyDescent="0.25">
      <c r="A25" s="16" t="s">
        <v>25</v>
      </c>
      <c r="B25" s="21">
        <v>85894444</v>
      </c>
      <c r="C25" s="19">
        <v>84534000</v>
      </c>
      <c r="D25" s="19">
        <v>75822860</v>
      </c>
      <c r="E25" s="19">
        <v>22757281</v>
      </c>
      <c r="F25" s="19">
        <v>53065579</v>
      </c>
      <c r="G25" s="22">
        <v>1.1288435204091762E-2</v>
      </c>
    </row>
    <row r="26" spans="1:7" ht="23.25" customHeight="1" x14ac:dyDescent="0.25">
      <c r="A26" s="16" t="s">
        <v>26</v>
      </c>
      <c r="B26" s="21">
        <v>82511488</v>
      </c>
      <c r="C26" s="19">
        <v>79672456</v>
      </c>
      <c r="D26" s="19">
        <v>0</v>
      </c>
      <c r="E26" s="19">
        <v>0</v>
      </c>
      <c r="F26" s="19">
        <v>0</v>
      </c>
      <c r="G26" s="22">
        <v>0</v>
      </c>
    </row>
    <row r="27" spans="1:7" ht="23.25" customHeight="1" x14ac:dyDescent="0.25">
      <c r="A27" s="16" t="s">
        <v>27</v>
      </c>
      <c r="B27" s="21">
        <v>17602684</v>
      </c>
      <c r="C27" s="19">
        <v>39388388</v>
      </c>
      <c r="D27" s="19">
        <v>38652727</v>
      </c>
      <c r="E27" s="19">
        <v>4761155</v>
      </c>
      <c r="F27" s="19">
        <v>33891572</v>
      </c>
      <c r="G27" s="22">
        <v>7.2096229174623844E-3</v>
      </c>
    </row>
    <row r="28" spans="1:7" ht="23.25" customHeight="1" x14ac:dyDescent="0.25">
      <c r="A28" s="16" t="s">
        <v>28</v>
      </c>
      <c r="B28" s="21">
        <v>5750604</v>
      </c>
      <c r="C28" s="19">
        <v>6390124</v>
      </c>
      <c r="D28" s="19">
        <v>5764638</v>
      </c>
      <c r="E28" s="19">
        <v>2468337</v>
      </c>
      <c r="F28" s="19">
        <v>3296301</v>
      </c>
      <c r="G28" s="22">
        <v>7.0120935176610209E-4</v>
      </c>
    </row>
    <row r="29" spans="1:7" ht="23.25" customHeight="1" x14ac:dyDescent="0.25">
      <c r="A29" s="16" t="s">
        <v>29</v>
      </c>
      <c r="B29" s="21">
        <v>1960916</v>
      </c>
      <c r="C29" s="19">
        <v>5116839</v>
      </c>
      <c r="D29" s="19">
        <v>3997696</v>
      </c>
      <c r="E29" s="19">
        <v>3809282</v>
      </c>
      <c r="F29" s="19">
        <v>188414</v>
      </c>
      <c r="G29" s="22">
        <v>4.0080580870393312E-5</v>
      </c>
    </row>
    <row r="30" spans="1:7" ht="23.25" customHeight="1" x14ac:dyDescent="0.25">
      <c r="A30" s="16" t="s">
        <v>30</v>
      </c>
      <c r="B30" s="21">
        <v>33058660</v>
      </c>
      <c r="C30" s="19">
        <v>52533114</v>
      </c>
      <c r="D30" s="19">
        <v>51936268</v>
      </c>
      <c r="E30" s="19">
        <v>33004581</v>
      </c>
      <c r="F30" s="19">
        <v>18931687</v>
      </c>
      <c r="G30" s="22">
        <v>4.0272644910488275E-3</v>
      </c>
    </row>
    <row r="31" spans="1:7" ht="23.25" customHeight="1" x14ac:dyDescent="0.25">
      <c r="A31" s="16" t="s">
        <v>31</v>
      </c>
      <c r="B31" s="21">
        <v>121140760</v>
      </c>
      <c r="C31" s="19">
        <v>110220823</v>
      </c>
      <c r="D31" s="19">
        <v>110228034</v>
      </c>
      <c r="E31" s="19">
        <v>18973771</v>
      </c>
      <c r="F31" s="19">
        <v>91254263</v>
      </c>
      <c r="G31" s="22">
        <v>1.9412166123216112E-2</v>
      </c>
    </row>
    <row r="32" spans="1:7" ht="23.25" customHeight="1" x14ac:dyDescent="0.25">
      <c r="A32" s="16" t="s">
        <v>32</v>
      </c>
      <c r="B32" s="21">
        <v>22917582</v>
      </c>
      <c r="C32" s="19">
        <v>78456963</v>
      </c>
      <c r="D32" s="19">
        <v>74299185</v>
      </c>
      <c r="E32" s="19">
        <v>20175865</v>
      </c>
      <c r="F32" s="19">
        <v>54123320</v>
      </c>
      <c r="G32" s="22">
        <v>1.1513444352511894E-2</v>
      </c>
    </row>
    <row r="33" spans="1:7" ht="23.25" customHeight="1" x14ac:dyDescent="0.25">
      <c r="A33" s="16" t="s">
        <v>33</v>
      </c>
      <c r="B33" s="21">
        <v>2556670779</v>
      </c>
      <c r="C33" s="19">
        <v>644532248</v>
      </c>
      <c r="D33" s="19">
        <v>903177940</v>
      </c>
      <c r="E33" s="19">
        <v>824380570</v>
      </c>
      <c r="F33" s="19">
        <v>78797370</v>
      </c>
      <c r="G33" s="22">
        <v>1.676225949589364E-2</v>
      </c>
    </row>
    <row r="34" spans="1:7" ht="23.25" customHeight="1" x14ac:dyDescent="0.25">
      <c r="A34" s="16" t="s">
        <v>34</v>
      </c>
      <c r="B34" s="21">
        <v>325061071</v>
      </c>
      <c r="C34" s="19">
        <v>332542766</v>
      </c>
      <c r="D34" s="19">
        <v>320421134</v>
      </c>
      <c r="E34" s="19">
        <v>260669354</v>
      </c>
      <c r="F34" s="19">
        <v>59751780</v>
      </c>
      <c r="G34" s="22">
        <v>1.2710764860572727E-2</v>
      </c>
    </row>
    <row r="35" spans="1:7" ht="23.25" customHeight="1" x14ac:dyDescent="0.25">
      <c r="A35" s="23" t="s">
        <v>35</v>
      </c>
      <c r="B35" s="12">
        <v>-538181397</v>
      </c>
      <c r="C35" s="12">
        <v>-648110638</v>
      </c>
      <c r="D35" s="12">
        <v>0</v>
      </c>
      <c r="E35" s="25"/>
      <c r="F35" s="24"/>
      <c r="G35" s="25"/>
    </row>
  </sheetData>
  <mergeCells count="7">
    <mergeCell ref="E5:G5"/>
    <mergeCell ref="B4:B6"/>
    <mergeCell ref="C4:C6"/>
    <mergeCell ref="A2:F2"/>
    <mergeCell ref="A4:A6"/>
    <mergeCell ref="D4:F4"/>
    <mergeCell ref="D5:D6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9" sqref="H9"/>
    </sheetView>
  </sheetViews>
  <sheetFormatPr defaultRowHeight="18.75" x14ac:dyDescent="0.3"/>
  <cols>
    <col min="1" max="1" width="58.5703125" style="43" customWidth="1"/>
    <col min="2" max="2" width="18.140625" style="43" customWidth="1"/>
    <col min="3" max="3" width="14.42578125" style="43" customWidth="1"/>
    <col min="4" max="4" width="15.5703125" style="43" customWidth="1"/>
    <col min="5" max="5" width="17.28515625" style="43" customWidth="1"/>
    <col min="6" max="6" width="15.7109375" style="43" customWidth="1"/>
    <col min="7" max="8" width="16.42578125" style="43" customWidth="1"/>
    <col min="9" max="256" width="9.140625" style="43"/>
    <col min="257" max="257" width="58.5703125" style="43" customWidth="1"/>
    <col min="258" max="258" width="18.140625" style="43" customWidth="1"/>
    <col min="259" max="259" width="14.42578125" style="43" customWidth="1"/>
    <col min="260" max="260" width="15.5703125" style="43" customWidth="1"/>
    <col min="261" max="261" width="17.28515625" style="43" customWidth="1"/>
    <col min="262" max="262" width="15.7109375" style="43" customWidth="1"/>
    <col min="263" max="264" width="16.42578125" style="43" customWidth="1"/>
    <col min="265" max="512" width="9.140625" style="43"/>
    <col min="513" max="513" width="58.5703125" style="43" customWidth="1"/>
    <col min="514" max="514" width="18.140625" style="43" customWidth="1"/>
    <col min="515" max="515" width="14.42578125" style="43" customWidth="1"/>
    <col min="516" max="516" width="15.5703125" style="43" customWidth="1"/>
    <col min="517" max="517" width="17.28515625" style="43" customWidth="1"/>
    <col min="518" max="518" width="15.7109375" style="43" customWidth="1"/>
    <col min="519" max="520" width="16.42578125" style="43" customWidth="1"/>
    <col min="521" max="768" width="9.140625" style="43"/>
    <col min="769" max="769" width="58.5703125" style="43" customWidth="1"/>
    <col min="770" max="770" width="18.140625" style="43" customWidth="1"/>
    <col min="771" max="771" width="14.42578125" style="43" customWidth="1"/>
    <col min="772" max="772" width="15.5703125" style="43" customWidth="1"/>
    <col min="773" max="773" width="17.28515625" style="43" customWidth="1"/>
    <col min="774" max="774" width="15.7109375" style="43" customWidth="1"/>
    <col min="775" max="776" width="16.42578125" style="43" customWidth="1"/>
    <col min="777" max="1024" width="9.140625" style="43"/>
    <col min="1025" max="1025" width="58.5703125" style="43" customWidth="1"/>
    <col min="1026" max="1026" width="18.140625" style="43" customWidth="1"/>
    <col min="1027" max="1027" width="14.42578125" style="43" customWidth="1"/>
    <col min="1028" max="1028" width="15.5703125" style="43" customWidth="1"/>
    <col min="1029" max="1029" width="17.28515625" style="43" customWidth="1"/>
    <col min="1030" max="1030" width="15.7109375" style="43" customWidth="1"/>
    <col min="1031" max="1032" width="16.42578125" style="43" customWidth="1"/>
    <col min="1033" max="1280" width="9.140625" style="43"/>
    <col min="1281" max="1281" width="58.5703125" style="43" customWidth="1"/>
    <col min="1282" max="1282" width="18.140625" style="43" customWidth="1"/>
    <col min="1283" max="1283" width="14.42578125" style="43" customWidth="1"/>
    <col min="1284" max="1284" width="15.5703125" style="43" customWidth="1"/>
    <col min="1285" max="1285" width="17.28515625" style="43" customWidth="1"/>
    <col min="1286" max="1286" width="15.7109375" style="43" customWidth="1"/>
    <col min="1287" max="1288" width="16.42578125" style="43" customWidth="1"/>
    <col min="1289" max="1536" width="9.140625" style="43"/>
    <col min="1537" max="1537" width="58.5703125" style="43" customWidth="1"/>
    <col min="1538" max="1538" width="18.140625" style="43" customWidth="1"/>
    <col min="1539" max="1539" width="14.42578125" style="43" customWidth="1"/>
    <col min="1540" max="1540" width="15.5703125" style="43" customWidth="1"/>
    <col min="1541" max="1541" width="17.28515625" style="43" customWidth="1"/>
    <col min="1542" max="1542" width="15.7109375" style="43" customWidth="1"/>
    <col min="1543" max="1544" width="16.42578125" style="43" customWidth="1"/>
    <col min="1545" max="1792" width="9.140625" style="43"/>
    <col min="1793" max="1793" width="58.5703125" style="43" customWidth="1"/>
    <col min="1794" max="1794" width="18.140625" style="43" customWidth="1"/>
    <col min="1795" max="1795" width="14.42578125" style="43" customWidth="1"/>
    <col min="1796" max="1796" width="15.5703125" style="43" customWidth="1"/>
    <col min="1797" max="1797" width="17.28515625" style="43" customWidth="1"/>
    <col min="1798" max="1798" width="15.7109375" style="43" customWidth="1"/>
    <col min="1799" max="1800" width="16.42578125" style="43" customWidth="1"/>
    <col min="1801" max="2048" width="9.140625" style="43"/>
    <col min="2049" max="2049" width="58.5703125" style="43" customWidth="1"/>
    <col min="2050" max="2050" width="18.140625" style="43" customWidth="1"/>
    <col min="2051" max="2051" width="14.42578125" style="43" customWidth="1"/>
    <col min="2052" max="2052" width="15.5703125" style="43" customWidth="1"/>
    <col min="2053" max="2053" width="17.28515625" style="43" customWidth="1"/>
    <col min="2054" max="2054" width="15.7109375" style="43" customWidth="1"/>
    <col min="2055" max="2056" width="16.42578125" style="43" customWidth="1"/>
    <col min="2057" max="2304" width="9.140625" style="43"/>
    <col min="2305" max="2305" width="58.5703125" style="43" customWidth="1"/>
    <col min="2306" max="2306" width="18.140625" style="43" customWidth="1"/>
    <col min="2307" max="2307" width="14.42578125" style="43" customWidth="1"/>
    <col min="2308" max="2308" width="15.5703125" style="43" customWidth="1"/>
    <col min="2309" max="2309" width="17.28515625" style="43" customWidth="1"/>
    <col min="2310" max="2310" width="15.7109375" style="43" customWidth="1"/>
    <col min="2311" max="2312" width="16.42578125" style="43" customWidth="1"/>
    <col min="2313" max="2560" width="9.140625" style="43"/>
    <col min="2561" max="2561" width="58.5703125" style="43" customWidth="1"/>
    <col min="2562" max="2562" width="18.140625" style="43" customWidth="1"/>
    <col min="2563" max="2563" width="14.42578125" style="43" customWidth="1"/>
    <col min="2564" max="2564" width="15.5703125" style="43" customWidth="1"/>
    <col min="2565" max="2565" width="17.28515625" style="43" customWidth="1"/>
    <col min="2566" max="2566" width="15.7109375" style="43" customWidth="1"/>
    <col min="2567" max="2568" width="16.42578125" style="43" customWidth="1"/>
    <col min="2569" max="2816" width="9.140625" style="43"/>
    <col min="2817" max="2817" width="58.5703125" style="43" customWidth="1"/>
    <col min="2818" max="2818" width="18.140625" style="43" customWidth="1"/>
    <col min="2819" max="2819" width="14.42578125" style="43" customWidth="1"/>
    <col min="2820" max="2820" width="15.5703125" style="43" customWidth="1"/>
    <col min="2821" max="2821" width="17.28515625" style="43" customWidth="1"/>
    <col min="2822" max="2822" width="15.7109375" style="43" customWidth="1"/>
    <col min="2823" max="2824" width="16.42578125" style="43" customWidth="1"/>
    <col min="2825" max="3072" width="9.140625" style="43"/>
    <col min="3073" max="3073" width="58.5703125" style="43" customWidth="1"/>
    <col min="3074" max="3074" width="18.140625" style="43" customWidth="1"/>
    <col min="3075" max="3075" width="14.42578125" style="43" customWidth="1"/>
    <col min="3076" max="3076" width="15.5703125" style="43" customWidth="1"/>
    <col min="3077" max="3077" width="17.28515625" style="43" customWidth="1"/>
    <col min="3078" max="3078" width="15.7109375" style="43" customWidth="1"/>
    <col min="3079" max="3080" width="16.42578125" style="43" customWidth="1"/>
    <col min="3081" max="3328" width="9.140625" style="43"/>
    <col min="3329" max="3329" width="58.5703125" style="43" customWidth="1"/>
    <col min="3330" max="3330" width="18.140625" style="43" customWidth="1"/>
    <col min="3331" max="3331" width="14.42578125" style="43" customWidth="1"/>
    <col min="3332" max="3332" width="15.5703125" style="43" customWidth="1"/>
    <col min="3333" max="3333" width="17.28515625" style="43" customWidth="1"/>
    <col min="3334" max="3334" width="15.7109375" style="43" customWidth="1"/>
    <col min="3335" max="3336" width="16.42578125" style="43" customWidth="1"/>
    <col min="3337" max="3584" width="9.140625" style="43"/>
    <col min="3585" max="3585" width="58.5703125" style="43" customWidth="1"/>
    <col min="3586" max="3586" width="18.140625" style="43" customWidth="1"/>
    <col min="3587" max="3587" width="14.42578125" style="43" customWidth="1"/>
    <col min="3588" max="3588" width="15.5703125" style="43" customWidth="1"/>
    <col min="3589" max="3589" width="17.28515625" style="43" customWidth="1"/>
    <col min="3590" max="3590" width="15.7109375" style="43" customWidth="1"/>
    <col min="3591" max="3592" width="16.42578125" style="43" customWidth="1"/>
    <col min="3593" max="3840" width="9.140625" style="43"/>
    <col min="3841" max="3841" width="58.5703125" style="43" customWidth="1"/>
    <col min="3842" max="3842" width="18.140625" style="43" customWidth="1"/>
    <col min="3843" max="3843" width="14.42578125" style="43" customWidth="1"/>
    <col min="3844" max="3844" width="15.5703125" style="43" customWidth="1"/>
    <col min="3845" max="3845" width="17.28515625" style="43" customWidth="1"/>
    <col min="3846" max="3846" width="15.7109375" style="43" customWidth="1"/>
    <col min="3847" max="3848" width="16.42578125" style="43" customWidth="1"/>
    <col min="3849" max="4096" width="9.140625" style="43"/>
    <col min="4097" max="4097" width="58.5703125" style="43" customWidth="1"/>
    <col min="4098" max="4098" width="18.140625" style="43" customWidth="1"/>
    <col min="4099" max="4099" width="14.42578125" style="43" customWidth="1"/>
    <col min="4100" max="4100" width="15.5703125" style="43" customWidth="1"/>
    <col min="4101" max="4101" width="17.28515625" style="43" customWidth="1"/>
    <col min="4102" max="4102" width="15.7109375" style="43" customWidth="1"/>
    <col min="4103" max="4104" width="16.42578125" style="43" customWidth="1"/>
    <col min="4105" max="4352" width="9.140625" style="43"/>
    <col min="4353" max="4353" width="58.5703125" style="43" customWidth="1"/>
    <col min="4354" max="4354" width="18.140625" style="43" customWidth="1"/>
    <col min="4355" max="4355" width="14.42578125" style="43" customWidth="1"/>
    <col min="4356" max="4356" width="15.5703125" style="43" customWidth="1"/>
    <col min="4357" max="4357" width="17.28515625" style="43" customWidth="1"/>
    <col min="4358" max="4358" width="15.7109375" style="43" customWidth="1"/>
    <col min="4359" max="4360" width="16.42578125" style="43" customWidth="1"/>
    <col min="4361" max="4608" width="9.140625" style="43"/>
    <col min="4609" max="4609" width="58.5703125" style="43" customWidth="1"/>
    <col min="4610" max="4610" width="18.140625" style="43" customWidth="1"/>
    <col min="4611" max="4611" width="14.42578125" style="43" customWidth="1"/>
    <col min="4612" max="4612" width="15.5703125" style="43" customWidth="1"/>
    <col min="4613" max="4613" width="17.28515625" style="43" customWidth="1"/>
    <col min="4614" max="4614" width="15.7109375" style="43" customWidth="1"/>
    <col min="4615" max="4616" width="16.42578125" style="43" customWidth="1"/>
    <col min="4617" max="4864" width="9.140625" style="43"/>
    <col min="4865" max="4865" width="58.5703125" style="43" customWidth="1"/>
    <col min="4866" max="4866" width="18.140625" style="43" customWidth="1"/>
    <col min="4867" max="4867" width="14.42578125" style="43" customWidth="1"/>
    <col min="4868" max="4868" width="15.5703125" style="43" customWidth="1"/>
    <col min="4869" max="4869" width="17.28515625" style="43" customWidth="1"/>
    <col min="4870" max="4870" width="15.7109375" style="43" customWidth="1"/>
    <col min="4871" max="4872" width="16.42578125" style="43" customWidth="1"/>
    <col min="4873" max="5120" width="9.140625" style="43"/>
    <col min="5121" max="5121" width="58.5703125" style="43" customWidth="1"/>
    <col min="5122" max="5122" width="18.140625" style="43" customWidth="1"/>
    <col min="5123" max="5123" width="14.42578125" style="43" customWidth="1"/>
    <col min="5124" max="5124" width="15.5703125" style="43" customWidth="1"/>
    <col min="5125" max="5125" width="17.28515625" style="43" customWidth="1"/>
    <col min="5126" max="5126" width="15.7109375" style="43" customWidth="1"/>
    <col min="5127" max="5128" width="16.42578125" style="43" customWidth="1"/>
    <col min="5129" max="5376" width="9.140625" style="43"/>
    <col min="5377" max="5377" width="58.5703125" style="43" customWidth="1"/>
    <col min="5378" max="5378" width="18.140625" style="43" customWidth="1"/>
    <col min="5379" max="5379" width="14.42578125" style="43" customWidth="1"/>
    <col min="5380" max="5380" width="15.5703125" style="43" customWidth="1"/>
    <col min="5381" max="5381" width="17.28515625" style="43" customWidth="1"/>
    <col min="5382" max="5382" width="15.7109375" style="43" customWidth="1"/>
    <col min="5383" max="5384" width="16.42578125" style="43" customWidth="1"/>
    <col min="5385" max="5632" width="9.140625" style="43"/>
    <col min="5633" max="5633" width="58.5703125" style="43" customWidth="1"/>
    <col min="5634" max="5634" width="18.140625" style="43" customWidth="1"/>
    <col min="5635" max="5635" width="14.42578125" style="43" customWidth="1"/>
    <col min="5636" max="5636" width="15.5703125" style="43" customWidth="1"/>
    <col min="5637" max="5637" width="17.28515625" style="43" customWidth="1"/>
    <col min="5638" max="5638" width="15.7109375" style="43" customWidth="1"/>
    <col min="5639" max="5640" width="16.42578125" style="43" customWidth="1"/>
    <col min="5641" max="5888" width="9.140625" style="43"/>
    <col min="5889" max="5889" width="58.5703125" style="43" customWidth="1"/>
    <col min="5890" max="5890" width="18.140625" style="43" customWidth="1"/>
    <col min="5891" max="5891" width="14.42578125" style="43" customWidth="1"/>
    <col min="5892" max="5892" width="15.5703125" style="43" customWidth="1"/>
    <col min="5893" max="5893" width="17.28515625" style="43" customWidth="1"/>
    <col min="5894" max="5894" width="15.7109375" style="43" customWidth="1"/>
    <col min="5895" max="5896" width="16.42578125" style="43" customWidth="1"/>
    <col min="5897" max="6144" width="9.140625" style="43"/>
    <col min="6145" max="6145" width="58.5703125" style="43" customWidth="1"/>
    <col min="6146" max="6146" width="18.140625" style="43" customWidth="1"/>
    <col min="6147" max="6147" width="14.42578125" style="43" customWidth="1"/>
    <col min="6148" max="6148" width="15.5703125" style="43" customWidth="1"/>
    <col min="6149" max="6149" width="17.28515625" style="43" customWidth="1"/>
    <col min="6150" max="6150" width="15.7109375" style="43" customWidth="1"/>
    <col min="6151" max="6152" width="16.42578125" style="43" customWidth="1"/>
    <col min="6153" max="6400" width="9.140625" style="43"/>
    <col min="6401" max="6401" width="58.5703125" style="43" customWidth="1"/>
    <col min="6402" max="6402" width="18.140625" style="43" customWidth="1"/>
    <col min="6403" max="6403" width="14.42578125" style="43" customWidth="1"/>
    <col min="6404" max="6404" width="15.5703125" style="43" customWidth="1"/>
    <col min="6405" max="6405" width="17.28515625" style="43" customWidth="1"/>
    <col min="6406" max="6406" width="15.7109375" style="43" customWidth="1"/>
    <col min="6407" max="6408" width="16.42578125" style="43" customWidth="1"/>
    <col min="6409" max="6656" width="9.140625" style="43"/>
    <col min="6657" max="6657" width="58.5703125" style="43" customWidth="1"/>
    <col min="6658" max="6658" width="18.140625" style="43" customWidth="1"/>
    <col min="6659" max="6659" width="14.42578125" style="43" customWidth="1"/>
    <col min="6660" max="6660" width="15.5703125" style="43" customWidth="1"/>
    <col min="6661" max="6661" width="17.28515625" style="43" customWidth="1"/>
    <col min="6662" max="6662" width="15.7109375" style="43" customWidth="1"/>
    <col min="6663" max="6664" width="16.42578125" style="43" customWidth="1"/>
    <col min="6665" max="6912" width="9.140625" style="43"/>
    <col min="6913" max="6913" width="58.5703125" style="43" customWidth="1"/>
    <col min="6914" max="6914" width="18.140625" style="43" customWidth="1"/>
    <col min="6915" max="6915" width="14.42578125" style="43" customWidth="1"/>
    <col min="6916" max="6916" width="15.5703125" style="43" customWidth="1"/>
    <col min="6917" max="6917" width="17.28515625" style="43" customWidth="1"/>
    <col min="6918" max="6918" width="15.7109375" style="43" customWidth="1"/>
    <col min="6919" max="6920" width="16.42578125" style="43" customWidth="1"/>
    <col min="6921" max="7168" width="9.140625" style="43"/>
    <col min="7169" max="7169" width="58.5703125" style="43" customWidth="1"/>
    <col min="7170" max="7170" width="18.140625" style="43" customWidth="1"/>
    <col min="7171" max="7171" width="14.42578125" style="43" customWidth="1"/>
    <col min="7172" max="7172" width="15.5703125" style="43" customWidth="1"/>
    <col min="7173" max="7173" width="17.28515625" style="43" customWidth="1"/>
    <col min="7174" max="7174" width="15.7109375" style="43" customWidth="1"/>
    <col min="7175" max="7176" width="16.42578125" style="43" customWidth="1"/>
    <col min="7177" max="7424" width="9.140625" style="43"/>
    <col min="7425" max="7425" width="58.5703125" style="43" customWidth="1"/>
    <col min="7426" max="7426" width="18.140625" style="43" customWidth="1"/>
    <col min="7427" max="7427" width="14.42578125" style="43" customWidth="1"/>
    <col min="7428" max="7428" width="15.5703125" style="43" customWidth="1"/>
    <col min="7429" max="7429" width="17.28515625" style="43" customWidth="1"/>
    <col min="7430" max="7430" width="15.7109375" style="43" customWidth="1"/>
    <col min="7431" max="7432" width="16.42578125" style="43" customWidth="1"/>
    <col min="7433" max="7680" width="9.140625" style="43"/>
    <col min="7681" max="7681" width="58.5703125" style="43" customWidth="1"/>
    <col min="7682" max="7682" width="18.140625" style="43" customWidth="1"/>
    <col min="7683" max="7683" width="14.42578125" style="43" customWidth="1"/>
    <col min="7684" max="7684" width="15.5703125" style="43" customWidth="1"/>
    <col min="7685" max="7685" width="17.28515625" style="43" customWidth="1"/>
    <col min="7686" max="7686" width="15.7109375" style="43" customWidth="1"/>
    <col min="7687" max="7688" width="16.42578125" style="43" customWidth="1"/>
    <col min="7689" max="7936" width="9.140625" style="43"/>
    <col min="7937" max="7937" width="58.5703125" style="43" customWidth="1"/>
    <col min="7938" max="7938" width="18.140625" style="43" customWidth="1"/>
    <col min="7939" max="7939" width="14.42578125" style="43" customWidth="1"/>
    <col min="7940" max="7940" width="15.5703125" style="43" customWidth="1"/>
    <col min="7941" max="7941" width="17.28515625" style="43" customWidth="1"/>
    <col min="7942" max="7942" width="15.7109375" style="43" customWidth="1"/>
    <col min="7943" max="7944" width="16.42578125" style="43" customWidth="1"/>
    <col min="7945" max="8192" width="9.140625" style="43"/>
    <col min="8193" max="8193" width="58.5703125" style="43" customWidth="1"/>
    <col min="8194" max="8194" width="18.140625" style="43" customWidth="1"/>
    <col min="8195" max="8195" width="14.42578125" style="43" customWidth="1"/>
    <col min="8196" max="8196" width="15.5703125" style="43" customWidth="1"/>
    <col min="8197" max="8197" width="17.28515625" style="43" customWidth="1"/>
    <col min="8198" max="8198" width="15.7109375" style="43" customWidth="1"/>
    <col min="8199" max="8200" width="16.42578125" style="43" customWidth="1"/>
    <col min="8201" max="8448" width="9.140625" style="43"/>
    <col min="8449" max="8449" width="58.5703125" style="43" customWidth="1"/>
    <col min="8450" max="8450" width="18.140625" style="43" customWidth="1"/>
    <col min="8451" max="8451" width="14.42578125" style="43" customWidth="1"/>
    <col min="8452" max="8452" width="15.5703125" style="43" customWidth="1"/>
    <col min="8453" max="8453" width="17.28515625" style="43" customWidth="1"/>
    <col min="8454" max="8454" width="15.7109375" style="43" customWidth="1"/>
    <col min="8455" max="8456" width="16.42578125" style="43" customWidth="1"/>
    <col min="8457" max="8704" width="9.140625" style="43"/>
    <col min="8705" max="8705" width="58.5703125" style="43" customWidth="1"/>
    <col min="8706" max="8706" width="18.140625" style="43" customWidth="1"/>
    <col min="8707" max="8707" width="14.42578125" style="43" customWidth="1"/>
    <col min="8708" max="8708" width="15.5703125" style="43" customWidth="1"/>
    <col min="8709" max="8709" width="17.28515625" style="43" customWidth="1"/>
    <col min="8710" max="8710" width="15.7109375" style="43" customWidth="1"/>
    <col min="8711" max="8712" width="16.42578125" style="43" customWidth="1"/>
    <col min="8713" max="8960" width="9.140625" style="43"/>
    <col min="8961" max="8961" width="58.5703125" style="43" customWidth="1"/>
    <col min="8962" max="8962" width="18.140625" style="43" customWidth="1"/>
    <col min="8963" max="8963" width="14.42578125" style="43" customWidth="1"/>
    <col min="8964" max="8964" width="15.5703125" style="43" customWidth="1"/>
    <col min="8965" max="8965" width="17.28515625" style="43" customWidth="1"/>
    <col min="8966" max="8966" width="15.7109375" style="43" customWidth="1"/>
    <col min="8967" max="8968" width="16.42578125" style="43" customWidth="1"/>
    <col min="8969" max="9216" width="9.140625" style="43"/>
    <col min="9217" max="9217" width="58.5703125" style="43" customWidth="1"/>
    <col min="9218" max="9218" width="18.140625" style="43" customWidth="1"/>
    <col min="9219" max="9219" width="14.42578125" style="43" customWidth="1"/>
    <col min="9220" max="9220" width="15.5703125" style="43" customWidth="1"/>
    <col min="9221" max="9221" width="17.28515625" style="43" customWidth="1"/>
    <col min="9222" max="9222" width="15.7109375" style="43" customWidth="1"/>
    <col min="9223" max="9224" width="16.42578125" style="43" customWidth="1"/>
    <col min="9225" max="9472" width="9.140625" style="43"/>
    <col min="9473" max="9473" width="58.5703125" style="43" customWidth="1"/>
    <col min="9474" max="9474" width="18.140625" style="43" customWidth="1"/>
    <col min="9475" max="9475" width="14.42578125" style="43" customWidth="1"/>
    <col min="9476" max="9476" width="15.5703125" style="43" customWidth="1"/>
    <col min="9477" max="9477" width="17.28515625" style="43" customWidth="1"/>
    <col min="9478" max="9478" width="15.7109375" style="43" customWidth="1"/>
    <col min="9479" max="9480" width="16.42578125" style="43" customWidth="1"/>
    <col min="9481" max="9728" width="9.140625" style="43"/>
    <col min="9729" max="9729" width="58.5703125" style="43" customWidth="1"/>
    <col min="9730" max="9730" width="18.140625" style="43" customWidth="1"/>
    <col min="9731" max="9731" width="14.42578125" style="43" customWidth="1"/>
    <col min="9732" max="9732" width="15.5703125" style="43" customWidth="1"/>
    <col min="9733" max="9733" width="17.28515625" style="43" customWidth="1"/>
    <col min="9734" max="9734" width="15.7109375" style="43" customWidth="1"/>
    <col min="9735" max="9736" width="16.42578125" style="43" customWidth="1"/>
    <col min="9737" max="9984" width="9.140625" style="43"/>
    <col min="9985" max="9985" width="58.5703125" style="43" customWidth="1"/>
    <col min="9986" max="9986" width="18.140625" style="43" customWidth="1"/>
    <col min="9987" max="9987" width="14.42578125" style="43" customWidth="1"/>
    <col min="9988" max="9988" width="15.5703125" style="43" customWidth="1"/>
    <col min="9989" max="9989" width="17.28515625" style="43" customWidth="1"/>
    <col min="9990" max="9990" width="15.7109375" style="43" customWidth="1"/>
    <col min="9991" max="9992" width="16.42578125" style="43" customWidth="1"/>
    <col min="9993" max="10240" width="9.140625" style="43"/>
    <col min="10241" max="10241" width="58.5703125" style="43" customWidth="1"/>
    <col min="10242" max="10242" width="18.140625" style="43" customWidth="1"/>
    <col min="10243" max="10243" width="14.42578125" style="43" customWidth="1"/>
    <col min="10244" max="10244" width="15.5703125" style="43" customWidth="1"/>
    <col min="10245" max="10245" width="17.28515625" style="43" customWidth="1"/>
    <col min="10246" max="10246" width="15.7109375" style="43" customWidth="1"/>
    <col min="10247" max="10248" width="16.42578125" style="43" customWidth="1"/>
    <col min="10249" max="10496" width="9.140625" style="43"/>
    <col min="10497" max="10497" width="58.5703125" style="43" customWidth="1"/>
    <col min="10498" max="10498" width="18.140625" style="43" customWidth="1"/>
    <col min="10499" max="10499" width="14.42578125" style="43" customWidth="1"/>
    <col min="10500" max="10500" width="15.5703125" style="43" customWidth="1"/>
    <col min="10501" max="10501" width="17.28515625" style="43" customWidth="1"/>
    <col min="10502" max="10502" width="15.7109375" style="43" customWidth="1"/>
    <col min="10503" max="10504" width="16.42578125" style="43" customWidth="1"/>
    <col min="10505" max="10752" width="9.140625" style="43"/>
    <col min="10753" max="10753" width="58.5703125" style="43" customWidth="1"/>
    <col min="10754" max="10754" width="18.140625" style="43" customWidth="1"/>
    <col min="10755" max="10755" width="14.42578125" style="43" customWidth="1"/>
    <col min="10756" max="10756" width="15.5703125" style="43" customWidth="1"/>
    <col min="10757" max="10757" width="17.28515625" style="43" customWidth="1"/>
    <col min="10758" max="10758" width="15.7109375" style="43" customWidth="1"/>
    <col min="10759" max="10760" width="16.42578125" style="43" customWidth="1"/>
    <col min="10761" max="11008" width="9.140625" style="43"/>
    <col min="11009" max="11009" width="58.5703125" style="43" customWidth="1"/>
    <col min="11010" max="11010" width="18.140625" style="43" customWidth="1"/>
    <col min="11011" max="11011" width="14.42578125" style="43" customWidth="1"/>
    <col min="11012" max="11012" width="15.5703125" style="43" customWidth="1"/>
    <col min="11013" max="11013" width="17.28515625" style="43" customWidth="1"/>
    <col min="11014" max="11014" width="15.7109375" style="43" customWidth="1"/>
    <col min="11015" max="11016" width="16.42578125" style="43" customWidth="1"/>
    <col min="11017" max="11264" width="9.140625" style="43"/>
    <col min="11265" max="11265" width="58.5703125" style="43" customWidth="1"/>
    <col min="11266" max="11266" width="18.140625" style="43" customWidth="1"/>
    <col min="11267" max="11267" width="14.42578125" style="43" customWidth="1"/>
    <col min="11268" max="11268" width="15.5703125" style="43" customWidth="1"/>
    <col min="11269" max="11269" width="17.28515625" style="43" customWidth="1"/>
    <col min="11270" max="11270" width="15.7109375" style="43" customWidth="1"/>
    <col min="11271" max="11272" width="16.42578125" style="43" customWidth="1"/>
    <col min="11273" max="11520" width="9.140625" style="43"/>
    <col min="11521" max="11521" width="58.5703125" style="43" customWidth="1"/>
    <col min="11522" max="11522" width="18.140625" style="43" customWidth="1"/>
    <col min="11523" max="11523" width="14.42578125" style="43" customWidth="1"/>
    <col min="11524" max="11524" width="15.5703125" style="43" customWidth="1"/>
    <col min="11525" max="11525" width="17.28515625" style="43" customWidth="1"/>
    <col min="11526" max="11526" width="15.7109375" style="43" customWidth="1"/>
    <col min="11527" max="11528" width="16.42578125" style="43" customWidth="1"/>
    <col min="11529" max="11776" width="9.140625" style="43"/>
    <col min="11777" max="11777" width="58.5703125" style="43" customWidth="1"/>
    <col min="11778" max="11778" width="18.140625" style="43" customWidth="1"/>
    <col min="11779" max="11779" width="14.42578125" style="43" customWidth="1"/>
    <col min="11780" max="11780" width="15.5703125" style="43" customWidth="1"/>
    <col min="11781" max="11781" width="17.28515625" style="43" customWidth="1"/>
    <col min="11782" max="11782" width="15.7109375" style="43" customWidth="1"/>
    <col min="11783" max="11784" width="16.42578125" style="43" customWidth="1"/>
    <col min="11785" max="12032" width="9.140625" style="43"/>
    <col min="12033" max="12033" width="58.5703125" style="43" customWidth="1"/>
    <col min="12034" max="12034" width="18.140625" style="43" customWidth="1"/>
    <col min="12035" max="12035" width="14.42578125" style="43" customWidth="1"/>
    <col min="12036" max="12036" width="15.5703125" style="43" customWidth="1"/>
    <col min="12037" max="12037" width="17.28515625" style="43" customWidth="1"/>
    <col min="12038" max="12038" width="15.7109375" style="43" customWidth="1"/>
    <col min="12039" max="12040" width="16.42578125" style="43" customWidth="1"/>
    <col min="12041" max="12288" width="9.140625" style="43"/>
    <col min="12289" max="12289" width="58.5703125" style="43" customWidth="1"/>
    <col min="12290" max="12290" width="18.140625" style="43" customWidth="1"/>
    <col min="12291" max="12291" width="14.42578125" style="43" customWidth="1"/>
    <col min="12292" max="12292" width="15.5703125" style="43" customWidth="1"/>
    <col min="12293" max="12293" width="17.28515625" style="43" customWidth="1"/>
    <col min="12294" max="12294" width="15.7109375" style="43" customWidth="1"/>
    <col min="12295" max="12296" width="16.42578125" style="43" customWidth="1"/>
    <col min="12297" max="12544" width="9.140625" style="43"/>
    <col min="12545" max="12545" width="58.5703125" style="43" customWidth="1"/>
    <col min="12546" max="12546" width="18.140625" style="43" customWidth="1"/>
    <col min="12547" max="12547" width="14.42578125" style="43" customWidth="1"/>
    <col min="12548" max="12548" width="15.5703125" style="43" customWidth="1"/>
    <col min="12549" max="12549" width="17.28515625" style="43" customWidth="1"/>
    <col min="12550" max="12550" width="15.7109375" style="43" customWidth="1"/>
    <col min="12551" max="12552" width="16.42578125" style="43" customWidth="1"/>
    <col min="12553" max="12800" width="9.140625" style="43"/>
    <col min="12801" max="12801" width="58.5703125" style="43" customWidth="1"/>
    <col min="12802" max="12802" width="18.140625" style="43" customWidth="1"/>
    <col min="12803" max="12803" width="14.42578125" style="43" customWidth="1"/>
    <col min="12804" max="12804" width="15.5703125" style="43" customWidth="1"/>
    <col min="12805" max="12805" width="17.28515625" style="43" customWidth="1"/>
    <col min="12806" max="12806" width="15.7109375" style="43" customWidth="1"/>
    <col min="12807" max="12808" width="16.42578125" style="43" customWidth="1"/>
    <col min="12809" max="13056" width="9.140625" style="43"/>
    <col min="13057" max="13057" width="58.5703125" style="43" customWidth="1"/>
    <col min="13058" max="13058" width="18.140625" style="43" customWidth="1"/>
    <col min="13059" max="13059" width="14.42578125" style="43" customWidth="1"/>
    <col min="13060" max="13060" width="15.5703125" style="43" customWidth="1"/>
    <col min="13061" max="13061" width="17.28515625" style="43" customWidth="1"/>
    <col min="13062" max="13062" width="15.7109375" style="43" customWidth="1"/>
    <col min="13063" max="13064" width="16.42578125" style="43" customWidth="1"/>
    <col min="13065" max="13312" width="9.140625" style="43"/>
    <col min="13313" max="13313" width="58.5703125" style="43" customWidth="1"/>
    <col min="13314" max="13314" width="18.140625" style="43" customWidth="1"/>
    <col min="13315" max="13315" width="14.42578125" style="43" customWidth="1"/>
    <col min="13316" max="13316" width="15.5703125" style="43" customWidth="1"/>
    <col min="13317" max="13317" width="17.28515625" style="43" customWidth="1"/>
    <col min="13318" max="13318" width="15.7109375" style="43" customWidth="1"/>
    <col min="13319" max="13320" width="16.42578125" style="43" customWidth="1"/>
    <col min="13321" max="13568" width="9.140625" style="43"/>
    <col min="13569" max="13569" width="58.5703125" style="43" customWidth="1"/>
    <col min="13570" max="13570" width="18.140625" style="43" customWidth="1"/>
    <col min="13571" max="13571" width="14.42578125" style="43" customWidth="1"/>
    <col min="13572" max="13572" width="15.5703125" style="43" customWidth="1"/>
    <col min="13573" max="13573" width="17.28515625" style="43" customWidth="1"/>
    <col min="13574" max="13574" width="15.7109375" style="43" customWidth="1"/>
    <col min="13575" max="13576" width="16.42578125" style="43" customWidth="1"/>
    <col min="13577" max="13824" width="9.140625" style="43"/>
    <col min="13825" max="13825" width="58.5703125" style="43" customWidth="1"/>
    <col min="13826" max="13826" width="18.140625" style="43" customWidth="1"/>
    <col min="13827" max="13827" width="14.42578125" style="43" customWidth="1"/>
    <col min="13828" max="13828" width="15.5703125" style="43" customWidth="1"/>
    <col min="13829" max="13829" width="17.28515625" style="43" customWidth="1"/>
    <col min="13830" max="13830" width="15.7109375" style="43" customWidth="1"/>
    <col min="13831" max="13832" width="16.42578125" style="43" customWidth="1"/>
    <col min="13833" max="14080" width="9.140625" style="43"/>
    <col min="14081" max="14081" width="58.5703125" style="43" customWidth="1"/>
    <col min="14082" max="14082" width="18.140625" style="43" customWidth="1"/>
    <col min="14083" max="14083" width="14.42578125" style="43" customWidth="1"/>
    <col min="14084" max="14084" width="15.5703125" style="43" customWidth="1"/>
    <col min="14085" max="14085" width="17.28515625" style="43" customWidth="1"/>
    <col min="14086" max="14086" width="15.7109375" style="43" customWidth="1"/>
    <col min="14087" max="14088" width="16.42578125" style="43" customWidth="1"/>
    <col min="14089" max="14336" width="9.140625" style="43"/>
    <col min="14337" max="14337" width="58.5703125" style="43" customWidth="1"/>
    <col min="14338" max="14338" width="18.140625" style="43" customWidth="1"/>
    <col min="14339" max="14339" width="14.42578125" style="43" customWidth="1"/>
    <col min="14340" max="14340" width="15.5703125" style="43" customWidth="1"/>
    <col min="14341" max="14341" width="17.28515625" style="43" customWidth="1"/>
    <col min="14342" max="14342" width="15.7109375" style="43" customWidth="1"/>
    <col min="14343" max="14344" width="16.42578125" style="43" customWidth="1"/>
    <col min="14345" max="14592" width="9.140625" style="43"/>
    <col min="14593" max="14593" width="58.5703125" style="43" customWidth="1"/>
    <col min="14594" max="14594" width="18.140625" style="43" customWidth="1"/>
    <col min="14595" max="14595" width="14.42578125" style="43" customWidth="1"/>
    <col min="14596" max="14596" width="15.5703125" style="43" customWidth="1"/>
    <col min="14597" max="14597" width="17.28515625" style="43" customWidth="1"/>
    <col min="14598" max="14598" width="15.7109375" style="43" customWidth="1"/>
    <col min="14599" max="14600" width="16.42578125" style="43" customWidth="1"/>
    <col min="14601" max="14848" width="9.140625" style="43"/>
    <col min="14849" max="14849" width="58.5703125" style="43" customWidth="1"/>
    <col min="14850" max="14850" width="18.140625" style="43" customWidth="1"/>
    <col min="14851" max="14851" width="14.42578125" style="43" customWidth="1"/>
    <col min="14852" max="14852" width="15.5703125" style="43" customWidth="1"/>
    <col min="14853" max="14853" width="17.28515625" style="43" customWidth="1"/>
    <col min="14854" max="14854" width="15.7109375" style="43" customWidth="1"/>
    <col min="14855" max="14856" width="16.42578125" style="43" customWidth="1"/>
    <col min="14857" max="15104" width="9.140625" style="43"/>
    <col min="15105" max="15105" width="58.5703125" style="43" customWidth="1"/>
    <col min="15106" max="15106" width="18.140625" style="43" customWidth="1"/>
    <col min="15107" max="15107" width="14.42578125" style="43" customWidth="1"/>
    <col min="15108" max="15108" width="15.5703125" style="43" customWidth="1"/>
    <col min="15109" max="15109" width="17.28515625" style="43" customWidth="1"/>
    <col min="15110" max="15110" width="15.7109375" style="43" customWidth="1"/>
    <col min="15111" max="15112" width="16.42578125" style="43" customWidth="1"/>
    <col min="15113" max="15360" width="9.140625" style="43"/>
    <col min="15361" max="15361" width="58.5703125" style="43" customWidth="1"/>
    <col min="15362" max="15362" width="18.140625" style="43" customWidth="1"/>
    <col min="15363" max="15363" width="14.42578125" style="43" customWidth="1"/>
    <col min="15364" max="15364" width="15.5703125" style="43" customWidth="1"/>
    <col min="15365" max="15365" width="17.28515625" style="43" customWidth="1"/>
    <col min="15366" max="15366" width="15.7109375" style="43" customWidth="1"/>
    <col min="15367" max="15368" width="16.42578125" style="43" customWidth="1"/>
    <col min="15369" max="15616" width="9.140625" style="43"/>
    <col min="15617" max="15617" width="58.5703125" style="43" customWidth="1"/>
    <col min="15618" max="15618" width="18.140625" style="43" customWidth="1"/>
    <col min="15619" max="15619" width="14.42578125" style="43" customWidth="1"/>
    <col min="15620" max="15620" width="15.5703125" style="43" customWidth="1"/>
    <col min="15621" max="15621" width="17.28515625" style="43" customWidth="1"/>
    <col min="15622" max="15622" width="15.7109375" style="43" customWidth="1"/>
    <col min="15623" max="15624" width="16.42578125" style="43" customWidth="1"/>
    <col min="15625" max="15872" width="9.140625" style="43"/>
    <col min="15873" max="15873" width="58.5703125" style="43" customWidth="1"/>
    <col min="15874" max="15874" width="18.140625" style="43" customWidth="1"/>
    <col min="15875" max="15875" width="14.42578125" style="43" customWidth="1"/>
    <col min="15876" max="15876" width="15.5703125" style="43" customWidth="1"/>
    <col min="15877" max="15877" width="17.28515625" style="43" customWidth="1"/>
    <col min="15878" max="15878" width="15.7109375" style="43" customWidth="1"/>
    <col min="15879" max="15880" width="16.42578125" style="43" customWidth="1"/>
    <col min="15881" max="16128" width="9.140625" style="43"/>
    <col min="16129" max="16129" width="58.5703125" style="43" customWidth="1"/>
    <col min="16130" max="16130" width="18.140625" style="43" customWidth="1"/>
    <col min="16131" max="16131" width="14.42578125" style="43" customWidth="1"/>
    <col min="16132" max="16132" width="15.5703125" style="43" customWidth="1"/>
    <col min="16133" max="16133" width="17.28515625" style="43" customWidth="1"/>
    <col min="16134" max="16134" width="15.7109375" style="43" customWidth="1"/>
    <col min="16135" max="16136" width="16.42578125" style="43" customWidth="1"/>
    <col min="16137" max="16384" width="9.140625" style="43"/>
  </cols>
  <sheetData>
    <row r="1" spans="1:8" ht="46.5" customHeight="1" x14ac:dyDescent="0.3">
      <c r="A1" s="142" t="s">
        <v>46</v>
      </c>
      <c r="B1" s="142"/>
      <c r="C1" s="142"/>
      <c r="D1" s="142"/>
      <c r="E1" s="142"/>
      <c r="F1" s="142"/>
      <c r="G1" s="142"/>
      <c r="H1" s="142"/>
    </row>
    <row r="3" spans="1:8" s="44" customFormat="1" ht="68.25" customHeight="1" x14ac:dyDescent="0.25">
      <c r="A3" s="143" t="s">
        <v>47</v>
      </c>
      <c r="B3" s="144" t="s">
        <v>48</v>
      </c>
      <c r="C3" s="145"/>
      <c r="D3" s="143" t="s">
        <v>49</v>
      </c>
      <c r="E3" s="143"/>
      <c r="F3" s="143" t="s">
        <v>50</v>
      </c>
      <c r="G3" s="143"/>
      <c r="H3" s="143" t="s">
        <v>51</v>
      </c>
    </row>
    <row r="4" spans="1:8" s="44" customFormat="1" ht="65.25" customHeight="1" x14ac:dyDescent="0.25">
      <c r="A4" s="143"/>
      <c r="B4" s="45" t="s">
        <v>52</v>
      </c>
      <c r="C4" s="45" t="s">
        <v>53</v>
      </c>
      <c r="D4" s="45" t="s">
        <v>52</v>
      </c>
      <c r="E4" s="45" t="s">
        <v>53</v>
      </c>
      <c r="F4" s="45" t="s">
        <v>54</v>
      </c>
      <c r="G4" s="45" t="s">
        <v>53</v>
      </c>
      <c r="H4" s="146"/>
    </row>
    <row r="5" spans="1:8" s="44" customFormat="1" ht="38.85" hidden="1" customHeight="1" x14ac:dyDescent="0.25">
      <c r="A5" s="46" t="s">
        <v>55</v>
      </c>
      <c r="B5" s="47">
        <v>2192.25</v>
      </c>
      <c r="C5" s="47">
        <v>9209</v>
      </c>
      <c r="D5" s="48">
        <v>2495.75</v>
      </c>
      <c r="E5" s="48">
        <v>10901</v>
      </c>
      <c r="F5" s="48">
        <v>2506.75</v>
      </c>
      <c r="G5" s="48">
        <v>11906</v>
      </c>
      <c r="H5" s="49">
        <f>G5/E5</f>
        <v>1.0921933767544263</v>
      </c>
    </row>
    <row r="6" spans="1:8" s="44" customFormat="1" ht="38.85" customHeight="1" x14ac:dyDescent="0.25">
      <c r="A6" s="46" t="s">
        <v>56</v>
      </c>
      <c r="B6" s="47">
        <v>44756.270000000004</v>
      </c>
      <c r="C6" s="47">
        <v>5860.262473496412</v>
      </c>
      <c r="D6" s="48">
        <v>42891.99</v>
      </c>
      <c r="E6" s="48">
        <v>6787.0674101045443</v>
      </c>
      <c r="F6" s="48">
        <v>42892.18</v>
      </c>
      <c r="G6" s="48">
        <v>7981.0578127002582</v>
      </c>
      <c r="H6" s="49">
        <v>1.1759214002822644</v>
      </c>
    </row>
    <row r="7" spans="1:8" s="52" customFormat="1" ht="38.85" customHeight="1" x14ac:dyDescent="0.25">
      <c r="A7" s="50" t="s">
        <v>57</v>
      </c>
      <c r="B7" s="51">
        <v>23855.91</v>
      </c>
      <c r="C7" s="51">
        <v>5706</v>
      </c>
      <c r="D7" s="51">
        <v>22659.1</v>
      </c>
      <c r="E7" s="51">
        <v>6599.6</v>
      </c>
      <c r="F7" s="51">
        <v>22648.29</v>
      </c>
      <c r="G7" s="51">
        <f>2146275499/12/F7</f>
        <v>7897.1212212194978</v>
      </c>
      <c r="H7" s="49">
        <f>G7/E7</f>
        <v>1.1966060399447689</v>
      </c>
    </row>
    <row r="8" spans="1:8" s="52" customFormat="1" ht="38.85" customHeight="1" x14ac:dyDescent="0.25">
      <c r="A8" s="50" t="s">
        <v>58</v>
      </c>
      <c r="B8" s="51">
        <v>14491.5</v>
      </c>
      <c r="C8" s="51">
        <v>4481.5200000000004</v>
      </c>
      <c r="D8" s="51">
        <f>D10+D11</f>
        <v>14491.5</v>
      </c>
      <c r="E8" s="51">
        <v>4674.2</v>
      </c>
      <c r="F8" s="51">
        <f>F10+F11</f>
        <v>10876.5</v>
      </c>
      <c r="G8" s="51">
        <v>5341</v>
      </c>
      <c r="H8" s="49">
        <f>G8/E8</f>
        <v>1.1426554276667666</v>
      </c>
    </row>
    <row r="9" spans="1:8" s="52" customFormat="1" ht="15" customHeight="1" x14ac:dyDescent="0.25">
      <c r="A9" s="53" t="s">
        <v>4</v>
      </c>
      <c r="B9" s="54"/>
      <c r="C9" s="54"/>
      <c r="D9" s="54"/>
      <c r="E9" s="54"/>
      <c r="F9" s="54"/>
      <c r="G9" s="54"/>
      <c r="H9" s="54"/>
    </row>
    <row r="10" spans="1:8" s="52" customFormat="1" ht="32.25" customHeight="1" x14ac:dyDescent="0.25">
      <c r="A10" s="55" t="s">
        <v>59</v>
      </c>
      <c r="B10" s="56">
        <v>4716.75</v>
      </c>
      <c r="C10" s="56">
        <v>4551</v>
      </c>
      <c r="D10" s="54">
        <v>4698.75</v>
      </c>
      <c r="E10" s="54">
        <f>216926904/12/D10</f>
        <v>3847.2449055599895</v>
      </c>
      <c r="F10" s="54"/>
      <c r="G10" s="56"/>
      <c r="H10" s="57"/>
    </row>
    <row r="11" spans="1:8" s="52" customFormat="1" ht="27.75" customHeight="1" x14ac:dyDescent="0.25">
      <c r="A11" s="55" t="s">
        <v>60</v>
      </c>
      <c r="B11" s="56">
        <v>9774.75</v>
      </c>
      <c r="C11" s="56">
        <v>4381.2</v>
      </c>
      <c r="D11" s="54">
        <v>9792.75</v>
      </c>
      <c r="E11" s="54">
        <f>552017062/12/D11</f>
        <v>4697.4978257724679</v>
      </c>
      <c r="F11" s="54">
        <v>10876.5</v>
      </c>
      <c r="G11" s="54">
        <f>695948491/12/F11</f>
        <v>5332.2031520556557</v>
      </c>
      <c r="H11" s="57">
        <f t="shared" ref="H11:H22" si="0">G11/E11</f>
        <v>1.1351156189580174</v>
      </c>
    </row>
    <row r="12" spans="1:8" s="52" customFormat="1" ht="84" hidden="1" customHeight="1" x14ac:dyDescent="0.25">
      <c r="A12" s="46" t="s">
        <v>61</v>
      </c>
      <c r="B12" s="47">
        <v>98.9</v>
      </c>
      <c r="C12" s="47">
        <v>4828</v>
      </c>
      <c r="D12" s="51">
        <v>155.4</v>
      </c>
      <c r="E12" s="51">
        <f>11074764/12/D12</f>
        <v>5938.8481338481333</v>
      </c>
      <c r="F12" s="51">
        <v>155.4</v>
      </c>
      <c r="G12" s="51">
        <f>12342112/12/F12</f>
        <v>6618.4641784641781</v>
      </c>
      <c r="H12" s="49">
        <f t="shared" si="0"/>
        <v>1.114435666529779</v>
      </c>
    </row>
    <row r="13" spans="1:8" s="52" customFormat="1" ht="32.25" customHeight="1" x14ac:dyDescent="0.25">
      <c r="A13" s="46" t="s">
        <v>62</v>
      </c>
      <c r="B13" s="47">
        <v>139.75</v>
      </c>
      <c r="C13" s="47">
        <v>6499</v>
      </c>
      <c r="D13" s="51">
        <f>9+135.25</f>
        <v>144.25</v>
      </c>
      <c r="E13" s="51">
        <f>(598688+13703600)/12/D13</f>
        <v>8262.4425187752731</v>
      </c>
      <c r="F13" s="51">
        <f>9+135.25</f>
        <v>144.25</v>
      </c>
      <c r="G13" s="51">
        <f>(13703600+978424)/12/F13</f>
        <v>8481.816291161178</v>
      </c>
      <c r="H13" s="49">
        <f t="shared" si="0"/>
        <v>1.0265507169202579</v>
      </c>
    </row>
    <row r="14" spans="1:8" s="58" customFormat="1" ht="26.25" customHeight="1" x14ac:dyDescent="0.25">
      <c r="A14" s="50" t="s">
        <v>63</v>
      </c>
      <c r="B14" s="51">
        <v>858.5</v>
      </c>
      <c r="C14" s="51">
        <v>3900</v>
      </c>
      <c r="D14" s="51">
        <v>860.5</v>
      </c>
      <c r="E14" s="51">
        <f>49782700/12/D14</f>
        <v>4821.1020724385053</v>
      </c>
      <c r="F14" s="51">
        <v>860.5</v>
      </c>
      <c r="G14" s="51">
        <f>54098846/12/F14</f>
        <v>5239.0902576021699</v>
      </c>
      <c r="H14" s="49">
        <f t="shared" si="0"/>
        <v>1.0866997169699515</v>
      </c>
    </row>
    <row r="15" spans="1:8" s="52" customFormat="1" ht="114" hidden="1" customHeight="1" x14ac:dyDescent="0.25">
      <c r="A15" s="46" t="s">
        <v>64</v>
      </c>
      <c r="B15" s="47">
        <v>60</v>
      </c>
      <c r="C15" s="47">
        <v>4618</v>
      </c>
      <c r="D15" s="51">
        <f>112.25+170</f>
        <v>282.25</v>
      </c>
      <c r="E15" s="51">
        <f>(10694592+5710189)/12/D15</f>
        <v>4843.4546796575141</v>
      </c>
      <c r="F15" s="51">
        <f>112.25+170</f>
        <v>282.25</v>
      </c>
      <c r="G15" s="51">
        <f>(6856762+11977943-58700)/12/F15</f>
        <v>5543.5503395335099</v>
      </c>
      <c r="H15" s="49">
        <f t="shared" si="0"/>
        <v>1.1445446909653958</v>
      </c>
    </row>
    <row r="16" spans="1:8" s="52" customFormat="1" ht="21.75" customHeight="1" x14ac:dyDescent="0.25">
      <c r="A16" s="50" t="s">
        <v>65</v>
      </c>
      <c r="B16" s="51">
        <v>2055.5</v>
      </c>
      <c r="C16" s="51">
        <v>5339</v>
      </c>
      <c r="D16" s="51">
        <v>706.75</v>
      </c>
      <c r="E16" s="51">
        <f>32677904/12/D16</f>
        <v>3853.0720433911092</v>
      </c>
      <c r="F16" s="51">
        <v>706.75</v>
      </c>
      <c r="G16" s="51">
        <f>37964324/12/F16</f>
        <v>4476.3971229807803</v>
      </c>
      <c r="H16" s="49">
        <f t="shared" si="0"/>
        <v>1.1617735335779187</v>
      </c>
    </row>
    <row r="17" spans="1:8" s="52" customFormat="1" ht="25.5" customHeight="1" x14ac:dyDescent="0.25">
      <c r="A17" s="50" t="s">
        <v>66</v>
      </c>
      <c r="B17" s="51">
        <v>1003.96</v>
      </c>
      <c r="C17" s="51">
        <v>5044</v>
      </c>
      <c r="D17" s="51">
        <v>1096.49</v>
      </c>
      <c r="E17" s="51">
        <f>67864039/12/D17</f>
        <v>5157.6727405934689</v>
      </c>
      <c r="F17" s="51">
        <v>1096.49</v>
      </c>
      <c r="G17" s="51">
        <f>77726432/12/F17</f>
        <v>5907.2154480813024</v>
      </c>
      <c r="H17" s="49">
        <f t="shared" si="0"/>
        <v>1.1453257593465667</v>
      </c>
    </row>
    <row r="18" spans="1:8" s="58" customFormat="1" ht="54.75" customHeight="1" x14ac:dyDescent="0.25">
      <c r="A18" s="46" t="s">
        <v>67</v>
      </c>
      <c r="B18" s="51">
        <f>B20+B21+B22</f>
        <v>5825</v>
      </c>
      <c r="C18" s="59">
        <f>(B20*C20+B21*C21+B22*C22)/B18</f>
        <v>6338.5919416309007</v>
      </c>
      <c r="D18" s="51">
        <f>D20+D21+D22</f>
        <v>5848</v>
      </c>
      <c r="E18" s="59">
        <f>(D20*E20+D21*E21+D22*E22)/D18</f>
        <v>9226.7965047879625</v>
      </c>
      <c r="F18" s="51">
        <f>F20+F21+F22</f>
        <v>6188</v>
      </c>
      <c r="G18" s="59">
        <f>(F20*G20+F21*G21+F22*G22)/F18</f>
        <v>10584.583387201033</v>
      </c>
      <c r="H18" s="49">
        <f t="shared" si="0"/>
        <v>1.1471569121209608</v>
      </c>
    </row>
    <row r="19" spans="1:8" s="58" customFormat="1" ht="19.5" customHeight="1" x14ac:dyDescent="0.25">
      <c r="A19" s="53" t="s">
        <v>4</v>
      </c>
      <c r="B19" s="51"/>
      <c r="C19" s="59"/>
      <c r="D19" s="51"/>
      <c r="E19" s="59"/>
      <c r="F19" s="51"/>
      <c r="G19" s="59"/>
      <c r="H19" s="49"/>
    </row>
    <row r="20" spans="1:8" ht="39" customHeight="1" x14ac:dyDescent="0.3">
      <c r="A20" s="60" t="s">
        <v>68</v>
      </c>
      <c r="B20" s="51">
        <v>2582</v>
      </c>
      <c r="C20" s="51">
        <v>6371.53</v>
      </c>
      <c r="D20" s="51">
        <v>2557</v>
      </c>
      <c r="E20" s="51">
        <v>8673.18</v>
      </c>
      <c r="F20" s="51">
        <v>2618</v>
      </c>
      <c r="G20" s="51">
        <v>9374</v>
      </c>
      <c r="H20" s="49">
        <f t="shared" si="0"/>
        <v>1.0808031195017282</v>
      </c>
    </row>
    <row r="21" spans="1:8" ht="48" customHeight="1" x14ac:dyDescent="0.3">
      <c r="A21" s="60" t="s">
        <v>69</v>
      </c>
      <c r="B21" s="51">
        <v>2496</v>
      </c>
      <c r="C21" s="51">
        <v>6211.8</v>
      </c>
      <c r="D21" s="51">
        <v>2503</v>
      </c>
      <c r="E21" s="51">
        <v>10022.9</v>
      </c>
      <c r="F21" s="51">
        <v>2700</v>
      </c>
      <c r="G21" s="51">
        <v>11560.1</v>
      </c>
      <c r="H21" s="49">
        <f t="shared" si="0"/>
        <v>1.153368785481248</v>
      </c>
    </row>
    <row r="22" spans="1:8" ht="51" customHeight="1" x14ac:dyDescent="0.3">
      <c r="A22" s="60" t="s">
        <v>70</v>
      </c>
      <c r="B22" s="51">
        <v>747</v>
      </c>
      <c r="C22" s="51">
        <v>6648.4</v>
      </c>
      <c r="D22" s="51">
        <v>788</v>
      </c>
      <c r="E22" s="51">
        <v>8494.5</v>
      </c>
      <c r="F22" s="51">
        <v>870</v>
      </c>
      <c r="G22" s="51">
        <v>11200</v>
      </c>
      <c r="H22" s="49">
        <f t="shared" si="0"/>
        <v>1.3185002060156572</v>
      </c>
    </row>
  </sheetData>
  <mergeCells count="6">
    <mergeCell ref="A1:H1"/>
    <mergeCell ref="A3:A4"/>
    <mergeCell ref="B3:C3"/>
    <mergeCell ref="D3:E3"/>
    <mergeCell ref="F3:G3"/>
    <mergeCell ref="H3:H4"/>
  </mergeCells>
  <pageMargins left="0.31496062992125984" right="0.23622047244094491" top="0.23622047244094491" bottom="0.15748031496062992" header="0.51181102362204722" footer="0.15748031496062992"/>
  <pageSetup paperSize="9" scale="82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5"/>
  <sheetViews>
    <sheetView workbookViewId="0">
      <selection activeCell="G10" sqref="G10"/>
    </sheetView>
  </sheetViews>
  <sheetFormatPr defaultRowHeight="18.75" x14ac:dyDescent="0.3"/>
  <cols>
    <col min="1" max="1" width="45.28515625" style="69" customWidth="1"/>
    <col min="2" max="2" width="12.85546875" style="43" customWidth="1"/>
    <col min="3" max="3" width="11.140625" style="43" customWidth="1"/>
    <col min="4" max="4" width="11.5703125" style="43" customWidth="1"/>
    <col min="5" max="5" width="14.5703125" style="61" customWidth="1"/>
    <col min="6" max="256" width="9.140625" style="43"/>
    <col min="257" max="257" width="45.28515625" style="43" customWidth="1"/>
    <col min="258" max="258" width="12.85546875" style="43" customWidth="1"/>
    <col min="259" max="259" width="11.140625" style="43" customWidth="1"/>
    <col min="260" max="260" width="11.5703125" style="43" customWidth="1"/>
    <col min="261" max="261" width="14.5703125" style="43" customWidth="1"/>
    <col min="262" max="512" width="9.140625" style="43"/>
    <col min="513" max="513" width="45.28515625" style="43" customWidth="1"/>
    <col min="514" max="514" width="12.85546875" style="43" customWidth="1"/>
    <col min="515" max="515" width="11.140625" style="43" customWidth="1"/>
    <col min="516" max="516" width="11.5703125" style="43" customWidth="1"/>
    <col min="517" max="517" width="14.5703125" style="43" customWidth="1"/>
    <col min="518" max="768" width="9.140625" style="43"/>
    <col min="769" max="769" width="45.28515625" style="43" customWidth="1"/>
    <col min="770" max="770" width="12.85546875" style="43" customWidth="1"/>
    <col min="771" max="771" width="11.140625" style="43" customWidth="1"/>
    <col min="772" max="772" width="11.5703125" style="43" customWidth="1"/>
    <col min="773" max="773" width="14.5703125" style="43" customWidth="1"/>
    <col min="774" max="1024" width="9.140625" style="43"/>
    <col min="1025" max="1025" width="45.28515625" style="43" customWidth="1"/>
    <col min="1026" max="1026" width="12.85546875" style="43" customWidth="1"/>
    <col min="1027" max="1027" width="11.140625" style="43" customWidth="1"/>
    <col min="1028" max="1028" width="11.5703125" style="43" customWidth="1"/>
    <col min="1029" max="1029" width="14.5703125" style="43" customWidth="1"/>
    <col min="1030" max="1280" width="9.140625" style="43"/>
    <col min="1281" max="1281" width="45.28515625" style="43" customWidth="1"/>
    <col min="1282" max="1282" width="12.85546875" style="43" customWidth="1"/>
    <col min="1283" max="1283" width="11.140625" style="43" customWidth="1"/>
    <col min="1284" max="1284" width="11.5703125" style="43" customWidth="1"/>
    <col min="1285" max="1285" width="14.5703125" style="43" customWidth="1"/>
    <col min="1286" max="1536" width="9.140625" style="43"/>
    <col min="1537" max="1537" width="45.28515625" style="43" customWidth="1"/>
    <col min="1538" max="1538" width="12.85546875" style="43" customWidth="1"/>
    <col min="1539" max="1539" width="11.140625" style="43" customWidth="1"/>
    <col min="1540" max="1540" width="11.5703125" style="43" customWidth="1"/>
    <col min="1541" max="1541" width="14.5703125" style="43" customWidth="1"/>
    <col min="1542" max="1792" width="9.140625" style="43"/>
    <col min="1793" max="1793" width="45.28515625" style="43" customWidth="1"/>
    <col min="1794" max="1794" width="12.85546875" style="43" customWidth="1"/>
    <col min="1795" max="1795" width="11.140625" style="43" customWidth="1"/>
    <col min="1796" max="1796" width="11.5703125" style="43" customWidth="1"/>
    <col min="1797" max="1797" width="14.5703125" style="43" customWidth="1"/>
    <col min="1798" max="2048" width="9.140625" style="43"/>
    <col min="2049" max="2049" width="45.28515625" style="43" customWidth="1"/>
    <col min="2050" max="2050" width="12.85546875" style="43" customWidth="1"/>
    <col min="2051" max="2051" width="11.140625" style="43" customWidth="1"/>
    <col min="2052" max="2052" width="11.5703125" style="43" customWidth="1"/>
    <col min="2053" max="2053" width="14.5703125" style="43" customWidth="1"/>
    <col min="2054" max="2304" width="9.140625" style="43"/>
    <col min="2305" max="2305" width="45.28515625" style="43" customWidth="1"/>
    <col min="2306" max="2306" width="12.85546875" style="43" customWidth="1"/>
    <col min="2307" max="2307" width="11.140625" style="43" customWidth="1"/>
    <col min="2308" max="2308" width="11.5703125" style="43" customWidth="1"/>
    <col min="2309" max="2309" width="14.5703125" style="43" customWidth="1"/>
    <col min="2310" max="2560" width="9.140625" style="43"/>
    <col min="2561" max="2561" width="45.28515625" style="43" customWidth="1"/>
    <col min="2562" max="2562" width="12.85546875" style="43" customWidth="1"/>
    <col min="2563" max="2563" width="11.140625" style="43" customWidth="1"/>
    <col min="2564" max="2564" width="11.5703125" style="43" customWidth="1"/>
    <col min="2565" max="2565" width="14.5703125" style="43" customWidth="1"/>
    <col min="2566" max="2816" width="9.140625" style="43"/>
    <col min="2817" max="2817" width="45.28515625" style="43" customWidth="1"/>
    <col min="2818" max="2818" width="12.85546875" style="43" customWidth="1"/>
    <col min="2819" max="2819" width="11.140625" style="43" customWidth="1"/>
    <col min="2820" max="2820" width="11.5703125" style="43" customWidth="1"/>
    <col min="2821" max="2821" width="14.5703125" style="43" customWidth="1"/>
    <col min="2822" max="3072" width="9.140625" style="43"/>
    <col min="3073" max="3073" width="45.28515625" style="43" customWidth="1"/>
    <col min="3074" max="3074" width="12.85546875" style="43" customWidth="1"/>
    <col min="3075" max="3075" width="11.140625" style="43" customWidth="1"/>
    <col min="3076" max="3076" width="11.5703125" style="43" customWidth="1"/>
    <col min="3077" max="3077" width="14.5703125" style="43" customWidth="1"/>
    <col min="3078" max="3328" width="9.140625" style="43"/>
    <col min="3329" max="3329" width="45.28515625" style="43" customWidth="1"/>
    <col min="3330" max="3330" width="12.85546875" style="43" customWidth="1"/>
    <col min="3331" max="3331" width="11.140625" style="43" customWidth="1"/>
    <col min="3332" max="3332" width="11.5703125" style="43" customWidth="1"/>
    <col min="3333" max="3333" width="14.5703125" style="43" customWidth="1"/>
    <col min="3334" max="3584" width="9.140625" style="43"/>
    <col min="3585" max="3585" width="45.28515625" style="43" customWidth="1"/>
    <col min="3586" max="3586" width="12.85546875" style="43" customWidth="1"/>
    <col min="3587" max="3587" width="11.140625" style="43" customWidth="1"/>
    <col min="3588" max="3588" width="11.5703125" style="43" customWidth="1"/>
    <col min="3589" max="3589" width="14.5703125" style="43" customWidth="1"/>
    <col min="3590" max="3840" width="9.140625" style="43"/>
    <col min="3841" max="3841" width="45.28515625" style="43" customWidth="1"/>
    <col min="3842" max="3842" width="12.85546875" style="43" customWidth="1"/>
    <col min="3843" max="3843" width="11.140625" style="43" customWidth="1"/>
    <col min="3844" max="3844" width="11.5703125" style="43" customWidth="1"/>
    <col min="3845" max="3845" width="14.5703125" style="43" customWidth="1"/>
    <col min="3846" max="4096" width="9.140625" style="43"/>
    <col min="4097" max="4097" width="45.28515625" style="43" customWidth="1"/>
    <col min="4098" max="4098" width="12.85546875" style="43" customWidth="1"/>
    <col min="4099" max="4099" width="11.140625" style="43" customWidth="1"/>
    <col min="4100" max="4100" width="11.5703125" style="43" customWidth="1"/>
    <col min="4101" max="4101" width="14.5703125" style="43" customWidth="1"/>
    <col min="4102" max="4352" width="9.140625" style="43"/>
    <col min="4353" max="4353" width="45.28515625" style="43" customWidth="1"/>
    <col min="4354" max="4354" width="12.85546875" style="43" customWidth="1"/>
    <col min="4355" max="4355" width="11.140625" style="43" customWidth="1"/>
    <col min="4356" max="4356" width="11.5703125" style="43" customWidth="1"/>
    <col min="4357" max="4357" width="14.5703125" style="43" customWidth="1"/>
    <col min="4358" max="4608" width="9.140625" style="43"/>
    <col min="4609" max="4609" width="45.28515625" style="43" customWidth="1"/>
    <col min="4610" max="4610" width="12.85546875" style="43" customWidth="1"/>
    <col min="4611" max="4611" width="11.140625" style="43" customWidth="1"/>
    <col min="4612" max="4612" width="11.5703125" style="43" customWidth="1"/>
    <col min="4613" max="4613" width="14.5703125" style="43" customWidth="1"/>
    <col min="4614" max="4864" width="9.140625" style="43"/>
    <col min="4865" max="4865" width="45.28515625" style="43" customWidth="1"/>
    <col min="4866" max="4866" width="12.85546875" style="43" customWidth="1"/>
    <col min="4867" max="4867" width="11.140625" style="43" customWidth="1"/>
    <col min="4868" max="4868" width="11.5703125" style="43" customWidth="1"/>
    <col min="4869" max="4869" width="14.5703125" style="43" customWidth="1"/>
    <col min="4870" max="5120" width="9.140625" style="43"/>
    <col min="5121" max="5121" width="45.28515625" style="43" customWidth="1"/>
    <col min="5122" max="5122" width="12.85546875" style="43" customWidth="1"/>
    <col min="5123" max="5123" width="11.140625" style="43" customWidth="1"/>
    <col min="5124" max="5124" width="11.5703125" style="43" customWidth="1"/>
    <col min="5125" max="5125" width="14.5703125" style="43" customWidth="1"/>
    <col min="5126" max="5376" width="9.140625" style="43"/>
    <col min="5377" max="5377" width="45.28515625" style="43" customWidth="1"/>
    <col min="5378" max="5378" width="12.85546875" style="43" customWidth="1"/>
    <col min="5379" max="5379" width="11.140625" style="43" customWidth="1"/>
    <col min="5380" max="5380" width="11.5703125" style="43" customWidth="1"/>
    <col min="5381" max="5381" width="14.5703125" style="43" customWidth="1"/>
    <col min="5382" max="5632" width="9.140625" style="43"/>
    <col min="5633" max="5633" width="45.28515625" style="43" customWidth="1"/>
    <col min="5634" max="5634" width="12.85546875" style="43" customWidth="1"/>
    <col min="5635" max="5635" width="11.140625" style="43" customWidth="1"/>
    <col min="5636" max="5636" width="11.5703125" style="43" customWidth="1"/>
    <col min="5637" max="5637" width="14.5703125" style="43" customWidth="1"/>
    <col min="5638" max="5888" width="9.140625" style="43"/>
    <col min="5889" max="5889" width="45.28515625" style="43" customWidth="1"/>
    <col min="5890" max="5890" width="12.85546875" style="43" customWidth="1"/>
    <col min="5891" max="5891" width="11.140625" style="43" customWidth="1"/>
    <col min="5892" max="5892" width="11.5703125" style="43" customWidth="1"/>
    <col min="5893" max="5893" width="14.5703125" style="43" customWidth="1"/>
    <col min="5894" max="6144" width="9.140625" style="43"/>
    <col min="6145" max="6145" width="45.28515625" style="43" customWidth="1"/>
    <col min="6146" max="6146" width="12.85546875" style="43" customWidth="1"/>
    <col min="6147" max="6147" width="11.140625" style="43" customWidth="1"/>
    <col min="6148" max="6148" width="11.5703125" style="43" customWidth="1"/>
    <col min="6149" max="6149" width="14.5703125" style="43" customWidth="1"/>
    <col min="6150" max="6400" width="9.140625" style="43"/>
    <col min="6401" max="6401" width="45.28515625" style="43" customWidth="1"/>
    <col min="6402" max="6402" width="12.85546875" style="43" customWidth="1"/>
    <col min="6403" max="6403" width="11.140625" style="43" customWidth="1"/>
    <col min="6404" max="6404" width="11.5703125" style="43" customWidth="1"/>
    <col min="6405" max="6405" width="14.5703125" style="43" customWidth="1"/>
    <col min="6406" max="6656" width="9.140625" style="43"/>
    <col min="6657" max="6657" width="45.28515625" style="43" customWidth="1"/>
    <col min="6658" max="6658" width="12.85546875" style="43" customWidth="1"/>
    <col min="6659" max="6659" width="11.140625" style="43" customWidth="1"/>
    <col min="6660" max="6660" width="11.5703125" style="43" customWidth="1"/>
    <col min="6661" max="6661" width="14.5703125" style="43" customWidth="1"/>
    <col min="6662" max="6912" width="9.140625" style="43"/>
    <col min="6913" max="6913" width="45.28515625" style="43" customWidth="1"/>
    <col min="6914" max="6914" width="12.85546875" style="43" customWidth="1"/>
    <col min="6915" max="6915" width="11.140625" style="43" customWidth="1"/>
    <col min="6916" max="6916" width="11.5703125" style="43" customWidth="1"/>
    <col min="6917" max="6917" width="14.5703125" style="43" customWidth="1"/>
    <col min="6918" max="7168" width="9.140625" style="43"/>
    <col min="7169" max="7169" width="45.28515625" style="43" customWidth="1"/>
    <col min="7170" max="7170" width="12.85546875" style="43" customWidth="1"/>
    <col min="7171" max="7171" width="11.140625" style="43" customWidth="1"/>
    <col min="7172" max="7172" width="11.5703125" style="43" customWidth="1"/>
    <col min="7173" max="7173" width="14.5703125" style="43" customWidth="1"/>
    <col min="7174" max="7424" width="9.140625" style="43"/>
    <col min="7425" max="7425" width="45.28515625" style="43" customWidth="1"/>
    <col min="7426" max="7426" width="12.85546875" style="43" customWidth="1"/>
    <col min="7427" max="7427" width="11.140625" style="43" customWidth="1"/>
    <col min="7428" max="7428" width="11.5703125" style="43" customWidth="1"/>
    <col min="7429" max="7429" width="14.5703125" style="43" customWidth="1"/>
    <col min="7430" max="7680" width="9.140625" style="43"/>
    <col min="7681" max="7681" width="45.28515625" style="43" customWidth="1"/>
    <col min="7682" max="7682" width="12.85546875" style="43" customWidth="1"/>
    <col min="7683" max="7683" width="11.140625" style="43" customWidth="1"/>
    <col min="7684" max="7684" width="11.5703125" style="43" customWidth="1"/>
    <col min="7685" max="7685" width="14.5703125" style="43" customWidth="1"/>
    <col min="7686" max="7936" width="9.140625" style="43"/>
    <col min="7937" max="7937" width="45.28515625" style="43" customWidth="1"/>
    <col min="7938" max="7938" width="12.85546875" style="43" customWidth="1"/>
    <col min="7939" max="7939" width="11.140625" style="43" customWidth="1"/>
    <col min="7940" max="7940" width="11.5703125" style="43" customWidth="1"/>
    <col min="7941" max="7941" width="14.5703125" style="43" customWidth="1"/>
    <col min="7942" max="8192" width="9.140625" style="43"/>
    <col min="8193" max="8193" width="45.28515625" style="43" customWidth="1"/>
    <col min="8194" max="8194" width="12.85546875" style="43" customWidth="1"/>
    <col min="8195" max="8195" width="11.140625" style="43" customWidth="1"/>
    <col min="8196" max="8196" width="11.5703125" style="43" customWidth="1"/>
    <col min="8197" max="8197" width="14.5703125" style="43" customWidth="1"/>
    <col min="8198" max="8448" width="9.140625" style="43"/>
    <col min="8449" max="8449" width="45.28515625" style="43" customWidth="1"/>
    <col min="8450" max="8450" width="12.85546875" style="43" customWidth="1"/>
    <col min="8451" max="8451" width="11.140625" style="43" customWidth="1"/>
    <col min="8452" max="8452" width="11.5703125" style="43" customWidth="1"/>
    <col min="8453" max="8453" width="14.5703125" style="43" customWidth="1"/>
    <col min="8454" max="8704" width="9.140625" style="43"/>
    <col min="8705" max="8705" width="45.28515625" style="43" customWidth="1"/>
    <col min="8706" max="8706" width="12.85546875" style="43" customWidth="1"/>
    <col min="8707" max="8707" width="11.140625" style="43" customWidth="1"/>
    <col min="8708" max="8708" width="11.5703125" style="43" customWidth="1"/>
    <col min="8709" max="8709" width="14.5703125" style="43" customWidth="1"/>
    <col min="8710" max="8960" width="9.140625" style="43"/>
    <col min="8961" max="8961" width="45.28515625" style="43" customWidth="1"/>
    <col min="8962" max="8962" width="12.85546875" style="43" customWidth="1"/>
    <col min="8963" max="8963" width="11.140625" style="43" customWidth="1"/>
    <col min="8964" max="8964" width="11.5703125" style="43" customWidth="1"/>
    <col min="8965" max="8965" width="14.5703125" style="43" customWidth="1"/>
    <col min="8966" max="9216" width="9.140625" style="43"/>
    <col min="9217" max="9217" width="45.28515625" style="43" customWidth="1"/>
    <col min="9218" max="9218" width="12.85546875" style="43" customWidth="1"/>
    <col min="9219" max="9219" width="11.140625" style="43" customWidth="1"/>
    <col min="9220" max="9220" width="11.5703125" style="43" customWidth="1"/>
    <col min="9221" max="9221" width="14.5703125" style="43" customWidth="1"/>
    <col min="9222" max="9472" width="9.140625" style="43"/>
    <col min="9473" max="9473" width="45.28515625" style="43" customWidth="1"/>
    <col min="9474" max="9474" width="12.85546875" style="43" customWidth="1"/>
    <col min="9475" max="9475" width="11.140625" style="43" customWidth="1"/>
    <col min="9476" max="9476" width="11.5703125" style="43" customWidth="1"/>
    <col min="9477" max="9477" width="14.5703125" style="43" customWidth="1"/>
    <col min="9478" max="9728" width="9.140625" style="43"/>
    <col min="9729" max="9729" width="45.28515625" style="43" customWidth="1"/>
    <col min="9730" max="9730" width="12.85546875" style="43" customWidth="1"/>
    <col min="9731" max="9731" width="11.140625" style="43" customWidth="1"/>
    <col min="9732" max="9732" width="11.5703125" style="43" customWidth="1"/>
    <col min="9733" max="9733" width="14.5703125" style="43" customWidth="1"/>
    <col min="9734" max="9984" width="9.140625" style="43"/>
    <col min="9985" max="9985" width="45.28515625" style="43" customWidth="1"/>
    <col min="9986" max="9986" width="12.85546875" style="43" customWidth="1"/>
    <col min="9987" max="9987" width="11.140625" style="43" customWidth="1"/>
    <col min="9988" max="9988" width="11.5703125" style="43" customWidth="1"/>
    <col min="9989" max="9989" width="14.5703125" style="43" customWidth="1"/>
    <col min="9990" max="10240" width="9.140625" style="43"/>
    <col min="10241" max="10241" width="45.28515625" style="43" customWidth="1"/>
    <col min="10242" max="10242" width="12.85546875" style="43" customWidth="1"/>
    <col min="10243" max="10243" width="11.140625" style="43" customWidth="1"/>
    <col min="10244" max="10244" width="11.5703125" style="43" customWidth="1"/>
    <col min="10245" max="10245" width="14.5703125" style="43" customWidth="1"/>
    <col min="10246" max="10496" width="9.140625" style="43"/>
    <col min="10497" max="10497" width="45.28515625" style="43" customWidth="1"/>
    <col min="10498" max="10498" width="12.85546875" style="43" customWidth="1"/>
    <col min="10499" max="10499" width="11.140625" style="43" customWidth="1"/>
    <col min="10500" max="10500" width="11.5703125" style="43" customWidth="1"/>
    <col min="10501" max="10501" width="14.5703125" style="43" customWidth="1"/>
    <col min="10502" max="10752" width="9.140625" style="43"/>
    <col min="10753" max="10753" width="45.28515625" style="43" customWidth="1"/>
    <col min="10754" max="10754" width="12.85546875" style="43" customWidth="1"/>
    <col min="10755" max="10755" width="11.140625" style="43" customWidth="1"/>
    <col min="10756" max="10756" width="11.5703125" style="43" customWidth="1"/>
    <col min="10757" max="10757" width="14.5703125" style="43" customWidth="1"/>
    <col min="10758" max="11008" width="9.140625" style="43"/>
    <col min="11009" max="11009" width="45.28515625" style="43" customWidth="1"/>
    <col min="11010" max="11010" width="12.85546875" style="43" customWidth="1"/>
    <col min="11011" max="11011" width="11.140625" style="43" customWidth="1"/>
    <col min="11012" max="11012" width="11.5703125" style="43" customWidth="1"/>
    <col min="11013" max="11013" width="14.5703125" style="43" customWidth="1"/>
    <col min="11014" max="11264" width="9.140625" style="43"/>
    <col min="11265" max="11265" width="45.28515625" style="43" customWidth="1"/>
    <col min="11266" max="11266" width="12.85546875" style="43" customWidth="1"/>
    <col min="11267" max="11267" width="11.140625" style="43" customWidth="1"/>
    <col min="11268" max="11268" width="11.5703125" style="43" customWidth="1"/>
    <col min="11269" max="11269" width="14.5703125" style="43" customWidth="1"/>
    <col min="11270" max="11520" width="9.140625" style="43"/>
    <col min="11521" max="11521" width="45.28515625" style="43" customWidth="1"/>
    <col min="11522" max="11522" width="12.85546875" style="43" customWidth="1"/>
    <col min="11523" max="11523" width="11.140625" style="43" customWidth="1"/>
    <col min="11524" max="11524" width="11.5703125" style="43" customWidth="1"/>
    <col min="11525" max="11525" width="14.5703125" style="43" customWidth="1"/>
    <col min="11526" max="11776" width="9.140625" style="43"/>
    <col min="11777" max="11777" width="45.28515625" style="43" customWidth="1"/>
    <col min="11778" max="11778" width="12.85546875" style="43" customWidth="1"/>
    <col min="11779" max="11779" width="11.140625" style="43" customWidth="1"/>
    <col min="11780" max="11780" width="11.5703125" style="43" customWidth="1"/>
    <col min="11781" max="11781" width="14.5703125" style="43" customWidth="1"/>
    <col min="11782" max="12032" width="9.140625" style="43"/>
    <col min="12033" max="12033" width="45.28515625" style="43" customWidth="1"/>
    <col min="12034" max="12034" width="12.85546875" style="43" customWidth="1"/>
    <col min="12035" max="12035" width="11.140625" style="43" customWidth="1"/>
    <col min="12036" max="12036" width="11.5703125" style="43" customWidth="1"/>
    <col min="12037" max="12037" width="14.5703125" style="43" customWidth="1"/>
    <col min="12038" max="12288" width="9.140625" style="43"/>
    <col min="12289" max="12289" width="45.28515625" style="43" customWidth="1"/>
    <col min="12290" max="12290" width="12.85546875" style="43" customWidth="1"/>
    <col min="12291" max="12291" width="11.140625" style="43" customWidth="1"/>
    <col min="12292" max="12292" width="11.5703125" style="43" customWidth="1"/>
    <col min="12293" max="12293" width="14.5703125" style="43" customWidth="1"/>
    <col min="12294" max="12544" width="9.140625" style="43"/>
    <col min="12545" max="12545" width="45.28515625" style="43" customWidth="1"/>
    <col min="12546" max="12546" width="12.85546875" style="43" customWidth="1"/>
    <col min="12547" max="12547" width="11.140625" style="43" customWidth="1"/>
    <col min="12548" max="12548" width="11.5703125" style="43" customWidth="1"/>
    <col min="12549" max="12549" width="14.5703125" style="43" customWidth="1"/>
    <col min="12550" max="12800" width="9.140625" style="43"/>
    <col min="12801" max="12801" width="45.28515625" style="43" customWidth="1"/>
    <col min="12802" max="12802" width="12.85546875" style="43" customWidth="1"/>
    <col min="12803" max="12803" width="11.140625" style="43" customWidth="1"/>
    <col min="12804" max="12804" width="11.5703125" style="43" customWidth="1"/>
    <col min="12805" max="12805" width="14.5703125" style="43" customWidth="1"/>
    <col min="12806" max="13056" width="9.140625" style="43"/>
    <col min="13057" max="13057" width="45.28515625" style="43" customWidth="1"/>
    <col min="13058" max="13058" width="12.85546875" style="43" customWidth="1"/>
    <col min="13059" max="13059" width="11.140625" style="43" customWidth="1"/>
    <col min="13060" max="13060" width="11.5703125" style="43" customWidth="1"/>
    <col min="13061" max="13061" width="14.5703125" style="43" customWidth="1"/>
    <col min="13062" max="13312" width="9.140625" style="43"/>
    <col min="13313" max="13313" width="45.28515625" style="43" customWidth="1"/>
    <col min="13314" max="13314" width="12.85546875" style="43" customWidth="1"/>
    <col min="13315" max="13315" width="11.140625" style="43" customWidth="1"/>
    <col min="13316" max="13316" width="11.5703125" style="43" customWidth="1"/>
    <col min="13317" max="13317" width="14.5703125" style="43" customWidth="1"/>
    <col min="13318" max="13568" width="9.140625" style="43"/>
    <col min="13569" max="13569" width="45.28515625" style="43" customWidth="1"/>
    <col min="13570" max="13570" width="12.85546875" style="43" customWidth="1"/>
    <col min="13571" max="13571" width="11.140625" style="43" customWidth="1"/>
    <col min="13572" max="13572" width="11.5703125" style="43" customWidth="1"/>
    <col min="13573" max="13573" width="14.5703125" style="43" customWidth="1"/>
    <col min="13574" max="13824" width="9.140625" style="43"/>
    <col min="13825" max="13825" width="45.28515625" style="43" customWidth="1"/>
    <col min="13826" max="13826" width="12.85546875" style="43" customWidth="1"/>
    <col min="13827" max="13827" width="11.140625" style="43" customWidth="1"/>
    <col min="13828" max="13828" width="11.5703125" style="43" customWidth="1"/>
    <col min="13829" max="13829" width="14.5703125" style="43" customWidth="1"/>
    <col min="13830" max="14080" width="9.140625" style="43"/>
    <col min="14081" max="14081" width="45.28515625" style="43" customWidth="1"/>
    <col min="14082" max="14082" width="12.85546875" style="43" customWidth="1"/>
    <col min="14083" max="14083" width="11.140625" style="43" customWidth="1"/>
    <col min="14084" max="14084" width="11.5703125" style="43" customWidth="1"/>
    <col min="14085" max="14085" width="14.5703125" style="43" customWidth="1"/>
    <col min="14086" max="14336" width="9.140625" style="43"/>
    <col min="14337" max="14337" width="45.28515625" style="43" customWidth="1"/>
    <col min="14338" max="14338" width="12.85546875" style="43" customWidth="1"/>
    <col min="14339" max="14339" width="11.140625" style="43" customWidth="1"/>
    <col min="14340" max="14340" width="11.5703125" style="43" customWidth="1"/>
    <col min="14341" max="14341" width="14.5703125" style="43" customWidth="1"/>
    <col min="14342" max="14592" width="9.140625" style="43"/>
    <col min="14593" max="14593" width="45.28515625" style="43" customWidth="1"/>
    <col min="14594" max="14594" width="12.85546875" style="43" customWidth="1"/>
    <col min="14595" max="14595" width="11.140625" style="43" customWidth="1"/>
    <col min="14596" max="14596" width="11.5703125" style="43" customWidth="1"/>
    <col min="14597" max="14597" width="14.5703125" style="43" customWidth="1"/>
    <col min="14598" max="14848" width="9.140625" style="43"/>
    <col min="14849" max="14849" width="45.28515625" style="43" customWidth="1"/>
    <col min="14850" max="14850" width="12.85546875" style="43" customWidth="1"/>
    <col min="14851" max="14851" width="11.140625" style="43" customWidth="1"/>
    <col min="14852" max="14852" width="11.5703125" style="43" customWidth="1"/>
    <col min="14853" max="14853" width="14.5703125" style="43" customWidth="1"/>
    <col min="14854" max="15104" width="9.140625" style="43"/>
    <col min="15105" max="15105" width="45.28515625" style="43" customWidth="1"/>
    <col min="15106" max="15106" width="12.85546875" style="43" customWidth="1"/>
    <col min="15107" max="15107" width="11.140625" style="43" customWidth="1"/>
    <col min="15108" max="15108" width="11.5703125" style="43" customWidth="1"/>
    <col min="15109" max="15109" width="14.5703125" style="43" customWidth="1"/>
    <col min="15110" max="15360" width="9.140625" style="43"/>
    <col min="15361" max="15361" width="45.28515625" style="43" customWidth="1"/>
    <col min="15362" max="15362" width="12.85546875" style="43" customWidth="1"/>
    <col min="15363" max="15363" width="11.140625" style="43" customWidth="1"/>
    <col min="15364" max="15364" width="11.5703125" style="43" customWidth="1"/>
    <col min="15365" max="15365" width="14.5703125" style="43" customWidth="1"/>
    <col min="15366" max="15616" width="9.140625" style="43"/>
    <col min="15617" max="15617" width="45.28515625" style="43" customWidth="1"/>
    <col min="15618" max="15618" width="12.85546875" style="43" customWidth="1"/>
    <col min="15619" max="15619" width="11.140625" style="43" customWidth="1"/>
    <col min="15620" max="15620" width="11.5703125" style="43" customWidth="1"/>
    <col min="15621" max="15621" width="14.5703125" style="43" customWidth="1"/>
    <col min="15622" max="15872" width="9.140625" style="43"/>
    <col min="15873" max="15873" width="45.28515625" style="43" customWidth="1"/>
    <col min="15874" max="15874" width="12.85546875" style="43" customWidth="1"/>
    <col min="15875" max="15875" width="11.140625" style="43" customWidth="1"/>
    <col min="15876" max="15876" width="11.5703125" style="43" customWidth="1"/>
    <col min="15877" max="15877" width="14.5703125" style="43" customWidth="1"/>
    <col min="15878" max="16128" width="9.140625" style="43"/>
    <col min="16129" max="16129" width="45.28515625" style="43" customWidth="1"/>
    <col min="16130" max="16130" width="12.85546875" style="43" customWidth="1"/>
    <col min="16131" max="16131" width="11.140625" style="43" customWidth="1"/>
    <col min="16132" max="16132" width="11.5703125" style="43" customWidth="1"/>
    <col min="16133" max="16133" width="14.5703125" style="43" customWidth="1"/>
    <col min="16134" max="16384" width="9.140625" style="43"/>
  </cols>
  <sheetData>
    <row r="3" spans="1:5" x14ac:dyDescent="0.3">
      <c r="A3" s="147" t="s">
        <v>71</v>
      </c>
      <c r="B3" s="148"/>
      <c r="C3" s="148"/>
      <c r="D3" s="148"/>
    </row>
    <row r="5" spans="1:5" ht="75" x14ac:dyDescent="0.3">
      <c r="A5" s="62" t="s">
        <v>0</v>
      </c>
      <c r="B5" s="63" t="s">
        <v>72</v>
      </c>
      <c r="C5" s="63" t="s">
        <v>73</v>
      </c>
      <c r="D5" s="63" t="s">
        <v>74</v>
      </c>
      <c r="E5" s="64" t="s">
        <v>75</v>
      </c>
    </row>
    <row r="6" spans="1:5" ht="37.5" x14ac:dyDescent="0.3">
      <c r="A6" s="65" t="s">
        <v>76</v>
      </c>
      <c r="B6" s="66"/>
      <c r="C6" s="66"/>
      <c r="D6" s="66"/>
      <c r="E6" s="67"/>
    </row>
    <row r="7" spans="1:5" x14ac:dyDescent="0.3">
      <c r="A7" s="68" t="s">
        <v>77</v>
      </c>
      <c r="B7" s="66">
        <v>3200</v>
      </c>
      <c r="C7" s="66">
        <v>3723</v>
      </c>
      <c r="D7" s="66">
        <v>4173</v>
      </c>
      <c r="E7" s="67">
        <f>D7/C7-1</f>
        <v>0.12087026591458505</v>
      </c>
    </row>
    <row r="8" spans="1:5" ht="56.25" x14ac:dyDescent="0.3">
      <c r="A8" s="65" t="s">
        <v>78</v>
      </c>
      <c r="B8" s="66"/>
      <c r="C8" s="66"/>
      <c r="D8" s="66"/>
      <c r="E8" s="67"/>
    </row>
    <row r="9" spans="1:5" x14ac:dyDescent="0.3">
      <c r="A9" s="68" t="s">
        <v>77</v>
      </c>
      <c r="B9" s="66">
        <v>1600</v>
      </c>
      <c r="C9" s="66">
        <v>1762</v>
      </c>
      <c r="D9" s="66">
        <v>1921</v>
      </c>
      <c r="E9" s="67">
        <f>D9/C9-1</f>
        <v>9.0238365493757078E-2</v>
      </c>
    </row>
    <row r="10" spans="1:5" x14ac:dyDescent="0.3">
      <c r="A10" s="65" t="s">
        <v>79</v>
      </c>
      <c r="B10" s="66"/>
      <c r="C10" s="66"/>
      <c r="D10" s="66"/>
      <c r="E10" s="67"/>
    </row>
    <row r="11" spans="1:5" x14ac:dyDescent="0.3">
      <c r="A11" s="68" t="s">
        <v>80</v>
      </c>
      <c r="B11" s="66"/>
      <c r="C11" s="66"/>
      <c r="D11" s="66"/>
      <c r="E11" s="67"/>
    </row>
    <row r="12" spans="1:5" x14ac:dyDescent="0.3">
      <c r="A12" s="68" t="s">
        <v>81</v>
      </c>
      <c r="B12" s="66">
        <v>1544</v>
      </c>
      <c r="C12" s="66">
        <v>1700</v>
      </c>
      <c r="D12" s="66">
        <v>1823</v>
      </c>
      <c r="E12" s="67">
        <f>D12/C12-1</f>
        <v>7.2352941176470509E-2</v>
      </c>
    </row>
    <row r="13" spans="1:5" x14ac:dyDescent="0.3">
      <c r="A13" s="68" t="s">
        <v>82</v>
      </c>
      <c r="B13" s="66">
        <v>1624</v>
      </c>
      <c r="C13" s="66"/>
      <c r="D13" s="66"/>
      <c r="E13" s="67"/>
    </row>
    <row r="14" spans="1:5" x14ac:dyDescent="0.3">
      <c r="A14" s="68" t="s">
        <v>83</v>
      </c>
      <c r="B14" s="66"/>
      <c r="C14" s="66">
        <v>1777</v>
      </c>
      <c r="D14" s="66">
        <v>1936</v>
      </c>
      <c r="E14" s="67">
        <f>D14/C14-1</f>
        <v>8.9476646032639273E-2</v>
      </c>
    </row>
    <row r="15" spans="1:5" x14ac:dyDescent="0.3">
      <c r="A15" s="68" t="s">
        <v>84</v>
      </c>
      <c r="B15" s="66">
        <v>1700</v>
      </c>
      <c r="C15" s="66">
        <v>1853</v>
      </c>
      <c r="D15" s="66">
        <v>2027</v>
      </c>
      <c r="E15" s="67">
        <f>D15/C15-1</f>
        <v>9.3901780895844666E-2</v>
      </c>
    </row>
  </sheetData>
  <mergeCells count="1">
    <mergeCell ref="A3:D3"/>
  </mergeCells>
  <pageMargins left="0.51181102362204722" right="0.51181102362204722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доходи</vt:lpstr>
      <vt:lpstr>Видатки</vt:lpstr>
      <vt:lpstr>Програма соц-економ</vt:lpstr>
      <vt:lpstr>Видатки по глав.распор</vt:lpstr>
      <vt:lpstr>Штати та ср.з-та для обговор</vt:lpstr>
      <vt:lpstr>зміни мін з-ти</vt:lpstr>
      <vt:lpstr>'Програма соц-економ'!Заголовки_для_печати</vt:lpstr>
      <vt:lpstr>'Програма соц-економ'!Область_печати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2018-10-17T07:45:13Z</cp:lastPrinted>
  <dcterms:created xsi:type="dcterms:W3CDTF">2018-10-16T14:14:33Z</dcterms:created>
  <dcterms:modified xsi:type="dcterms:W3CDTF">2018-10-17T07:50:51Z</dcterms:modified>
</cp:coreProperties>
</file>