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32" yWindow="540" windowWidth="18876" windowHeight="12372"/>
  </bookViews>
  <sheets>
    <sheet name="2024" sheetId="1" r:id="rId1"/>
  </sheets>
  <definedNames>
    <definedName name="_xlnm._FilterDatabase" localSheetId="0" hidden="1">'2024'!$A$5:$BI$42</definedName>
  </definedNames>
  <calcPr calcId="145621"/>
</workbook>
</file>

<file path=xl/calcChain.xml><?xml version="1.0" encoding="utf-8"?>
<calcChain xmlns="http://schemas.openxmlformats.org/spreadsheetml/2006/main">
  <c r="B42" i="1" l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<sst xmlns="http://schemas.openxmlformats.org/spreadsheetml/2006/main" count="1167" uniqueCount="268">
  <si>
    <t>% зниження</t>
  </si>
  <si>
    <t>+380443640784</t>
  </si>
  <si>
    <t>+380505017972</t>
  </si>
  <si>
    <t>+380563747743</t>
  </si>
  <si>
    <t>+380567319694</t>
  </si>
  <si>
    <t>+380567701155</t>
  </si>
  <si>
    <t>+380567873257</t>
  </si>
  <si>
    <t>+380567902285</t>
  </si>
  <si>
    <t>+380630634847</t>
  </si>
  <si>
    <t>+380667515113</t>
  </si>
  <si>
    <t>+380669379966</t>
  </si>
  <si>
    <t>+380677173192</t>
  </si>
  <si>
    <t>+380677742163</t>
  </si>
  <si>
    <t>+380687199311</t>
  </si>
  <si>
    <t>+380955147391</t>
  </si>
  <si>
    <t>+380957888657</t>
  </si>
  <si>
    <t>+380971160050</t>
  </si>
  <si>
    <t>+380974343400</t>
  </si>
  <si>
    <t>+380990633525</t>
  </si>
  <si>
    <t>,,</t>
  </si>
  <si>
    <t>0 (0)</t>
  </si>
  <si>
    <t>01/02</t>
  </si>
  <si>
    <t>01/11</t>
  </si>
  <si>
    <t>05-03-Б</t>
  </si>
  <si>
    <t>05-06-Б</t>
  </si>
  <si>
    <t>05-11-Б</t>
  </si>
  <si>
    <t>05-2-Б</t>
  </si>
  <si>
    <t>05540712</t>
  </si>
  <si>
    <t>06\08</t>
  </si>
  <si>
    <t>09310000-5 Електрична енергія</t>
  </si>
  <si>
    <t>1.16232</t>
  </si>
  <si>
    <t>10</t>
  </si>
  <si>
    <t>19087191</t>
  </si>
  <si>
    <t>2024</t>
  </si>
  <si>
    <t>22210000-5 Газети</t>
  </si>
  <si>
    <t>2305400154</t>
  </si>
  <si>
    <t>24/00007</t>
  </si>
  <si>
    <t>24/00012</t>
  </si>
  <si>
    <t>24/00018</t>
  </si>
  <si>
    <t>24/00020</t>
  </si>
  <si>
    <t>24/00024</t>
  </si>
  <si>
    <t>24/00027-ДП2/24</t>
  </si>
  <si>
    <t>24/00029</t>
  </si>
  <si>
    <t>24/00033</t>
  </si>
  <si>
    <t>24/00035</t>
  </si>
  <si>
    <t>24/00036</t>
  </si>
  <si>
    <t>24/00038</t>
  </si>
  <si>
    <t>24/00039</t>
  </si>
  <si>
    <t>24/00040</t>
  </si>
  <si>
    <t>2402810598</t>
  </si>
  <si>
    <t>25\03</t>
  </si>
  <si>
    <t>2676305397</t>
  </si>
  <si>
    <t>2751914174</t>
  </si>
  <si>
    <t>30728887</t>
  </si>
  <si>
    <t>31520000-7 Світильники та освітлювальна арматура</t>
  </si>
  <si>
    <t>31\01</t>
  </si>
  <si>
    <t>32490244</t>
  </si>
  <si>
    <t>32651099</t>
  </si>
  <si>
    <t>3272117561</t>
  </si>
  <si>
    <t>33600000-6 Фармацевтична продукція</t>
  </si>
  <si>
    <t>34366/2024</t>
  </si>
  <si>
    <t>3476112972</t>
  </si>
  <si>
    <t>35323603</t>
  </si>
  <si>
    <t>35808165</t>
  </si>
  <si>
    <t>36205908</t>
  </si>
  <si>
    <t>36216548</t>
  </si>
  <si>
    <t>36367992</t>
  </si>
  <si>
    <t>37440000-4 Інвентар для фітнесу</t>
  </si>
  <si>
    <t>37450000-7 Спортивний інвентар для полів і кортів</t>
  </si>
  <si>
    <t>38024604</t>
  </si>
  <si>
    <t>38113161</t>
  </si>
  <si>
    <t>40771111</t>
  </si>
  <si>
    <t>42082379</t>
  </si>
  <si>
    <t>42353652</t>
  </si>
  <si>
    <t>44110000-4 Конструкційні матеріали</t>
  </si>
  <si>
    <t>44220000-8 Столярні вироби</t>
  </si>
  <si>
    <t>44953530</t>
  </si>
  <si>
    <t>45149969</t>
  </si>
  <si>
    <t>48440000-4 Пакети програмного забезпечення для фінансового аналізу та бухгалтерського обліку</t>
  </si>
  <si>
    <t>50410000-2 Послуги з ремонту і технічного обслуговування вимірювальних, випробувальних і контрольних приладів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</si>
  <si>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</si>
  <si>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</si>
  <si>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60140000-1 Нерегулярні пасажирські перевезення</t>
  </si>
  <si>
    <t>65110000-7 Розподіл води</t>
  </si>
  <si>
    <t>70340000-6 Послуги з надавання нерухомості у спільне користування в режимі розподілу часу</t>
  </si>
  <si>
    <t>7104-ДЕ-ПрТЕС/В</t>
  </si>
  <si>
    <t>7105-ДЕ-ПрТЕС/С</t>
  </si>
  <si>
    <t>71250000-5 Архітектурні, інженерні та геодезичні послуги</t>
  </si>
  <si>
    <t>72260000-5 Послуги, пов’язані з програмним забезпеченням</t>
  </si>
  <si>
    <t>72410000-7 Послуги провайдерів</t>
  </si>
  <si>
    <t>75250000-3 Послуги пожежних і рятувальних служб</t>
  </si>
  <si>
    <t>7884</t>
  </si>
  <si>
    <t>79710000-4 Охоронні послуги</t>
  </si>
  <si>
    <t>80510000-2 Послуги з професійної підготовки спеціалістів</t>
  </si>
  <si>
    <t>90510000-5 Утилізація/видалення сміття та поводження зі сміттям</t>
  </si>
  <si>
    <t>UAH</t>
  </si>
  <si>
    <t>report-feedback@zakupivli.pro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</si>
  <si>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</si>
  <si>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</si>
  <si>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</si>
  <si>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</si>
  <si>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Будівельні матеріали</t>
  </si>
  <si>
    <t>Будівельні матеріали для проведення ремонтних робіт господарським способом</t>
  </si>
  <si>
    <t xml:space="preserve">Будівельні матеріали для проведення ремонтних робіт господарським способом </t>
  </si>
  <si>
    <t>Будівельні матеріали для проведення ремонтних робіт господарським способом (Двері металопластикові)</t>
  </si>
  <si>
    <t>Будівельні матеріали, інвентар та інструменти для господарської діяльності</t>
  </si>
  <si>
    <t>ВІДОКРЕМЛЕНИЙ ПІДРОЗДІЛ "ПРИДНІПРОВСЬКА ТЕПЛОВА ЕЛЕКТРИЧНА СТАНЦІЯ "АКЦІОНЕРНОГО ТОВАРИСТВА "ДТЕК ДНІПРОЕНЕРГО"</t>
  </si>
  <si>
    <t>Валюта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</si>
  <si>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</si>
  <si>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</si>
  <si>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</si>
  <si>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</si>
  <si>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Відсутнє</t>
  </si>
  <si>
    <t>Вікна металопластикові, 2040х2035</t>
  </si>
  <si>
    <t>ГАРІСТ ОЛЕГ ВОЛОДИМИРОВИЧ</t>
  </si>
  <si>
    <t>Газета "Наше місто"</t>
  </si>
  <si>
    <t>ДГ-0000065</t>
  </si>
  <si>
    <t>ДГП-25/56</t>
  </si>
  <si>
    <t>ДП05032024/7-П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</si>
  <si>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</si>
  <si>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</si>
  <si>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</si>
  <si>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</si>
  <si>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</si>
  <si>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</si>
  <si>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</si>
  <si>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металеві, 2010х800</t>
  </si>
  <si>
    <t>Двері металеві, 2040х840</t>
  </si>
  <si>
    <t>Двері металопластикові</t>
  </si>
  <si>
    <t>Двері металопластикові, 1350х2310; Двері металопластикові, 1140х2310</t>
  </si>
  <si>
    <t>Договір діє до:</t>
  </si>
  <si>
    <t>Договір діє з:</t>
  </si>
  <si>
    <t>Доступ до мережі Интерент</t>
  </si>
  <si>
    <t>Електрична енергія</t>
  </si>
  <si>
    <t>Електронна пошта переможця тендеру</t>
  </si>
  <si>
    <t>З ПДВ</t>
  </si>
  <si>
    <t>Завершити закупівлю</t>
  </si>
  <si>
    <t>Закупівля без використання електронної системи</t>
  </si>
  <si>
    <t>Звіт створено 22 травня о 14:54 з використанням http://zakupivli.pro</t>
  </si>
  <si>
    <t>КЕП</t>
  </si>
  <si>
    <t>КПТ-46/6</t>
  </si>
  <si>
    <t>КПТ-47/1</t>
  </si>
  <si>
    <t>Класифікатор</t>
  </si>
  <si>
    <t>Комплект бар'єр ; Мітка для розмітки поля; Сітка комплект на ворота 5х2 м</t>
  </si>
  <si>
    <t>Комплектувальні деталі для ремонту бігової доріжки AeroFit 8700 TM</t>
  </si>
  <si>
    <t>Комплектувальні деталі для ремонту виробничого обладнання</t>
  </si>
  <si>
    <t>Комунальний позашкільний навчальний заклад "Дитячо-юнацька спортивна школа №7" Дніпровської міської ради</t>
  </si>
  <si>
    <t>Контактний телефон переможця тендеру</t>
  </si>
  <si>
    <t>Крок зниження</t>
  </si>
  <si>
    <t>Кіловат-година</t>
  </si>
  <si>
    <t>Кількість одиниць</t>
  </si>
  <si>
    <t>Кількість учасників аукціону</t>
  </si>
  <si>
    <t>ЛЕВІН ВОЛОДИМИР ОЛЕКСАНДРОВИЧ</t>
  </si>
  <si>
    <t>М-01/210</t>
  </si>
  <si>
    <t>М/41/01/2024</t>
  </si>
  <si>
    <t>МАКСИМОВ ЄВГЕН АНАТОЛІЙОВИЧ</t>
  </si>
  <si>
    <t>Матеріали, будівельні матеріали, інвентар та інструменти для проведення ремонтних робіт господарським способом</t>
  </si>
  <si>
    <t>Медикаменти та перев`язувальні матеріали</t>
  </si>
  <si>
    <t>Металопластикові вікна</t>
  </si>
  <si>
    <t>Металопластикові двері</t>
  </si>
  <si>
    <t>Мої дії</t>
  </si>
  <si>
    <t>Надання послуг з організації групових занять з фізичної культури і спорту в легкоатлетичному манежі та тренажерному залі для учнів КПНЗ "ДЮСШ №7" ДМР</t>
  </si>
  <si>
    <t>Надання послуг з централізованого водовідведення</t>
  </si>
  <si>
    <t>Надання послуг з централізованого водопостачання</t>
  </si>
  <si>
    <t>Надання послуг по постачанню пакетів оновлення до ПК "ІС-Про" на одне робоче місце засобами онлайн-сервісу</t>
  </si>
  <si>
    <t>Назва потенційного переможця (з найменшою ціною)</t>
  </si>
  <si>
    <t>Немає лотів</t>
  </si>
  <si>
    <t>Нецінові критерії</t>
  </si>
  <si>
    <t>Номер договору</t>
  </si>
  <si>
    <t>Ні</t>
  </si>
  <si>
    <t>ОД-02-03-0953</t>
  </si>
  <si>
    <t>Одиниця виміру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</si>
  <si>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</si>
  <si>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</si>
  <si>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</si>
  <si>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</si>
  <si>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</si>
  <si>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</si>
  <si>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ПБ-04-03-0925</t>
  </si>
  <si>
    <t>ПРИВАТНЕ ПІДПРИЄМСТВО "АКБАРС"</t>
  </si>
  <si>
    <t>ПРИДНІПРОВСЬКА ДЕРЖАВНА АКАДЕМІЯ ФІЗИЧНОЇ КУЛЬТУРИ І СПОРТУ</t>
  </si>
  <si>
    <t>Перевезення вихованців ДЮСШ на змагання</t>
  </si>
  <si>
    <t>Передплата періодичного видання Газета "Наше місто"</t>
  </si>
  <si>
    <t>Посилання на редукціон</t>
  </si>
  <si>
    <t>Послуги доступу до мережі інтернет в будівлі за адресою м.Дніпро, вул. Космонавтів, 8</t>
  </si>
  <si>
    <t>Послуги доступу до мережі інтернет в будівлі за адресою м.Дніпро, вул. Самійла Зборовського (Станіславського), 9</t>
  </si>
  <si>
    <t>Послуги з аварійного обслуговування мереж водопостачання та водовідведення</t>
  </si>
  <si>
    <t>Послуги з аварійного обслуговування мереж теплопостачання</t>
  </si>
  <si>
    <t>Послуги з обслуговування автомобільним транспортом (перевезення вихованців ДЮСШ на змагання до м. Кропивницький з м. Дніпро)</t>
  </si>
  <si>
    <t>Послуги з обслуговування автомобільним транспортом (перевезення вихованців ДЮСШ на змагання)</t>
  </si>
  <si>
    <t xml:space="preserve">Послуги з обслуговування програмного забезпечення </t>
  </si>
  <si>
    <t>Послуги з обслуговування протипожежної сигналізації</t>
  </si>
  <si>
    <t xml:space="preserve">Послуги з організації групових занять з фізичної культури і спорту в легкоатлетичному манежі </t>
  </si>
  <si>
    <t xml:space="preserve">Послуги з поточного ремонту, технічного обслуговування та утримання в належному стані мереж водопостачання та водовідведення </t>
  </si>
  <si>
    <t xml:space="preserve">Послуги з поточного ремонту, технічного обслуговування та утримання в належному стані мереж теплопостачання </t>
  </si>
  <si>
    <t>Послуги з технічного обслуговування обладнання</t>
  </si>
  <si>
    <t>Послуги з технічного обслуговування охоронної сигналізації</t>
  </si>
  <si>
    <t>Послуги з технічного обслуговування охоронної сигналізації (реагування на тривожну сигналізацію)</t>
  </si>
  <si>
    <t>Послуги з управління побутовими відходами</t>
  </si>
  <si>
    <t xml:space="preserve">Послуги по виготовленню містобудівної документації </t>
  </si>
  <si>
    <t>Постачання пакетів програмного забезпечення для фінансового аналізу та бухгалтерського обліку (Програмний комплекс "ІС-Про")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</si>
  <si>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</si>
  <si>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</si>
  <si>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</si>
  <si>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</si>
  <si>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</si>
  <si>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</si>
  <si>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Підвищення кваліфікації за програмою для тренерів-викладачів ДЮСШ</t>
  </si>
  <si>
    <t>РОМАНЧЕНКО ОЛЕКСІЙ ВІКТОРОВИЧ</t>
  </si>
  <si>
    <t>Розроблення проекту землеустрою, щодо відведення земельної ділянки на земельну ділянку за адресою: м. Дніпро, вул. Космонавтів, 8</t>
  </si>
  <si>
    <t>Річний план на</t>
  </si>
  <si>
    <t>Світильник LED</t>
  </si>
  <si>
    <t>Список державних закупівель</t>
  </si>
  <si>
    <t xml:space="preserve">Спортивний інвентар </t>
  </si>
  <si>
    <t>Спортивний інвентар для футболістів (футбольні м'ячі, бар'єри)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</si>
  <si>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</si>
  <si>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</si>
  <si>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</si>
  <si>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</si>
  <si>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</si>
  <si>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</si>
  <si>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</si>
  <si>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ТАРАСКІН ІВАН ЮРІЙОВИЧ</t>
  </si>
  <si>
    <t>ТОВ "АВТ-Дніпро"</t>
  </si>
  <si>
    <t>ТОВ "ПОЖЕЖНА БЕЗПЕКА "КОМПЛЕКС ЗАХИСТ"</t>
  </si>
  <si>
    <t>ТОВАРИСТВО З ОБМЕЖЕНОЮ ВІД­ПО­ВІД­АЛЬ­НІ­СТЮ «АВТ-ДНІПРО»</t>
  </si>
  <si>
    <t>ТОВАРИСТВО З ОБМЕЖЕНОЮ ВІДПОВІДАЛЬНІСТЮ "АВТ-ДНІПРО"</t>
  </si>
  <si>
    <t>ТОВАРИСТВО З ОБМЕЖЕНОЮ ВІДПОВІДАЛЬНІСТЮ "ВЕСТ-ТВ"</t>
  </si>
  <si>
    <t>ТОВАРИСТВО З ОБМЕЖЕНОЮ ВІДПОВІДАЛЬНІСТЮ "ГАЗЕТА "НАШЕ МІСТО"</t>
  </si>
  <si>
    <t>ТОВАРИСТВО З ОБМЕЖЕНОЮ ВІДПОВІДАЛЬНІСТЮ "ГЕОЛЕНД 2000"</t>
  </si>
  <si>
    <t>ТОВАРИСТВО З ОБМЕЖЕНОЮ ВІДПОВІДАЛЬНІСТЮ "ДНІПРОВСЬКІ ЕНЕРГЕТИЧНІ ПОСЛУГИ"</t>
  </si>
  <si>
    <t>ТОВАРИСТВО З ОБМЕЖЕНОЮ ВІДПОВІДАЛЬНІСТЮ "ЕКОЛОГІЯ-Д"</t>
  </si>
  <si>
    <t>ТОВАРИСТВО З ОБМЕЖЕНОЮ ВІДПОВІДАЛЬНІСТЮ "ЕПІЦЕНТР К"</t>
  </si>
  <si>
    <t>ТОВАРИСТВО З ОБМЕЖЕНОЮ ВІДПОВІДАЛЬНІСТЮ "НАУКОВО-ВИРОБНИЧЕ ПІДПРИЄМСТВО "ПРИБОРСЕРВІС"</t>
  </si>
  <si>
    <t>ТОВАРИСТВО З ОБМЕЖЕНОЮ ВІДПОВІДАЛЬНІСТЮ "НОВА ЛІНІЯ 1"</t>
  </si>
  <si>
    <t>ТОВАРИСТВО З ОБМЕЖЕНОЮ ВІДПОВІДАЛЬНІСТЮ "ОХОРОНА "ДЖЕБ"</t>
  </si>
  <si>
    <t>ТОВАРИСТВО З ОБМЕЖЕНОЮ ВІДПОВІДАЛЬНІСТЮ "ТЕЛЕМІСТ 2012"</t>
  </si>
  <si>
    <t>ТОВАРИСТВО З ОБМЕЖЕНОЮ ВІДПОВІДАЛЬНІСТЮ "ЦЕНТР ІНФОРМАЦІЙНИХ І АНАЛІТИЧНИХ ТЕХНОЛОГІЙ"</t>
  </si>
  <si>
    <t>Так</t>
  </si>
  <si>
    <t>Тетяна Авраменко</t>
  </si>
  <si>
    <t>Технічне обслуговування (повірка) лічильника теплової енергії</t>
  </si>
  <si>
    <t>Технічний супровід комп'ютерної програми "Єдина інформаційна система управління місцевим бюджетом"</t>
  </si>
  <si>
    <t>Тип процедури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</si>
  <si>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</si>
  <si>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</si>
  <si>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</si>
  <si>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ФОП Міськевич Анна Володимирівна</t>
  </si>
  <si>
    <t>Фактичний переможець</t>
  </si>
  <si>
    <t>Футбольні тренувальні набори</t>
  </si>
  <si>
    <t>Футбольні тренувальні набори (Спортивний інвентар для полів і кортів)</t>
  </si>
  <si>
    <t>Фізична особа-підприємець Міськевич Анна Володимирівна</t>
  </si>
  <si>
    <t>Централізоване водовідведення</t>
  </si>
  <si>
    <t>Централізоване водопостачання</t>
  </si>
  <si>
    <t>Якщо ви маєте пропозицію чи побажання щодо покращення цього звіту, напишіть нам, будь ласка:</t>
  </si>
  <si>
    <t>аукціон не передбачено</t>
  </si>
  <si>
    <t>година</t>
  </si>
  <si>
    <t>завершено</t>
  </si>
  <si>
    <t>кілька позицій</t>
  </si>
  <si>
    <t>людей</t>
  </si>
  <si>
    <t>людина</t>
  </si>
  <si>
    <t>метр кубічний</t>
  </si>
  <si>
    <t>місяць</t>
  </si>
  <si>
    <t>не указано</t>
  </si>
  <si>
    <t>послуга</t>
  </si>
  <si>
    <t>підписано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</si>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</sst>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54187169" TargetMode="External"/><Relationship Id="rId13" Type="http://schemas.openxmlformats.org/officeDocument/2006/relationships/hyperlink" Target="https://my.zakupivli.pro/remote/dispatcher/state_purchase_view/51496529" TargetMode="External"/><Relationship Id="rId18" Type="http://schemas.openxmlformats.org/officeDocument/2006/relationships/hyperlink" Target="https://my.zakupivli.pro/remote/dispatcher/state_purchase_view/50821093" TargetMode="External"/><Relationship Id="rId26" Type="http://schemas.openxmlformats.org/officeDocument/2006/relationships/hyperlink" Target="https://my.zakupivli.pro/remote/dispatcher/state_purchase_view/49603561" TargetMode="External"/><Relationship Id="rId3" Type="http://schemas.openxmlformats.org/officeDocument/2006/relationships/hyperlink" Target="https://my.zakupivli.pro/remote/dispatcher/state_purchase_view/55367805" TargetMode="External"/><Relationship Id="rId21" Type="http://schemas.openxmlformats.org/officeDocument/2006/relationships/hyperlink" Target="https://my.zakupivli.pro/remote/dispatcher/state_purchase_view/50392983" TargetMode="External"/><Relationship Id="rId34" Type="http://schemas.openxmlformats.org/officeDocument/2006/relationships/hyperlink" Target="https://my.zakupivli.pro/remote/dispatcher/state_purchase_view/48754726" TargetMode="External"/><Relationship Id="rId7" Type="http://schemas.openxmlformats.org/officeDocument/2006/relationships/hyperlink" Target="https://my.zakupivli.pro/remote/dispatcher/state_purchase_view/54549787" TargetMode="External"/><Relationship Id="rId12" Type="http://schemas.openxmlformats.org/officeDocument/2006/relationships/hyperlink" Target="https://my.zakupivli.pro/remote/dispatcher/state_purchase_view/51693704" TargetMode="External"/><Relationship Id="rId17" Type="http://schemas.openxmlformats.org/officeDocument/2006/relationships/hyperlink" Target="https://my.zakupivli.pro/remote/dispatcher/state_purchase_view/50850539" TargetMode="External"/><Relationship Id="rId25" Type="http://schemas.openxmlformats.org/officeDocument/2006/relationships/hyperlink" Target="https://my.zakupivli.pro/remote/dispatcher/state_purchase_view/49648539" TargetMode="External"/><Relationship Id="rId33" Type="http://schemas.openxmlformats.org/officeDocument/2006/relationships/hyperlink" Target="https://my.zakupivli.pro/remote/dispatcher/state_purchase_view/48761387" TargetMode="External"/><Relationship Id="rId38" Type="http://schemas.openxmlformats.org/officeDocument/2006/relationships/hyperlink" Target="https://my.zakupivli.pro/remote/dispatcher/state_purchase_view/48282040" TargetMode="External"/><Relationship Id="rId2" Type="http://schemas.openxmlformats.org/officeDocument/2006/relationships/hyperlink" Target="https://my.zakupivli.pro/remote/dispatcher/state_purchase_view/55767225" TargetMode="External"/><Relationship Id="rId16" Type="http://schemas.openxmlformats.org/officeDocument/2006/relationships/hyperlink" Target="https://my.zakupivli.pro/remote/dispatcher/state_purchase_view/50937362" TargetMode="External"/><Relationship Id="rId20" Type="http://schemas.openxmlformats.org/officeDocument/2006/relationships/hyperlink" Target="https://my.zakupivli.pro/remote/dispatcher/state_purchase_view/50393090" TargetMode="External"/><Relationship Id="rId29" Type="http://schemas.openxmlformats.org/officeDocument/2006/relationships/hyperlink" Target="https://my.zakupivli.pro/remote/dispatcher/state_purchase_view/49150848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54965971" TargetMode="External"/><Relationship Id="rId11" Type="http://schemas.openxmlformats.org/officeDocument/2006/relationships/hyperlink" Target="https://my.zakupivli.pro/remote/dispatcher/state_purchase_view/52620550" TargetMode="External"/><Relationship Id="rId24" Type="http://schemas.openxmlformats.org/officeDocument/2006/relationships/hyperlink" Target="https://my.zakupivli.pro/remote/dispatcher/state_purchase_view/49734302" TargetMode="External"/><Relationship Id="rId32" Type="http://schemas.openxmlformats.org/officeDocument/2006/relationships/hyperlink" Target="https://my.zakupivli.pro/remote/dispatcher/state_purchase_view/48764323" TargetMode="External"/><Relationship Id="rId37" Type="http://schemas.openxmlformats.org/officeDocument/2006/relationships/hyperlink" Target="https://my.zakupivli.pro/remote/dispatcher/state_purchase_view/48322122" TargetMode="External"/><Relationship Id="rId5" Type="http://schemas.openxmlformats.org/officeDocument/2006/relationships/hyperlink" Target="https://my.zakupivli.pro/remote/dispatcher/state_purchase_view/54966881" TargetMode="External"/><Relationship Id="rId15" Type="http://schemas.openxmlformats.org/officeDocument/2006/relationships/hyperlink" Target="https://my.zakupivli.pro/remote/dispatcher/state_purchase_view/50937761" TargetMode="External"/><Relationship Id="rId23" Type="http://schemas.openxmlformats.org/officeDocument/2006/relationships/hyperlink" Target="https://my.zakupivli.pro/remote/dispatcher/state_purchase_view/50189755" TargetMode="External"/><Relationship Id="rId28" Type="http://schemas.openxmlformats.org/officeDocument/2006/relationships/hyperlink" Target="https://my.zakupivli.pro/remote/dispatcher/state_purchase_view/49350917" TargetMode="External"/><Relationship Id="rId36" Type="http://schemas.openxmlformats.org/officeDocument/2006/relationships/hyperlink" Target="https://my.zakupivli.pro/remote/dispatcher/state_purchase_view/48633007" TargetMode="External"/><Relationship Id="rId10" Type="http://schemas.openxmlformats.org/officeDocument/2006/relationships/hyperlink" Target="https://my.zakupivli.pro/remote/dispatcher/state_purchase_view/53310638" TargetMode="External"/><Relationship Id="rId19" Type="http://schemas.openxmlformats.org/officeDocument/2006/relationships/hyperlink" Target="https://my.zakupivli.pro/remote/dispatcher/state_purchase_view/50655527" TargetMode="External"/><Relationship Id="rId31" Type="http://schemas.openxmlformats.org/officeDocument/2006/relationships/hyperlink" Target="https://my.zakupivli.pro/remote/dispatcher/state_purchase_view/49045479" TargetMode="External"/><Relationship Id="rId4" Type="http://schemas.openxmlformats.org/officeDocument/2006/relationships/hyperlink" Target="https://my.zakupivli.pro/remote/dispatcher/state_purchase_view/55086677" TargetMode="External"/><Relationship Id="rId9" Type="http://schemas.openxmlformats.org/officeDocument/2006/relationships/hyperlink" Target="https://my.zakupivli.pro/remote/dispatcher/state_purchase_view/53379955" TargetMode="External"/><Relationship Id="rId14" Type="http://schemas.openxmlformats.org/officeDocument/2006/relationships/hyperlink" Target="https://my.zakupivli.pro/remote/dispatcher/state_purchase_view/51379810" TargetMode="External"/><Relationship Id="rId22" Type="http://schemas.openxmlformats.org/officeDocument/2006/relationships/hyperlink" Target="https://my.zakupivli.pro/remote/dispatcher/state_purchase_view/50338670" TargetMode="External"/><Relationship Id="rId27" Type="http://schemas.openxmlformats.org/officeDocument/2006/relationships/hyperlink" Target="https://my.zakupivli.pro/remote/dispatcher/state_purchase_view/49433849" TargetMode="External"/><Relationship Id="rId30" Type="http://schemas.openxmlformats.org/officeDocument/2006/relationships/hyperlink" Target="https://my.zakupivli.pro/remote/dispatcher/state_purchase_view/49050687" TargetMode="External"/><Relationship Id="rId35" Type="http://schemas.openxmlformats.org/officeDocument/2006/relationships/hyperlink" Target="https://my.zakupivli.pro/remote/dispatcher/state_purchase_view/48754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3"/>
  <sheetViews>
    <sheetView tabSelected="1" workbookViewId="0">
      <pane ySplit="5" topLeftCell="A6" activePane="bottomLeft" state="frozen"/>
      <selection pane="bottomLeft" activeCell="A6" sqref="A6:A42"/>
    </sheetView>
  </sheetViews>
  <sheetFormatPr defaultColWidth="11.5546875" defaultRowHeight="14.4" x14ac:dyDescent="0.3"/>
  <cols>
    <col min="1" max="1" width="5"/>
    <col min="2" max="2" width="21.6640625" customWidth="1"/>
    <col min="3" max="4" width="0" hidden="1" customWidth="1"/>
    <col min="5" max="5" width="35"/>
    <col min="6" max="6" width="6.33203125" customWidth="1"/>
    <col min="7" max="7" width="35"/>
    <col min="8" max="11" width="0" hidden="1" customWidth="1"/>
    <col min="12" max="12" width="20"/>
    <col min="13" max="16" width="0" hidden="1" customWidth="1"/>
    <col min="17" max="17" width="10"/>
    <col min="18" max="23" width="0" hidden="1" customWidth="1"/>
    <col min="24" max="24" width="13.88671875" customWidth="1"/>
    <col min="25" max="29" width="0" hidden="1" customWidth="1"/>
    <col min="30" max="30" width="7.77734375" customWidth="1"/>
    <col min="31" max="31" width="5.109375" customWidth="1"/>
    <col min="32" max="38" width="0" hidden="1" customWidth="1"/>
    <col min="39" max="39" width="20"/>
    <col min="40" max="40" width="15"/>
    <col min="41" max="48" width="0" hidden="1" customWidth="1"/>
    <col min="49" max="49" width="12.21875" customWidth="1"/>
    <col min="50" max="51" width="15"/>
    <col min="52" max="52" width="13.88671875" customWidth="1"/>
    <col min="53" max="54" width="10"/>
    <col min="55" max="55" width="14.6640625" customWidth="1"/>
    <col min="56" max="56" width="10.6640625" customWidth="1"/>
    <col min="57" max="57" width="15"/>
    <col min="58" max="58" width="10"/>
    <col min="59" max="61" width="0" hidden="1" customWidth="1"/>
  </cols>
  <sheetData>
    <row r="1" spans="1:61" x14ac:dyDescent="0.3">
      <c r="A1" s="1" t="s">
        <v>253</v>
      </c>
    </row>
    <row r="2" spans="1:61" x14ac:dyDescent="0.3">
      <c r="A2" s="2" t="s">
        <v>96</v>
      </c>
    </row>
    <row r="4" spans="1:61" x14ac:dyDescent="0.3">
      <c r="A4" s="1" t="s">
        <v>212</v>
      </c>
    </row>
    <row r="5" spans="1:61" ht="132.6" x14ac:dyDescent="0.3">
      <c r="A5" s="3" t="s">
        <v>267</v>
      </c>
      <c r="B5" s="3" t="s">
        <v>99</v>
      </c>
      <c r="C5" s="3" t="s">
        <v>100</v>
      </c>
      <c r="D5" s="3" t="s">
        <v>243</v>
      </c>
      <c r="E5" s="3" t="s">
        <v>201</v>
      </c>
      <c r="F5" s="3" t="s">
        <v>210</v>
      </c>
      <c r="G5" s="3" t="s">
        <v>142</v>
      </c>
      <c r="H5" s="3" t="s">
        <v>242</v>
      </c>
      <c r="I5" s="3" t="s">
        <v>139</v>
      </c>
      <c r="J5" s="3" t="s">
        <v>172</v>
      </c>
      <c r="K5" s="3" t="s">
        <v>97</v>
      </c>
      <c r="L5" s="3" t="s">
        <v>173</v>
      </c>
      <c r="M5" s="3" t="s">
        <v>174</v>
      </c>
      <c r="N5" s="3" t="s">
        <v>109</v>
      </c>
      <c r="O5" s="3" t="s">
        <v>110</v>
      </c>
      <c r="P5" s="3" t="s">
        <v>108</v>
      </c>
      <c r="Q5" s="3" t="s">
        <v>121</v>
      </c>
      <c r="R5" s="3" t="s">
        <v>125</v>
      </c>
      <c r="S5" s="3" t="s">
        <v>124</v>
      </c>
      <c r="T5" s="3" t="s">
        <v>203</v>
      </c>
      <c r="U5" s="3" t="s">
        <v>202</v>
      </c>
      <c r="V5" s="3" t="s">
        <v>119</v>
      </c>
      <c r="W5" s="3" t="s">
        <v>151</v>
      </c>
      <c r="X5" s="3" t="s">
        <v>175</v>
      </c>
      <c r="Y5" s="3" t="s">
        <v>176</v>
      </c>
      <c r="Z5" s="3" t="s">
        <v>150</v>
      </c>
      <c r="AA5" s="3" t="s">
        <v>177</v>
      </c>
      <c r="AB5" s="3" t="s">
        <v>171</v>
      </c>
      <c r="AC5" s="3" t="s">
        <v>148</v>
      </c>
      <c r="AD5" s="3" t="s">
        <v>107</v>
      </c>
      <c r="AE5" s="3" t="s">
        <v>135</v>
      </c>
      <c r="AF5" s="3" t="s">
        <v>219</v>
      </c>
      <c r="AG5" s="3" t="s">
        <v>167</v>
      </c>
      <c r="AH5" s="3" t="s">
        <v>205</v>
      </c>
      <c r="AI5" s="3" t="s">
        <v>206</v>
      </c>
      <c r="AJ5" s="3" t="s">
        <v>165</v>
      </c>
      <c r="AK5" s="3" t="s">
        <v>220</v>
      </c>
      <c r="AL5" s="3" t="s">
        <v>0</v>
      </c>
      <c r="AM5" s="3" t="s">
        <v>247</v>
      </c>
      <c r="AN5" s="3" t="s">
        <v>98</v>
      </c>
      <c r="AO5" s="3" t="s">
        <v>134</v>
      </c>
      <c r="AP5" s="3" t="s">
        <v>147</v>
      </c>
      <c r="AQ5" s="3" t="s">
        <v>220</v>
      </c>
      <c r="AR5" s="3" t="s">
        <v>0</v>
      </c>
      <c r="AS5" s="3" t="s">
        <v>183</v>
      </c>
      <c r="AT5" s="3" t="s">
        <v>122</v>
      </c>
      <c r="AU5" s="3" t="s">
        <v>245</v>
      </c>
      <c r="AV5" s="3" t="s">
        <v>244</v>
      </c>
      <c r="AW5" s="3" t="s">
        <v>215</v>
      </c>
      <c r="AX5" s="3" t="s">
        <v>120</v>
      </c>
      <c r="AY5" s="3" t="s">
        <v>168</v>
      </c>
      <c r="AZ5" s="3" t="s">
        <v>221</v>
      </c>
      <c r="BA5" s="3" t="s">
        <v>218</v>
      </c>
      <c r="BB5" s="3" t="s">
        <v>217</v>
      </c>
      <c r="BC5" s="3" t="s">
        <v>123</v>
      </c>
      <c r="BD5" s="3" t="s">
        <v>131</v>
      </c>
      <c r="BE5" s="3" t="s">
        <v>130</v>
      </c>
      <c r="BF5" s="3" t="s">
        <v>216</v>
      </c>
      <c r="BG5" s="3" t="s">
        <v>204</v>
      </c>
      <c r="BH5" s="3" t="s">
        <v>160</v>
      </c>
      <c r="BI5" s="3" t="s">
        <v>111</v>
      </c>
    </row>
    <row r="6" spans="1:61" x14ac:dyDescent="0.3">
      <c r="A6" s="4">
        <v>1</v>
      </c>
      <c r="B6" s="2" t="str">
        <f>HYPERLINK("https://my.zakupivli.pro/remote/dispatcher/state_purchase_view/55767225", "UA-2024-12-16-011356-a")</f>
        <v>UA-2024-12-16-011356-a</v>
      </c>
      <c r="C6" s="2" t="s">
        <v>166</v>
      </c>
      <c r="D6" s="1" t="s">
        <v>182</v>
      </c>
      <c r="E6" s="1" t="s">
        <v>115</v>
      </c>
      <c r="F6" s="1" t="s">
        <v>33</v>
      </c>
      <c r="G6" s="1" t="s">
        <v>34</v>
      </c>
      <c r="H6" s="1" t="s">
        <v>137</v>
      </c>
      <c r="I6" s="1" t="s">
        <v>238</v>
      </c>
      <c r="J6" s="1" t="s">
        <v>146</v>
      </c>
      <c r="K6" s="1" t="s">
        <v>63</v>
      </c>
      <c r="L6" s="1" t="s">
        <v>239</v>
      </c>
      <c r="M6" s="1" t="s">
        <v>239</v>
      </c>
      <c r="N6" s="1" t="s">
        <v>20</v>
      </c>
      <c r="O6" s="1" t="s">
        <v>20</v>
      </c>
      <c r="P6" s="1" t="s">
        <v>20</v>
      </c>
      <c r="Q6" s="5">
        <v>45642</v>
      </c>
      <c r="R6" s="1"/>
      <c r="S6" s="1"/>
      <c r="T6" s="1"/>
      <c r="U6" s="1"/>
      <c r="V6" s="1" t="s">
        <v>254</v>
      </c>
      <c r="W6" s="4">
        <v>1</v>
      </c>
      <c r="X6" s="6">
        <v>4954.5600000000004</v>
      </c>
      <c r="Y6" s="1" t="s">
        <v>166</v>
      </c>
      <c r="Z6" s="1">
        <v>3</v>
      </c>
      <c r="AA6" s="6">
        <v>1651.52</v>
      </c>
      <c r="AB6" s="1" t="s">
        <v>265</v>
      </c>
      <c r="AC6" s="1" t="s">
        <v>262</v>
      </c>
      <c r="AD6" s="1" t="s">
        <v>95</v>
      </c>
      <c r="AE6" s="1" t="s">
        <v>169</v>
      </c>
      <c r="AF6" s="1" t="s">
        <v>112</v>
      </c>
      <c r="AG6" s="1" t="s">
        <v>169</v>
      </c>
      <c r="AH6" s="6">
        <v>4954.5600000000004</v>
      </c>
      <c r="AI6" s="6">
        <v>1651.5200000000002</v>
      </c>
      <c r="AJ6" s="1" t="s">
        <v>228</v>
      </c>
      <c r="AK6" s="1"/>
      <c r="AL6" s="1"/>
      <c r="AM6" s="1" t="s">
        <v>228</v>
      </c>
      <c r="AN6" s="1" t="s">
        <v>32</v>
      </c>
      <c r="AO6" s="1"/>
      <c r="AP6" s="1"/>
      <c r="AQ6" s="1"/>
      <c r="AR6" s="1"/>
      <c r="AS6" s="2"/>
      <c r="AT6" s="1"/>
      <c r="AU6" s="1"/>
      <c r="AV6" s="1"/>
      <c r="AW6" s="1" t="s">
        <v>256</v>
      </c>
      <c r="AX6" s="7">
        <v>45642.578100250154</v>
      </c>
      <c r="AY6" s="1" t="s">
        <v>117</v>
      </c>
      <c r="AZ6" s="6">
        <v>4954.5600000000004</v>
      </c>
      <c r="BA6" s="5">
        <v>45658</v>
      </c>
      <c r="BB6" s="5">
        <v>46022</v>
      </c>
      <c r="BC6" s="5">
        <v>45642</v>
      </c>
      <c r="BD6" s="5">
        <v>45642</v>
      </c>
      <c r="BE6" s="7">
        <v>46022</v>
      </c>
      <c r="BF6" s="1" t="s">
        <v>264</v>
      </c>
      <c r="BG6" s="1"/>
      <c r="BH6" s="1"/>
      <c r="BI6" s="1" t="s">
        <v>19</v>
      </c>
    </row>
    <row r="7" spans="1:61" x14ac:dyDescent="0.3">
      <c r="A7" s="4">
        <v>2</v>
      </c>
      <c r="B7" s="2" t="str">
        <f>HYPERLINK("https://my.zakupivli.pro/remote/dispatcher/state_purchase_view/55367805", "UA-2024-12-03-019389-a")</f>
        <v>UA-2024-12-03-019389-a</v>
      </c>
      <c r="C7" s="2" t="s">
        <v>166</v>
      </c>
      <c r="D7" s="1" t="s">
        <v>102</v>
      </c>
      <c r="E7" s="1" t="s">
        <v>101</v>
      </c>
      <c r="F7" s="1" t="s">
        <v>33</v>
      </c>
      <c r="G7" s="1" t="s">
        <v>74</v>
      </c>
      <c r="H7" s="1" t="s">
        <v>137</v>
      </c>
      <c r="I7" s="1" t="s">
        <v>238</v>
      </c>
      <c r="J7" s="1" t="s">
        <v>146</v>
      </c>
      <c r="K7" s="1" t="s">
        <v>63</v>
      </c>
      <c r="L7" s="1" t="s">
        <v>239</v>
      </c>
      <c r="M7" s="1" t="s">
        <v>239</v>
      </c>
      <c r="N7" s="1" t="s">
        <v>20</v>
      </c>
      <c r="O7" s="1" t="s">
        <v>20</v>
      </c>
      <c r="P7" s="1" t="s">
        <v>20</v>
      </c>
      <c r="Q7" s="5">
        <v>45629</v>
      </c>
      <c r="R7" s="1"/>
      <c r="S7" s="1"/>
      <c r="T7" s="1"/>
      <c r="U7" s="1"/>
      <c r="V7" s="1" t="s">
        <v>254</v>
      </c>
      <c r="W7" s="4">
        <v>1</v>
      </c>
      <c r="X7" s="6">
        <v>6429.32</v>
      </c>
      <c r="Y7" s="1" t="s">
        <v>166</v>
      </c>
      <c r="Z7" s="1">
        <v>36</v>
      </c>
      <c r="AA7" s="6">
        <v>178.59</v>
      </c>
      <c r="AB7" s="1" t="s">
        <v>265</v>
      </c>
      <c r="AC7" s="1" t="s">
        <v>262</v>
      </c>
      <c r="AD7" s="1" t="s">
        <v>95</v>
      </c>
      <c r="AE7" s="1" t="s">
        <v>238</v>
      </c>
      <c r="AF7" s="1" t="s">
        <v>112</v>
      </c>
      <c r="AG7" s="1" t="s">
        <v>169</v>
      </c>
      <c r="AH7" s="6">
        <v>6429.32</v>
      </c>
      <c r="AI7" s="6">
        <v>178.5922222222222</v>
      </c>
      <c r="AJ7" s="1" t="s">
        <v>234</v>
      </c>
      <c r="AK7" s="1"/>
      <c r="AL7" s="1"/>
      <c r="AM7" s="1" t="s">
        <v>234</v>
      </c>
      <c r="AN7" s="1" t="s">
        <v>53</v>
      </c>
      <c r="AO7" s="1"/>
      <c r="AP7" s="1"/>
      <c r="AQ7" s="1"/>
      <c r="AR7" s="1"/>
      <c r="AS7" s="2"/>
      <c r="AT7" s="1"/>
      <c r="AU7" s="1"/>
      <c r="AV7" s="1"/>
      <c r="AW7" s="1" t="s">
        <v>256</v>
      </c>
      <c r="AX7" s="7">
        <v>45629.789295503069</v>
      </c>
      <c r="AY7" s="1" t="s">
        <v>24</v>
      </c>
      <c r="AZ7" s="6">
        <v>6429.32</v>
      </c>
      <c r="BA7" s="5">
        <v>45629</v>
      </c>
      <c r="BB7" s="5">
        <v>45657</v>
      </c>
      <c r="BC7" s="5">
        <v>45629</v>
      </c>
      <c r="BD7" s="5">
        <v>45629</v>
      </c>
      <c r="BE7" s="7">
        <v>45657</v>
      </c>
      <c r="BF7" s="1" t="s">
        <v>264</v>
      </c>
      <c r="BG7" s="1"/>
      <c r="BH7" s="1" t="s">
        <v>136</v>
      </c>
      <c r="BI7" s="1" t="s">
        <v>19</v>
      </c>
    </row>
    <row r="8" spans="1:61" x14ac:dyDescent="0.3">
      <c r="A8" s="4">
        <v>3</v>
      </c>
      <c r="B8" s="2" t="str">
        <f>HYPERLINK("https://my.zakupivli.pro/remote/dispatcher/state_purchase_view/55086677", "UA-2024-11-25-004919-a")</f>
        <v>UA-2024-11-25-004919-a</v>
      </c>
      <c r="C8" s="2" t="s">
        <v>166</v>
      </c>
      <c r="D8" s="1" t="s">
        <v>189</v>
      </c>
      <c r="E8" s="1" t="s">
        <v>188</v>
      </c>
      <c r="F8" s="1" t="s">
        <v>33</v>
      </c>
      <c r="G8" s="1" t="s">
        <v>82</v>
      </c>
      <c r="H8" s="1" t="s">
        <v>137</v>
      </c>
      <c r="I8" s="1" t="s">
        <v>238</v>
      </c>
      <c r="J8" s="1" t="s">
        <v>146</v>
      </c>
      <c r="K8" s="1" t="s">
        <v>63</v>
      </c>
      <c r="L8" s="1" t="s">
        <v>239</v>
      </c>
      <c r="M8" s="1" t="s">
        <v>239</v>
      </c>
      <c r="N8" s="1" t="s">
        <v>20</v>
      </c>
      <c r="O8" s="1" t="s">
        <v>20</v>
      </c>
      <c r="P8" s="1" t="s">
        <v>20</v>
      </c>
      <c r="Q8" s="5">
        <v>45621</v>
      </c>
      <c r="R8" s="1"/>
      <c r="S8" s="1"/>
      <c r="T8" s="1"/>
      <c r="U8" s="1"/>
      <c r="V8" s="1" t="s">
        <v>254</v>
      </c>
      <c r="W8" s="4">
        <v>1</v>
      </c>
      <c r="X8" s="6">
        <v>16750</v>
      </c>
      <c r="Y8" s="1" t="s">
        <v>166</v>
      </c>
      <c r="Z8" s="1">
        <v>1</v>
      </c>
      <c r="AA8" s="6">
        <v>16750</v>
      </c>
      <c r="AB8" s="1" t="s">
        <v>263</v>
      </c>
      <c r="AC8" s="1" t="s">
        <v>262</v>
      </c>
      <c r="AD8" s="1" t="s">
        <v>95</v>
      </c>
      <c r="AE8" s="1" t="s">
        <v>169</v>
      </c>
      <c r="AF8" s="1" t="s">
        <v>112</v>
      </c>
      <c r="AG8" s="1" t="s">
        <v>169</v>
      </c>
      <c r="AH8" s="6">
        <v>16750</v>
      </c>
      <c r="AI8" s="6">
        <v>16750</v>
      </c>
      <c r="AJ8" s="1" t="s">
        <v>226</v>
      </c>
      <c r="AK8" s="1"/>
      <c r="AL8" s="1"/>
      <c r="AM8" s="1" t="s">
        <v>226</v>
      </c>
      <c r="AN8" s="1" t="s">
        <v>70</v>
      </c>
      <c r="AO8" s="1"/>
      <c r="AP8" s="1"/>
      <c r="AQ8" s="1"/>
      <c r="AR8" s="1"/>
      <c r="AS8" s="2"/>
      <c r="AT8" s="1"/>
      <c r="AU8" s="1"/>
      <c r="AV8" s="1"/>
      <c r="AW8" s="1" t="s">
        <v>256</v>
      </c>
      <c r="AX8" s="7">
        <v>45621.470809539169</v>
      </c>
      <c r="AY8" s="1" t="s">
        <v>48</v>
      </c>
      <c r="AZ8" s="6">
        <v>16750</v>
      </c>
      <c r="BA8" s="5">
        <v>45619</v>
      </c>
      <c r="BB8" s="5">
        <v>45619</v>
      </c>
      <c r="BC8" s="5">
        <v>45618</v>
      </c>
      <c r="BD8" s="5">
        <v>45618</v>
      </c>
      <c r="BE8" s="7">
        <v>45657</v>
      </c>
      <c r="BF8" s="1" t="s">
        <v>264</v>
      </c>
      <c r="BG8" s="1"/>
      <c r="BH8" s="1"/>
      <c r="BI8" s="1" t="s">
        <v>19</v>
      </c>
    </row>
    <row r="9" spans="1:61" x14ac:dyDescent="0.3">
      <c r="A9" s="4">
        <v>4</v>
      </c>
      <c r="B9" s="2" t="str">
        <f>HYPERLINK("https://my.zakupivli.pro/remote/dispatcher/state_purchase_view/54966881", "UA-2024-11-20-006960-a")</f>
        <v>UA-2024-11-20-006960-a</v>
      </c>
      <c r="C9" s="2" t="s">
        <v>166</v>
      </c>
      <c r="D9" s="1" t="s">
        <v>194</v>
      </c>
      <c r="E9" s="1" t="s">
        <v>187</v>
      </c>
      <c r="F9" s="1" t="s">
        <v>33</v>
      </c>
      <c r="G9" s="1" t="s">
        <v>81</v>
      </c>
      <c r="H9" s="1" t="s">
        <v>137</v>
      </c>
      <c r="I9" s="1" t="s">
        <v>238</v>
      </c>
      <c r="J9" s="1" t="s">
        <v>146</v>
      </c>
      <c r="K9" s="1" t="s">
        <v>63</v>
      </c>
      <c r="L9" s="1" t="s">
        <v>239</v>
      </c>
      <c r="M9" s="1" t="s">
        <v>239</v>
      </c>
      <c r="N9" s="1" t="s">
        <v>20</v>
      </c>
      <c r="O9" s="1" t="s">
        <v>20</v>
      </c>
      <c r="P9" s="1" t="s">
        <v>20</v>
      </c>
      <c r="Q9" s="5">
        <v>45616</v>
      </c>
      <c r="R9" s="1"/>
      <c r="S9" s="1"/>
      <c r="T9" s="1"/>
      <c r="U9" s="1"/>
      <c r="V9" s="1" t="s">
        <v>254</v>
      </c>
      <c r="W9" s="4">
        <v>1</v>
      </c>
      <c r="X9" s="6">
        <v>14366.14</v>
      </c>
      <c r="Y9" s="1" t="s">
        <v>166</v>
      </c>
      <c r="Z9" s="1">
        <v>1</v>
      </c>
      <c r="AA9" s="6">
        <v>14366.14</v>
      </c>
      <c r="AB9" s="1" t="s">
        <v>263</v>
      </c>
      <c r="AC9" s="1" t="s">
        <v>262</v>
      </c>
      <c r="AD9" s="1" t="s">
        <v>95</v>
      </c>
      <c r="AE9" s="1" t="s">
        <v>169</v>
      </c>
      <c r="AF9" s="1" t="s">
        <v>112</v>
      </c>
      <c r="AG9" s="1" t="s">
        <v>169</v>
      </c>
      <c r="AH9" s="6">
        <v>14366.14</v>
      </c>
      <c r="AI9" s="6">
        <v>14366.14</v>
      </c>
      <c r="AJ9" s="1" t="s">
        <v>222</v>
      </c>
      <c r="AK9" s="1"/>
      <c r="AL9" s="1"/>
      <c r="AM9" s="1" t="s">
        <v>222</v>
      </c>
      <c r="AN9" s="1" t="s">
        <v>61</v>
      </c>
      <c r="AO9" s="1"/>
      <c r="AP9" s="1" t="s">
        <v>14</v>
      </c>
      <c r="AQ9" s="1"/>
      <c r="AR9" s="1"/>
      <c r="AS9" s="2"/>
      <c r="AT9" s="1"/>
      <c r="AU9" s="1"/>
      <c r="AV9" s="1"/>
      <c r="AW9" s="1" t="s">
        <v>256</v>
      </c>
      <c r="AX9" s="7">
        <v>45616.506745728366</v>
      </c>
      <c r="AY9" s="1" t="s">
        <v>47</v>
      </c>
      <c r="AZ9" s="6">
        <v>14366.14</v>
      </c>
      <c r="BA9" s="5">
        <v>45614</v>
      </c>
      <c r="BB9" s="5">
        <v>45657</v>
      </c>
      <c r="BC9" s="5">
        <v>45614</v>
      </c>
      <c r="BD9" s="5">
        <v>45614</v>
      </c>
      <c r="BE9" s="7">
        <v>45657</v>
      </c>
      <c r="BF9" s="1" t="s">
        <v>264</v>
      </c>
      <c r="BG9" s="1"/>
      <c r="BH9" s="1" t="s">
        <v>136</v>
      </c>
      <c r="BI9" s="1" t="s">
        <v>19</v>
      </c>
    </row>
    <row r="10" spans="1:61" x14ac:dyDescent="0.3">
      <c r="A10" s="4">
        <v>5</v>
      </c>
      <c r="B10" s="2" t="str">
        <f>HYPERLINK("https://my.zakupivli.pro/remote/dispatcher/state_purchase_view/54965971", "UA-2024-11-20-006592-a")</f>
        <v>UA-2024-11-20-006592-a</v>
      </c>
      <c r="C10" s="2" t="s">
        <v>166</v>
      </c>
      <c r="D10" s="1" t="s">
        <v>193</v>
      </c>
      <c r="E10" s="1" t="s">
        <v>186</v>
      </c>
      <c r="F10" s="1" t="s">
        <v>33</v>
      </c>
      <c r="G10" s="1" t="s">
        <v>80</v>
      </c>
      <c r="H10" s="1" t="s">
        <v>137</v>
      </c>
      <c r="I10" s="1" t="s">
        <v>238</v>
      </c>
      <c r="J10" s="1" t="s">
        <v>146</v>
      </c>
      <c r="K10" s="1" t="s">
        <v>63</v>
      </c>
      <c r="L10" s="1" t="s">
        <v>239</v>
      </c>
      <c r="M10" s="1" t="s">
        <v>239</v>
      </c>
      <c r="N10" s="1" t="s">
        <v>20</v>
      </c>
      <c r="O10" s="1" t="s">
        <v>20</v>
      </c>
      <c r="P10" s="1" t="s">
        <v>20</v>
      </c>
      <c r="Q10" s="5">
        <v>45616</v>
      </c>
      <c r="R10" s="1"/>
      <c r="S10" s="1"/>
      <c r="T10" s="1"/>
      <c r="U10" s="1"/>
      <c r="V10" s="1" t="s">
        <v>254</v>
      </c>
      <c r="W10" s="4">
        <v>1</v>
      </c>
      <c r="X10" s="6">
        <v>14536.19</v>
      </c>
      <c r="Y10" s="1" t="s">
        <v>166</v>
      </c>
      <c r="Z10" s="1">
        <v>1</v>
      </c>
      <c r="AA10" s="6">
        <v>14536.19</v>
      </c>
      <c r="AB10" s="1" t="s">
        <v>263</v>
      </c>
      <c r="AC10" s="1" t="s">
        <v>262</v>
      </c>
      <c r="AD10" s="1" t="s">
        <v>95</v>
      </c>
      <c r="AE10" s="1" t="s">
        <v>169</v>
      </c>
      <c r="AF10" s="1" t="s">
        <v>112</v>
      </c>
      <c r="AG10" s="1" t="s">
        <v>169</v>
      </c>
      <c r="AH10" s="6">
        <v>14536.19</v>
      </c>
      <c r="AI10" s="6">
        <v>14536.19</v>
      </c>
      <c r="AJ10" s="1" t="s">
        <v>222</v>
      </c>
      <c r="AK10" s="1"/>
      <c r="AL10" s="1"/>
      <c r="AM10" s="1" t="s">
        <v>222</v>
      </c>
      <c r="AN10" s="1" t="s">
        <v>61</v>
      </c>
      <c r="AO10" s="1"/>
      <c r="AP10" s="1" t="s">
        <v>14</v>
      </c>
      <c r="AQ10" s="1"/>
      <c r="AR10" s="1"/>
      <c r="AS10" s="2"/>
      <c r="AT10" s="1"/>
      <c r="AU10" s="1"/>
      <c r="AV10" s="1"/>
      <c r="AW10" s="1" t="s">
        <v>256</v>
      </c>
      <c r="AX10" s="7">
        <v>45616.498970592926</v>
      </c>
      <c r="AY10" s="1" t="s">
        <v>46</v>
      </c>
      <c r="AZ10" s="6">
        <v>14536.19</v>
      </c>
      <c r="BA10" s="5">
        <v>45614</v>
      </c>
      <c r="BB10" s="5">
        <v>45657</v>
      </c>
      <c r="BC10" s="5">
        <v>45614</v>
      </c>
      <c r="BD10" s="5">
        <v>45614</v>
      </c>
      <c r="BE10" s="7">
        <v>45657</v>
      </c>
      <c r="BF10" s="1" t="s">
        <v>264</v>
      </c>
      <c r="BG10" s="1"/>
      <c r="BH10" s="1" t="s">
        <v>136</v>
      </c>
      <c r="BI10" s="1" t="s">
        <v>19</v>
      </c>
    </row>
    <row r="11" spans="1:61" x14ac:dyDescent="0.3">
      <c r="A11" s="4">
        <v>6</v>
      </c>
      <c r="B11" s="2" t="str">
        <f>HYPERLINK("https://my.zakupivli.pro/remote/dispatcher/state_purchase_view/54549787", "UA-2024-11-05-013012-a")</f>
        <v>UA-2024-11-05-013012-a</v>
      </c>
      <c r="C11" s="2" t="s">
        <v>166</v>
      </c>
      <c r="D11" s="1" t="s">
        <v>161</v>
      </c>
      <c r="E11" s="1" t="s">
        <v>161</v>
      </c>
      <c r="F11" s="1" t="s">
        <v>33</v>
      </c>
      <c r="G11" s="1" t="s">
        <v>84</v>
      </c>
      <c r="H11" s="1" t="s">
        <v>137</v>
      </c>
      <c r="I11" s="1" t="s">
        <v>238</v>
      </c>
      <c r="J11" s="1" t="s">
        <v>146</v>
      </c>
      <c r="K11" s="1" t="s">
        <v>63</v>
      </c>
      <c r="L11" s="1" t="s">
        <v>239</v>
      </c>
      <c r="M11" s="1" t="s">
        <v>239</v>
      </c>
      <c r="N11" s="1" t="s">
        <v>20</v>
      </c>
      <c r="O11" s="1" t="s">
        <v>20</v>
      </c>
      <c r="P11" s="1" t="s">
        <v>20</v>
      </c>
      <c r="Q11" s="5">
        <v>45601</v>
      </c>
      <c r="R11" s="1"/>
      <c r="S11" s="1"/>
      <c r="T11" s="1"/>
      <c r="U11" s="1"/>
      <c r="V11" s="1" t="s">
        <v>254</v>
      </c>
      <c r="W11" s="4">
        <v>1</v>
      </c>
      <c r="X11" s="6">
        <v>21421.05</v>
      </c>
      <c r="Y11" s="1" t="s">
        <v>166</v>
      </c>
      <c r="Z11" s="1">
        <v>99</v>
      </c>
      <c r="AA11" s="6">
        <v>216.37</v>
      </c>
      <c r="AB11" s="1" t="s">
        <v>255</v>
      </c>
      <c r="AC11" s="1" t="s">
        <v>262</v>
      </c>
      <c r="AD11" s="1" t="s">
        <v>95</v>
      </c>
      <c r="AE11" s="1" t="s">
        <v>169</v>
      </c>
      <c r="AF11" s="1" t="s">
        <v>112</v>
      </c>
      <c r="AG11" s="1" t="s">
        <v>169</v>
      </c>
      <c r="AH11" s="6">
        <v>21421.05</v>
      </c>
      <c r="AI11" s="6">
        <v>216.37424242424242</v>
      </c>
      <c r="AJ11" s="1" t="s">
        <v>180</v>
      </c>
      <c r="AK11" s="1"/>
      <c r="AL11" s="1"/>
      <c r="AM11" s="1" t="s">
        <v>180</v>
      </c>
      <c r="AN11" s="1" t="s">
        <v>27</v>
      </c>
      <c r="AO11" s="1"/>
      <c r="AP11" s="1"/>
      <c r="AQ11" s="1"/>
      <c r="AR11" s="1"/>
      <c r="AS11" s="2"/>
      <c r="AT11" s="1"/>
      <c r="AU11" s="1"/>
      <c r="AV11" s="1"/>
      <c r="AW11" s="1" t="s">
        <v>256</v>
      </c>
      <c r="AX11" s="7">
        <v>45601.673075419167</v>
      </c>
      <c r="AY11" s="1" t="s">
        <v>22</v>
      </c>
      <c r="AZ11" s="6">
        <v>21421.05</v>
      </c>
      <c r="BA11" s="5">
        <v>45597</v>
      </c>
      <c r="BB11" s="5">
        <v>45657</v>
      </c>
      <c r="BC11" s="5">
        <v>45597</v>
      </c>
      <c r="BD11" s="5">
        <v>45597</v>
      </c>
      <c r="BE11" s="7">
        <v>45657</v>
      </c>
      <c r="BF11" s="1" t="s">
        <v>264</v>
      </c>
      <c r="BG11" s="1"/>
      <c r="BH11" s="1"/>
      <c r="BI11" s="1" t="s">
        <v>19</v>
      </c>
    </row>
    <row r="12" spans="1:61" x14ac:dyDescent="0.3">
      <c r="A12" s="4">
        <v>7</v>
      </c>
      <c r="B12" s="2" t="str">
        <f>HYPERLINK("https://my.zakupivli.pro/remote/dispatcher/state_purchase_view/54187169", "UA-2024-10-22-007171-a")</f>
        <v>UA-2024-10-22-007171-a</v>
      </c>
      <c r="C12" s="2" t="s">
        <v>166</v>
      </c>
      <c r="D12" s="1" t="s">
        <v>145</v>
      </c>
      <c r="E12" s="1" t="s">
        <v>144</v>
      </c>
      <c r="F12" s="1" t="s">
        <v>33</v>
      </c>
      <c r="G12" s="1" t="s">
        <v>67</v>
      </c>
      <c r="H12" s="1" t="s">
        <v>137</v>
      </c>
      <c r="I12" s="1" t="s">
        <v>238</v>
      </c>
      <c r="J12" s="1" t="s">
        <v>146</v>
      </c>
      <c r="K12" s="1" t="s">
        <v>63</v>
      </c>
      <c r="L12" s="1" t="s">
        <v>239</v>
      </c>
      <c r="M12" s="1" t="s">
        <v>239</v>
      </c>
      <c r="N12" s="1" t="s">
        <v>20</v>
      </c>
      <c r="O12" s="1" t="s">
        <v>20</v>
      </c>
      <c r="P12" s="1" t="s">
        <v>20</v>
      </c>
      <c r="Q12" s="5">
        <v>45587</v>
      </c>
      <c r="R12" s="1"/>
      <c r="S12" s="1"/>
      <c r="T12" s="1"/>
      <c r="U12" s="1"/>
      <c r="V12" s="1" t="s">
        <v>254</v>
      </c>
      <c r="W12" s="4">
        <v>1</v>
      </c>
      <c r="X12" s="6">
        <v>10250</v>
      </c>
      <c r="Y12" s="1" t="s">
        <v>166</v>
      </c>
      <c r="Z12" s="1">
        <v>2</v>
      </c>
      <c r="AA12" s="6">
        <v>5125</v>
      </c>
      <c r="AB12" s="1" t="s">
        <v>265</v>
      </c>
      <c r="AC12" s="1" t="s">
        <v>262</v>
      </c>
      <c r="AD12" s="1" t="s">
        <v>95</v>
      </c>
      <c r="AE12" s="1" t="s">
        <v>169</v>
      </c>
      <c r="AF12" s="1" t="s">
        <v>112</v>
      </c>
      <c r="AG12" s="1" t="s">
        <v>169</v>
      </c>
      <c r="AH12" s="6">
        <v>10250</v>
      </c>
      <c r="AI12" s="6">
        <v>5125</v>
      </c>
      <c r="AJ12" s="1" t="s">
        <v>114</v>
      </c>
      <c r="AK12" s="1"/>
      <c r="AL12" s="1"/>
      <c r="AM12" s="1" t="s">
        <v>114</v>
      </c>
      <c r="AN12" s="1" t="s">
        <v>49</v>
      </c>
      <c r="AO12" s="1"/>
      <c r="AP12" s="1"/>
      <c r="AQ12" s="1"/>
      <c r="AR12" s="1"/>
      <c r="AS12" s="2"/>
      <c r="AT12" s="1"/>
      <c r="AU12" s="1"/>
      <c r="AV12" s="1"/>
      <c r="AW12" s="1" t="s">
        <v>256</v>
      </c>
      <c r="AX12" s="7">
        <v>45587.529768242312</v>
      </c>
      <c r="AY12" s="1" t="s">
        <v>45</v>
      </c>
      <c r="AZ12" s="6">
        <v>10250</v>
      </c>
      <c r="BA12" s="5">
        <v>45580</v>
      </c>
      <c r="BB12" s="5">
        <v>45596</v>
      </c>
      <c r="BC12" s="5">
        <v>45580</v>
      </c>
      <c r="BD12" s="5">
        <v>45580</v>
      </c>
      <c r="BE12" s="7">
        <v>45657</v>
      </c>
      <c r="BF12" s="1" t="s">
        <v>264</v>
      </c>
      <c r="BG12" s="1"/>
      <c r="BH12" s="1"/>
      <c r="BI12" s="1" t="s">
        <v>19</v>
      </c>
    </row>
    <row r="13" spans="1:61" x14ac:dyDescent="0.3">
      <c r="A13" s="4">
        <v>8</v>
      </c>
      <c r="B13" s="2" t="str">
        <f>HYPERLINK("https://my.zakupivli.pro/remote/dispatcher/state_purchase_view/53379955", "UA-2024-09-17-011897-a")</f>
        <v>UA-2024-09-17-011897-a</v>
      </c>
      <c r="C13" s="2" t="s">
        <v>166</v>
      </c>
      <c r="D13" s="1" t="s">
        <v>102</v>
      </c>
      <c r="E13" s="1" t="s">
        <v>126</v>
      </c>
      <c r="F13" s="1" t="s">
        <v>33</v>
      </c>
      <c r="G13" s="1" t="s">
        <v>75</v>
      </c>
      <c r="H13" s="1" t="s">
        <v>137</v>
      </c>
      <c r="I13" s="1" t="s">
        <v>238</v>
      </c>
      <c r="J13" s="1" t="s">
        <v>146</v>
      </c>
      <c r="K13" s="1" t="s">
        <v>63</v>
      </c>
      <c r="L13" s="1" t="s">
        <v>239</v>
      </c>
      <c r="M13" s="1" t="s">
        <v>239</v>
      </c>
      <c r="N13" s="1" t="s">
        <v>20</v>
      </c>
      <c r="O13" s="1" t="s">
        <v>20</v>
      </c>
      <c r="P13" s="1" t="s">
        <v>20</v>
      </c>
      <c r="Q13" s="5">
        <v>45552</v>
      </c>
      <c r="R13" s="1"/>
      <c r="S13" s="1"/>
      <c r="T13" s="1"/>
      <c r="U13" s="1"/>
      <c r="V13" s="1" t="s">
        <v>254</v>
      </c>
      <c r="W13" s="4">
        <v>1</v>
      </c>
      <c r="X13" s="6">
        <v>15000</v>
      </c>
      <c r="Y13" s="1" t="s">
        <v>166</v>
      </c>
      <c r="Z13" s="1">
        <v>1</v>
      </c>
      <c r="AA13" s="6">
        <v>15000</v>
      </c>
      <c r="AB13" s="1" t="s">
        <v>265</v>
      </c>
      <c r="AC13" s="1" t="s">
        <v>262</v>
      </c>
      <c r="AD13" s="1" t="s">
        <v>95</v>
      </c>
      <c r="AE13" s="1" t="s">
        <v>169</v>
      </c>
      <c r="AF13" s="1" t="s">
        <v>112</v>
      </c>
      <c r="AG13" s="1" t="s">
        <v>169</v>
      </c>
      <c r="AH13" s="6">
        <v>15000</v>
      </c>
      <c r="AI13" s="6">
        <v>15000</v>
      </c>
      <c r="AJ13" s="1" t="s">
        <v>250</v>
      </c>
      <c r="AK13" s="1"/>
      <c r="AL13" s="1"/>
      <c r="AM13" s="1" t="s">
        <v>250</v>
      </c>
      <c r="AN13" s="1" t="s">
        <v>58</v>
      </c>
      <c r="AO13" s="1"/>
      <c r="AP13" s="1"/>
      <c r="AQ13" s="1"/>
      <c r="AR13" s="1"/>
      <c r="AS13" s="2"/>
      <c r="AT13" s="1"/>
      <c r="AU13" s="1"/>
      <c r="AV13" s="1"/>
      <c r="AW13" s="1" t="s">
        <v>256</v>
      </c>
      <c r="AX13" s="7">
        <v>45552.688864236959</v>
      </c>
      <c r="AY13" s="1" t="s">
        <v>44</v>
      </c>
      <c r="AZ13" s="6">
        <v>15000</v>
      </c>
      <c r="BA13" s="5">
        <v>45551</v>
      </c>
      <c r="BB13" s="5">
        <v>45565</v>
      </c>
      <c r="BC13" s="5">
        <v>45551</v>
      </c>
      <c r="BD13" s="5">
        <v>45551</v>
      </c>
      <c r="BE13" s="7">
        <v>45657</v>
      </c>
      <c r="BF13" s="1" t="s">
        <v>264</v>
      </c>
      <c r="BG13" s="1"/>
      <c r="BH13" s="1"/>
      <c r="BI13" s="1" t="s">
        <v>19</v>
      </c>
    </row>
    <row r="14" spans="1:61" x14ac:dyDescent="0.3">
      <c r="A14" s="4">
        <v>9</v>
      </c>
      <c r="B14" s="2" t="str">
        <f>HYPERLINK("https://my.zakupivli.pro/remote/dispatcher/state_purchase_view/53310638", "UA-2024-09-13-009726-a")</f>
        <v>UA-2024-09-13-009726-a</v>
      </c>
      <c r="C14" s="2" t="s">
        <v>166</v>
      </c>
      <c r="D14" s="1" t="s">
        <v>189</v>
      </c>
      <c r="E14" s="1" t="s">
        <v>189</v>
      </c>
      <c r="F14" s="1" t="s">
        <v>33</v>
      </c>
      <c r="G14" s="1" t="s">
        <v>82</v>
      </c>
      <c r="H14" s="1" t="s">
        <v>137</v>
      </c>
      <c r="I14" s="1" t="s">
        <v>238</v>
      </c>
      <c r="J14" s="1" t="s">
        <v>146</v>
      </c>
      <c r="K14" s="1" t="s">
        <v>63</v>
      </c>
      <c r="L14" s="1" t="s">
        <v>239</v>
      </c>
      <c r="M14" s="1" t="s">
        <v>239</v>
      </c>
      <c r="N14" s="1" t="s">
        <v>20</v>
      </c>
      <c r="O14" s="1" t="s">
        <v>20</v>
      </c>
      <c r="P14" s="1" t="s">
        <v>20</v>
      </c>
      <c r="Q14" s="5">
        <v>45548</v>
      </c>
      <c r="R14" s="1"/>
      <c r="S14" s="1"/>
      <c r="T14" s="1"/>
      <c r="U14" s="1"/>
      <c r="V14" s="1" t="s">
        <v>254</v>
      </c>
      <c r="W14" s="4">
        <v>1</v>
      </c>
      <c r="X14" s="6">
        <v>32700</v>
      </c>
      <c r="Y14" s="1" t="s">
        <v>166</v>
      </c>
      <c r="Z14" s="1">
        <v>3</v>
      </c>
      <c r="AA14" s="6">
        <v>10900</v>
      </c>
      <c r="AB14" s="1" t="s">
        <v>263</v>
      </c>
      <c r="AC14" s="1" t="s">
        <v>262</v>
      </c>
      <c r="AD14" s="1" t="s">
        <v>95</v>
      </c>
      <c r="AE14" s="1" t="s">
        <v>169</v>
      </c>
      <c r="AF14" s="1" t="s">
        <v>112</v>
      </c>
      <c r="AG14" s="1" t="s">
        <v>169</v>
      </c>
      <c r="AH14" s="6">
        <v>32700</v>
      </c>
      <c r="AI14" s="6">
        <v>10900</v>
      </c>
      <c r="AJ14" s="1" t="s">
        <v>225</v>
      </c>
      <c r="AK14" s="1"/>
      <c r="AL14" s="1"/>
      <c r="AM14" s="1" t="s">
        <v>225</v>
      </c>
      <c r="AN14" s="1" t="s">
        <v>70</v>
      </c>
      <c r="AO14" s="1"/>
      <c r="AP14" s="1"/>
      <c r="AQ14" s="1"/>
      <c r="AR14" s="1"/>
      <c r="AS14" s="2"/>
      <c r="AT14" s="1"/>
      <c r="AU14" s="1"/>
      <c r="AV14" s="1"/>
      <c r="AW14" s="1" t="s">
        <v>256</v>
      </c>
      <c r="AX14" s="7">
        <v>45551.423225584585</v>
      </c>
      <c r="AY14" s="1" t="s">
        <v>43</v>
      </c>
      <c r="AZ14" s="6">
        <v>32700</v>
      </c>
      <c r="BA14" s="5">
        <v>45548</v>
      </c>
      <c r="BB14" s="5">
        <v>45657</v>
      </c>
      <c r="BC14" s="5">
        <v>45548</v>
      </c>
      <c r="BD14" s="5">
        <v>45548</v>
      </c>
      <c r="BE14" s="7">
        <v>45657</v>
      </c>
      <c r="BF14" s="1" t="s">
        <v>264</v>
      </c>
      <c r="BG14" s="1"/>
      <c r="BH14" s="1" t="s">
        <v>136</v>
      </c>
      <c r="BI14" s="1" t="s">
        <v>19</v>
      </c>
    </row>
    <row r="15" spans="1:61" x14ac:dyDescent="0.3">
      <c r="A15" s="4">
        <v>10</v>
      </c>
      <c r="B15" s="2" t="str">
        <f>HYPERLINK("https://my.zakupivli.pro/remote/dispatcher/state_purchase_view/52620550", "UA-2024-08-09-005660-a")</f>
        <v>UA-2024-08-09-005660-a</v>
      </c>
      <c r="C15" s="2" t="s">
        <v>166</v>
      </c>
      <c r="D15" s="1" t="s">
        <v>158</v>
      </c>
      <c r="E15" s="1" t="s">
        <v>113</v>
      </c>
      <c r="F15" s="1" t="s">
        <v>33</v>
      </c>
      <c r="G15" s="1" t="s">
        <v>75</v>
      </c>
      <c r="H15" s="1" t="s">
        <v>137</v>
      </c>
      <c r="I15" s="1" t="s">
        <v>238</v>
      </c>
      <c r="J15" s="1" t="s">
        <v>146</v>
      </c>
      <c r="K15" s="1" t="s">
        <v>63</v>
      </c>
      <c r="L15" s="1" t="s">
        <v>239</v>
      </c>
      <c r="M15" s="1" t="s">
        <v>239</v>
      </c>
      <c r="N15" s="1" t="s">
        <v>20</v>
      </c>
      <c r="O15" s="1" t="s">
        <v>20</v>
      </c>
      <c r="P15" s="1" t="s">
        <v>20</v>
      </c>
      <c r="Q15" s="5">
        <v>45513</v>
      </c>
      <c r="R15" s="1"/>
      <c r="S15" s="1"/>
      <c r="T15" s="1"/>
      <c r="U15" s="1"/>
      <c r="V15" s="1" t="s">
        <v>254</v>
      </c>
      <c r="W15" s="4">
        <v>1</v>
      </c>
      <c r="X15" s="6">
        <v>49950</v>
      </c>
      <c r="Y15" s="1" t="s">
        <v>166</v>
      </c>
      <c r="Z15" s="1">
        <v>3</v>
      </c>
      <c r="AA15" s="6">
        <v>16650</v>
      </c>
      <c r="AB15" s="1" t="s">
        <v>265</v>
      </c>
      <c r="AC15" s="1" t="s">
        <v>262</v>
      </c>
      <c r="AD15" s="1" t="s">
        <v>95</v>
      </c>
      <c r="AE15" s="1" t="s">
        <v>169</v>
      </c>
      <c r="AF15" s="1" t="s">
        <v>112</v>
      </c>
      <c r="AG15" s="1" t="s">
        <v>169</v>
      </c>
      <c r="AH15" s="6">
        <v>49950</v>
      </c>
      <c r="AI15" s="6">
        <v>16650</v>
      </c>
      <c r="AJ15" s="1" t="s">
        <v>208</v>
      </c>
      <c r="AK15" s="1"/>
      <c r="AL15" s="1"/>
      <c r="AM15" s="1" t="s">
        <v>208</v>
      </c>
      <c r="AN15" s="1" t="s">
        <v>52</v>
      </c>
      <c r="AO15" s="1"/>
      <c r="AP15" s="1" t="s">
        <v>10</v>
      </c>
      <c r="AQ15" s="1"/>
      <c r="AR15" s="1"/>
      <c r="AS15" s="2"/>
      <c r="AT15" s="1"/>
      <c r="AU15" s="1"/>
      <c r="AV15" s="1"/>
      <c r="AW15" s="1" t="s">
        <v>256</v>
      </c>
      <c r="AX15" s="7">
        <v>45513.539082027441</v>
      </c>
      <c r="AY15" s="1" t="s">
        <v>28</v>
      </c>
      <c r="AZ15" s="6">
        <v>49950</v>
      </c>
      <c r="BA15" s="5">
        <v>45513</v>
      </c>
      <c r="BB15" s="5">
        <v>45657</v>
      </c>
      <c r="BC15" s="5">
        <v>45513</v>
      </c>
      <c r="BD15" s="5">
        <v>45513</v>
      </c>
      <c r="BE15" s="7">
        <v>45657</v>
      </c>
      <c r="BF15" s="1" t="s">
        <v>264</v>
      </c>
      <c r="BG15" s="1"/>
      <c r="BH15" s="1" t="s">
        <v>136</v>
      </c>
      <c r="BI15" s="1" t="s">
        <v>19</v>
      </c>
    </row>
    <row r="16" spans="1:61" x14ac:dyDescent="0.3">
      <c r="A16" s="4">
        <v>11</v>
      </c>
      <c r="B16" s="2" t="str">
        <f>HYPERLINK("https://my.zakupivli.pro/remote/dispatcher/state_purchase_view/51693704", "UA-2024-06-18-006367-a")</f>
        <v>UA-2024-06-18-006367-a</v>
      </c>
      <c r="C16" s="2" t="s">
        <v>166</v>
      </c>
      <c r="D16" s="1" t="s">
        <v>195</v>
      </c>
      <c r="E16" s="1" t="s">
        <v>240</v>
      </c>
      <c r="F16" s="1" t="s">
        <v>33</v>
      </c>
      <c r="G16" s="1" t="s">
        <v>79</v>
      </c>
      <c r="H16" s="1" t="s">
        <v>137</v>
      </c>
      <c r="I16" s="1" t="s">
        <v>238</v>
      </c>
      <c r="J16" s="1" t="s">
        <v>146</v>
      </c>
      <c r="K16" s="1" t="s">
        <v>63</v>
      </c>
      <c r="L16" s="1" t="s">
        <v>239</v>
      </c>
      <c r="M16" s="1" t="s">
        <v>239</v>
      </c>
      <c r="N16" s="1" t="s">
        <v>20</v>
      </c>
      <c r="O16" s="1" t="s">
        <v>20</v>
      </c>
      <c r="P16" s="1" t="s">
        <v>20</v>
      </c>
      <c r="Q16" s="5">
        <v>45461</v>
      </c>
      <c r="R16" s="1"/>
      <c r="S16" s="1"/>
      <c r="T16" s="1"/>
      <c r="U16" s="1"/>
      <c r="V16" s="1" t="s">
        <v>254</v>
      </c>
      <c r="W16" s="4">
        <v>1</v>
      </c>
      <c r="X16" s="6">
        <v>7023.38</v>
      </c>
      <c r="Y16" s="1" t="s">
        <v>166</v>
      </c>
      <c r="Z16" s="1">
        <v>1</v>
      </c>
      <c r="AA16" s="6">
        <v>7023.38</v>
      </c>
      <c r="AB16" s="1" t="s">
        <v>263</v>
      </c>
      <c r="AC16" s="1" t="s">
        <v>262</v>
      </c>
      <c r="AD16" s="1" t="s">
        <v>95</v>
      </c>
      <c r="AE16" s="1" t="s">
        <v>169</v>
      </c>
      <c r="AF16" s="1" t="s">
        <v>112</v>
      </c>
      <c r="AG16" s="1" t="s">
        <v>169</v>
      </c>
      <c r="AH16" s="6">
        <v>7023.38</v>
      </c>
      <c r="AI16" s="6">
        <v>7023.38</v>
      </c>
      <c r="AJ16" s="1" t="s">
        <v>233</v>
      </c>
      <c r="AK16" s="1"/>
      <c r="AL16" s="1"/>
      <c r="AM16" s="1" t="s">
        <v>233</v>
      </c>
      <c r="AN16" s="1" t="s">
        <v>64</v>
      </c>
      <c r="AO16" s="1"/>
      <c r="AP16" s="1" t="s">
        <v>3</v>
      </c>
      <c r="AQ16" s="1"/>
      <c r="AR16" s="1"/>
      <c r="AS16" s="2"/>
      <c r="AT16" s="1"/>
      <c r="AU16" s="1"/>
      <c r="AV16" s="1"/>
      <c r="AW16" s="1" t="s">
        <v>256</v>
      </c>
      <c r="AX16" s="7">
        <v>45461.552309334445</v>
      </c>
      <c r="AY16" s="1" t="s">
        <v>116</v>
      </c>
      <c r="AZ16" s="6">
        <v>7023.38</v>
      </c>
      <c r="BA16" s="5">
        <v>45461</v>
      </c>
      <c r="BB16" s="5">
        <v>45473</v>
      </c>
      <c r="BC16" s="5">
        <v>45461</v>
      </c>
      <c r="BD16" s="5">
        <v>45461</v>
      </c>
      <c r="BE16" s="7">
        <v>45657</v>
      </c>
      <c r="BF16" s="1" t="s">
        <v>264</v>
      </c>
      <c r="BG16" s="1"/>
      <c r="BH16" s="1" t="s">
        <v>136</v>
      </c>
      <c r="BI16" s="1" t="s">
        <v>19</v>
      </c>
    </row>
    <row r="17" spans="1:61" x14ac:dyDescent="0.3">
      <c r="A17" s="4">
        <v>12</v>
      </c>
      <c r="B17" s="2" t="str">
        <f>HYPERLINK("https://my.zakupivli.pro/remote/dispatcher/state_purchase_view/51496529", "UA-2024-06-07-007242-a")</f>
        <v>UA-2024-06-07-007242-a</v>
      </c>
      <c r="C17" s="2" t="s">
        <v>166</v>
      </c>
      <c r="D17" s="1" t="s">
        <v>157</v>
      </c>
      <c r="E17" s="1" t="s">
        <v>157</v>
      </c>
      <c r="F17" s="1" t="s">
        <v>33</v>
      </c>
      <c r="G17" s="1" t="s">
        <v>59</v>
      </c>
      <c r="H17" s="1" t="s">
        <v>137</v>
      </c>
      <c r="I17" s="1" t="s">
        <v>238</v>
      </c>
      <c r="J17" s="1" t="s">
        <v>146</v>
      </c>
      <c r="K17" s="1" t="s">
        <v>63</v>
      </c>
      <c r="L17" s="1" t="s">
        <v>239</v>
      </c>
      <c r="M17" s="1" t="s">
        <v>239</v>
      </c>
      <c r="N17" s="1" t="s">
        <v>20</v>
      </c>
      <c r="O17" s="1" t="s">
        <v>20</v>
      </c>
      <c r="P17" s="1" t="s">
        <v>20</v>
      </c>
      <c r="Q17" s="5">
        <v>45450</v>
      </c>
      <c r="R17" s="1"/>
      <c r="S17" s="1"/>
      <c r="T17" s="1"/>
      <c r="U17" s="1"/>
      <c r="V17" s="1" t="s">
        <v>254</v>
      </c>
      <c r="W17" s="4">
        <v>1</v>
      </c>
      <c r="X17" s="6">
        <v>39998.92</v>
      </c>
      <c r="Y17" s="1" t="s">
        <v>166</v>
      </c>
      <c r="Z17" s="1">
        <v>18</v>
      </c>
      <c r="AA17" s="6">
        <v>2222.16</v>
      </c>
      <c r="AB17" s="1" t="s">
        <v>265</v>
      </c>
      <c r="AC17" s="1" t="s">
        <v>262</v>
      </c>
      <c r="AD17" s="1" t="s">
        <v>95</v>
      </c>
      <c r="AE17" s="1" t="s">
        <v>238</v>
      </c>
      <c r="AF17" s="1" t="s">
        <v>112</v>
      </c>
      <c r="AG17" s="1" t="s">
        <v>169</v>
      </c>
      <c r="AH17" s="6">
        <v>39998.92</v>
      </c>
      <c r="AI17" s="6">
        <v>2222.1622222222222</v>
      </c>
      <c r="AJ17" s="1" t="s">
        <v>179</v>
      </c>
      <c r="AK17" s="1"/>
      <c r="AL17" s="1"/>
      <c r="AM17" s="1" t="s">
        <v>179</v>
      </c>
      <c r="AN17" s="1" t="s">
        <v>66</v>
      </c>
      <c r="AO17" s="1"/>
      <c r="AP17" s="1" t="s">
        <v>8</v>
      </c>
      <c r="AQ17" s="1"/>
      <c r="AR17" s="1"/>
      <c r="AS17" s="2"/>
      <c r="AT17" s="1"/>
      <c r="AU17" s="1"/>
      <c r="AV17" s="1"/>
      <c r="AW17" s="1" t="s">
        <v>256</v>
      </c>
      <c r="AX17" s="7">
        <v>45450.63862283557</v>
      </c>
      <c r="AY17" s="1" t="s">
        <v>31</v>
      </c>
      <c r="AZ17" s="6">
        <v>39998.92</v>
      </c>
      <c r="BA17" s="5">
        <v>45450</v>
      </c>
      <c r="BB17" s="5">
        <v>45464</v>
      </c>
      <c r="BC17" s="5">
        <v>45450</v>
      </c>
      <c r="BD17" s="5">
        <v>45450</v>
      </c>
      <c r="BE17" s="7">
        <v>45657</v>
      </c>
      <c r="BF17" s="1" t="s">
        <v>264</v>
      </c>
      <c r="BG17" s="1"/>
      <c r="BH17" s="1"/>
      <c r="BI17" s="1" t="s">
        <v>19</v>
      </c>
    </row>
    <row r="18" spans="1:61" x14ac:dyDescent="0.3">
      <c r="A18" s="4">
        <v>13</v>
      </c>
      <c r="B18" s="2" t="str">
        <f>HYPERLINK("https://my.zakupivli.pro/remote/dispatcher/state_purchase_view/51379810", "UA-2024-06-03-005420-a")</f>
        <v>UA-2024-06-03-005420-a</v>
      </c>
      <c r="C18" s="2" t="s">
        <v>166</v>
      </c>
      <c r="D18" s="1" t="s">
        <v>213</v>
      </c>
      <c r="E18" s="1" t="s">
        <v>143</v>
      </c>
      <c r="F18" s="1" t="s">
        <v>33</v>
      </c>
      <c r="G18" s="1" t="s">
        <v>68</v>
      </c>
      <c r="H18" s="1" t="s">
        <v>137</v>
      </c>
      <c r="I18" s="1" t="s">
        <v>238</v>
      </c>
      <c r="J18" s="1" t="s">
        <v>146</v>
      </c>
      <c r="K18" s="1" t="s">
        <v>63</v>
      </c>
      <c r="L18" s="1" t="s">
        <v>239</v>
      </c>
      <c r="M18" s="1" t="s">
        <v>239</v>
      </c>
      <c r="N18" s="1" t="s">
        <v>20</v>
      </c>
      <c r="O18" s="1" t="s">
        <v>20</v>
      </c>
      <c r="P18" s="1" t="s">
        <v>20</v>
      </c>
      <c r="Q18" s="5">
        <v>45446</v>
      </c>
      <c r="R18" s="1"/>
      <c r="S18" s="1"/>
      <c r="T18" s="1"/>
      <c r="U18" s="1"/>
      <c r="V18" s="1" t="s">
        <v>254</v>
      </c>
      <c r="W18" s="4">
        <v>1</v>
      </c>
      <c r="X18" s="6">
        <v>8520</v>
      </c>
      <c r="Y18" s="1" t="s">
        <v>166</v>
      </c>
      <c r="Z18" s="1">
        <v>27</v>
      </c>
      <c r="AA18" s="6">
        <v>315.56</v>
      </c>
      <c r="AB18" s="1" t="s">
        <v>257</v>
      </c>
      <c r="AC18" s="1" t="s">
        <v>262</v>
      </c>
      <c r="AD18" s="1" t="s">
        <v>95</v>
      </c>
      <c r="AE18" s="1" t="s">
        <v>169</v>
      </c>
      <c r="AF18" s="1" t="s">
        <v>112</v>
      </c>
      <c r="AG18" s="1" t="s">
        <v>169</v>
      </c>
      <c r="AH18" s="6">
        <v>8520</v>
      </c>
      <c r="AI18" s="6">
        <v>315.55555555555554</v>
      </c>
      <c r="AJ18" s="1" t="s">
        <v>152</v>
      </c>
      <c r="AK18" s="1"/>
      <c r="AL18" s="1"/>
      <c r="AM18" s="1" t="s">
        <v>152</v>
      </c>
      <c r="AN18" s="1" t="s">
        <v>35</v>
      </c>
      <c r="AO18" s="1"/>
      <c r="AP18" s="1"/>
      <c r="AQ18" s="1"/>
      <c r="AR18" s="1"/>
      <c r="AS18" s="2"/>
      <c r="AT18" s="1"/>
      <c r="AU18" s="1"/>
      <c r="AV18" s="1"/>
      <c r="AW18" s="1" t="s">
        <v>256</v>
      </c>
      <c r="AX18" s="7">
        <v>45446.557097142097</v>
      </c>
      <c r="AY18" s="1" t="s">
        <v>42</v>
      </c>
      <c r="AZ18" s="6">
        <v>8520</v>
      </c>
      <c r="BA18" s="5">
        <v>45446</v>
      </c>
      <c r="BB18" s="5">
        <v>45473</v>
      </c>
      <c r="BC18" s="5">
        <v>45446</v>
      </c>
      <c r="BD18" s="5">
        <v>45446</v>
      </c>
      <c r="BE18" s="7">
        <v>45657</v>
      </c>
      <c r="BF18" s="1" t="s">
        <v>264</v>
      </c>
      <c r="BG18" s="1"/>
      <c r="BH18" s="1"/>
      <c r="BI18" s="1" t="s">
        <v>19</v>
      </c>
    </row>
    <row r="19" spans="1:61" x14ac:dyDescent="0.3">
      <c r="A19" s="4">
        <v>14</v>
      </c>
      <c r="B19" s="2" t="str">
        <f>HYPERLINK("https://my.zakupivli.pro/remote/dispatcher/state_purchase_view/50937761", "UA-2024-05-10-006425-a")</f>
        <v>UA-2024-05-10-006425-a</v>
      </c>
      <c r="C19" s="2" t="s">
        <v>166</v>
      </c>
      <c r="D19" s="1" t="s">
        <v>102</v>
      </c>
      <c r="E19" s="1" t="s">
        <v>102</v>
      </c>
      <c r="F19" s="1" t="s">
        <v>33</v>
      </c>
      <c r="G19" s="1" t="s">
        <v>74</v>
      </c>
      <c r="H19" s="1" t="s">
        <v>137</v>
      </c>
      <c r="I19" s="1" t="s">
        <v>238</v>
      </c>
      <c r="J19" s="1" t="s">
        <v>146</v>
      </c>
      <c r="K19" s="1" t="s">
        <v>63</v>
      </c>
      <c r="L19" s="1" t="s">
        <v>239</v>
      </c>
      <c r="M19" s="1" t="s">
        <v>239</v>
      </c>
      <c r="N19" s="1" t="s">
        <v>20</v>
      </c>
      <c r="O19" s="1" t="s">
        <v>20</v>
      </c>
      <c r="P19" s="1" t="s">
        <v>20</v>
      </c>
      <c r="Q19" s="5">
        <v>45422</v>
      </c>
      <c r="R19" s="1"/>
      <c r="S19" s="1"/>
      <c r="T19" s="1"/>
      <c r="U19" s="1"/>
      <c r="V19" s="1" t="s">
        <v>254</v>
      </c>
      <c r="W19" s="4">
        <v>1</v>
      </c>
      <c r="X19" s="6">
        <v>42847.86</v>
      </c>
      <c r="Y19" s="1" t="s">
        <v>166</v>
      </c>
      <c r="Z19" s="1">
        <v>275</v>
      </c>
      <c r="AA19" s="6">
        <v>155.81</v>
      </c>
      <c r="AB19" s="1" t="s">
        <v>265</v>
      </c>
      <c r="AC19" s="1" t="s">
        <v>262</v>
      </c>
      <c r="AD19" s="1" t="s">
        <v>95</v>
      </c>
      <c r="AE19" s="1" t="s">
        <v>238</v>
      </c>
      <c r="AF19" s="1" t="s">
        <v>112</v>
      </c>
      <c r="AG19" s="1" t="s">
        <v>169</v>
      </c>
      <c r="AH19" s="6">
        <v>42847.86</v>
      </c>
      <c r="AI19" s="6">
        <v>155.81040000000002</v>
      </c>
      <c r="AJ19" s="1" t="s">
        <v>234</v>
      </c>
      <c r="AK19" s="1"/>
      <c r="AL19" s="1"/>
      <c r="AM19" s="1" t="s">
        <v>234</v>
      </c>
      <c r="AN19" s="1" t="s">
        <v>53</v>
      </c>
      <c r="AO19" s="1"/>
      <c r="AP19" s="1" t="s">
        <v>7</v>
      </c>
      <c r="AQ19" s="1"/>
      <c r="AR19" s="1"/>
      <c r="AS19" s="2"/>
      <c r="AT19" s="1"/>
      <c r="AU19" s="1"/>
      <c r="AV19" s="1"/>
      <c r="AW19" s="1" t="s">
        <v>256</v>
      </c>
      <c r="AX19" s="7">
        <v>45422.555004556503</v>
      </c>
      <c r="AY19" s="1" t="s">
        <v>25</v>
      </c>
      <c r="AZ19" s="6">
        <v>42847.86</v>
      </c>
      <c r="BA19" s="5">
        <v>45421</v>
      </c>
      <c r="BB19" s="5">
        <v>45443</v>
      </c>
      <c r="BC19" s="5">
        <v>45421</v>
      </c>
      <c r="BD19" s="5">
        <v>45421</v>
      </c>
      <c r="BE19" s="7">
        <v>45657</v>
      </c>
      <c r="BF19" s="1" t="s">
        <v>264</v>
      </c>
      <c r="BG19" s="1"/>
      <c r="BH19" s="1"/>
      <c r="BI19" s="1" t="s">
        <v>19</v>
      </c>
    </row>
    <row r="20" spans="1:61" x14ac:dyDescent="0.3">
      <c r="A20" s="4">
        <v>15</v>
      </c>
      <c r="B20" s="2" t="str">
        <f>HYPERLINK("https://my.zakupivli.pro/remote/dispatcher/state_purchase_view/50937362", "UA-2024-05-10-006220-a")</f>
        <v>UA-2024-05-10-006220-a</v>
      </c>
      <c r="C20" s="2" t="s">
        <v>166</v>
      </c>
      <c r="D20" s="1" t="s">
        <v>211</v>
      </c>
      <c r="E20" s="1" t="s">
        <v>211</v>
      </c>
      <c r="F20" s="1" t="s">
        <v>33</v>
      </c>
      <c r="G20" s="1" t="s">
        <v>54</v>
      </c>
      <c r="H20" s="1" t="s">
        <v>137</v>
      </c>
      <c r="I20" s="1" t="s">
        <v>238</v>
      </c>
      <c r="J20" s="1" t="s">
        <v>146</v>
      </c>
      <c r="K20" s="1" t="s">
        <v>63</v>
      </c>
      <c r="L20" s="1" t="s">
        <v>239</v>
      </c>
      <c r="M20" s="1" t="s">
        <v>239</v>
      </c>
      <c r="N20" s="1" t="s">
        <v>20</v>
      </c>
      <c r="O20" s="1" t="s">
        <v>20</v>
      </c>
      <c r="P20" s="1" t="s">
        <v>20</v>
      </c>
      <c r="Q20" s="5">
        <v>45422</v>
      </c>
      <c r="R20" s="1"/>
      <c r="S20" s="1"/>
      <c r="T20" s="1"/>
      <c r="U20" s="1"/>
      <c r="V20" s="1" t="s">
        <v>254</v>
      </c>
      <c r="W20" s="4">
        <v>1</v>
      </c>
      <c r="X20" s="6">
        <v>12558.72</v>
      </c>
      <c r="Y20" s="1" t="s">
        <v>166</v>
      </c>
      <c r="Z20" s="1">
        <v>16</v>
      </c>
      <c r="AA20" s="6">
        <v>784.92</v>
      </c>
      <c r="AB20" s="1" t="s">
        <v>265</v>
      </c>
      <c r="AC20" s="1" t="s">
        <v>262</v>
      </c>
      <c r="AD20" s="1" t="s">
        <v>95</v>
      </c>
      <c r="AE20" s="1" t="s">
        <v>238</v>
      </c>
      <c r="AF20" s="1" t="s">
        <v>112</v>
      </c>
      <c r="AG20" s="1" t="s">
        <v>169</v>
      </c>
      <c r="AH20" s="6">
        <v>12558.72</v>
      </c>
      <c r="AI20" s="6">
        <v>784.92</v>
      </c>
      <c r="AJ20" s="1" t="s">
        <v>232</v>
      </c>
      <c r="AK20" s="1"/>
      <c r="AL20" s="1"/>
      <c r="AM20" s="1" t="s">
        <v>232</v>
      </c>
      <c r="AN20" s="1" t="s">
        <v>56</v>
      </c>
      <c r="AO20" s="1"/>
      <c r="AP20" s="1" t="s">
        <v>6</v>
      </c>
      <c r="AQ20" s="1"/>
      <c r="AR20" s="1"/>
      <c r="AS20" s="2"/>
      <c r="AT20" s="1"/>
      <c r="AU20" s="1"/>
      <c r="AV20" s="1"/>
      <c r="AW20" s="1" t="s">
        <v>256</v>
      </c>
      <c r="AX20" s="7">
        <v>45422.54742975824</v>
      </c>
      <c r="AY20" s="1" t="s">
        <v>41</v>
      </c>
      <c r="AZ20" s="6">
        <v>12558.72</v>
      </c>
      <c r="BA20" s="5">
        <v>45420</v>
      </c>
      <c r="BB20" s="5">
        <v>45443</v>
      </c>
      <c r="BC20" s="5">
        <v>45420</v>
      </c>
      <c r="BD20" s="5">
        <v>45420</v>
      </c>
      <c r="BE20" s="7">
        <v>45657</v>
      </c>
      <c r="BF20" s="1" t="s">
        <v>264</v>
      </c>
      <c r="BG20" s="1"/>
      <c r="BH20" s="1"/>
      <c r="BI20" s="1" t="s">
        <v>19</v>
      </c>
    </row>
    <row r="21" spans="1:61" x14ac:dyDescent="0.3">
      <c r="A21" s="4">
        <v>16</v>
      </c>
      <c r="B21" s="2" t="str">
        <f>HYPERLINK("https://my.zakupivli.pro/remote/dispatcher/state_purchase_view/50850539", "UA-2024-05-07-003200-a")</f>
        <v>UA-2024-05-07-003200-a</v>
      </c>
      <c r="C21" s="2" t="s">
        <v>166</v>
      </c>
      <c r="D21" s="1" t="s">
        <v>156</v>
      </c>
      <c r="E21" s="1" t="s">
        <v>156</v>
      </c>
      <c r="F21" s="1" t="s">
        <v>33</v>
      </c>
      <c r="G21" s="1" t="s">
        <v>74</v>
      </c>
      <c r="H21" s="1" t="s">
        <v>137</v>
      </c>
      <c r="I21" s="1" t="s">
        <v>238</v>
      </c>
      <c r="J21" s="1" t="s">
        <v>146</v>
      </c>
      <c r="K21" s="1" t="s">
        <v>63</v>
      </c>
      <c r="L21" s="1" t="s">
        <v>239</v>
      </c>
      <c r="M21" s="1" t="s">
        <v>239</v>
      </c>
      <c r="N21" s="1" t="s">
        <v>20</v>
      </c>
      <c r="O21" s="1" t="s">
        <v>20</v>
      </c>
      <c r="P21" s="1" t="s">
        <v>20</v>
      </c>
      <c r="Q21" s="5">
        <v>45419</v>
      </c>
      <c r="R21" s="1"/>
      <c r="S21" s="1"/>
      <c r="T21" s="1"/>
      <c r="U21" s="1"/>
      <c r="V21" s="1" t="s">
        <v>254</v>
      </c>
      <c r="W21" s="4">
        <v>1</v>
      </c>
      <c r="X21" s="6">
        <v>7881.86</v>
      </c>
      <c r="Y21" s="1" t="s">
        <v>166</v>
      </c>
      <c r="Z21" s="1">
        <v>21</v>
      </c>
      <c r="AA21" s="6">
        <v>375.33</v>
      </c>
      <c r="AB21" s="1" t="s">
        <v>265</v>
      </c>
      <c r="AC21" s="1" t="s">
        <v>262</v>
      </c>
      <c r="AD21" s="1" t="s">
        <v>95</v>
      </c>
      <c r="AE21" s="1" t="s">
        <v>238</v>
      </c>
      <c r="AF21" s="1" t="s">
        <v>112</v>
      </c>
      <c r="AG21" s="1" t="s">
        <v>169</v>
      </c>
      <c r="AH21" s="6">
        <v>7881.86</v>
      </c>
      <c r="AI21" s="6">
        <v>375.32666666666665</v>
      </c>
      <c r="AJ21" s="1" t="s">
        <v>234</v>
      </c>
      <c r="AK21" s="1"/>
      <c r="AL21" s="1"/>
      <c r="AM21" s="1" t="s">
        <v>234</v>
      </c>
      <c r="AN21" s="1" t="s">
        <v>53</v>
      </c>
      <c r="AO21" s="1"/>
      <c r="AP21" s="1"/>
      <c r="AQ21" s="1"/>
      <c r="AR21" s="1"/>
      <c r="AS21" s="2"/>
      <c r="AT21" s="1"/>
      <c r="AU21" s="1"/>
      <c r="AV21" s="1"/>
      <c r="AW21" s="1" t="s">
        <v>256</v>
      </c>
      <c r="AX21" s="7">
        <v>45419.476318658228</v>
      </c>
      <c r="AY21" s="1" t="s">
        <v>23</v>
      </c>
      <c r="AZ21" s="6">
        <v>7881.86</v>
      </c>
      <c r="BA21" s="5">
        <v>45418</v>
      </c>
      <c r="BB21" s="5">
        <v>45443</v>
      </c>
      <c r="BC21" s="5">
        <v>45418</v>
      </c>
      <c r="BD21" s="5">
        <v>45418</v>
      </c>
      <c r="BE21" s="7">
        <v>45657</v>
      </c>
      <c r="BF21" s="1" t="s">
        <v>264</v>
      </c>
      <c r="BG21" s="1"/>
      <c r="BH21" s="1"/>
      <c r="BI21" s="1" t="s">
        <v>19</v>
      </c>
    </row>
    <row r="22" spans="1:61" x14ac:dyDescent="0.3">
      <c r="A22" s="4">
        <v>17</v>
      </c>
      <c r="B22" s="2" t="str">
        <f>HYPERLINK("https://my.zakupivli.pro/remote/dispatcher/state_purchase_view/50821093", "UA-2024-05-03-006718-a")</f>
        <v>UA-2024-05-03-006718-a</v>
      </c>
      <c r="C22" s="2" t="s">
        <v>166</v>
      </c>
      <c r="D22" s="1" t="s">
        <v>213</v>
      </c>
      <c r="E22" s="1" t="s">
        <v>214</v>
      </c>
      <c r="F22" s="1" t="s">
        <v>33</v>
      </c>
      <c r="G22" s="1" t="s">
        <v>68</v>
      </c>
      <c r="H22" s="1" t="s">
        <v>137</v>
      </c>
      <c r="I22" s="1" t="s">
        <v>238</v>
      </c>
      <c r="J22" s="1" t="s">
        <v>146</v>
      </c>
      <c r="K22" s="1" t="s">
        <v>63</v>
      </c>
      <c r="L22" s="1" t="s">
        <v>239</v>
      </c>
      <c r="M22" s="1" t="s">
        <v>239</v>
      </c>
      <c r="N22" s="1" t="s">
        <v>20</v>
      </c>
      <c r="O22" s="1" t="s">
        <v>20</v>
      </c>
      <c r="P22" s="1" t="s">
        <v>20</v>
      </c>
      <c r="Q22" s="5">
        <v>45415</v>
      </c>
      <c r="R22" s="1"/>
      <c r="S22" s="1"/>
      <c r="T22" s="1"/>
      <c r="U22" s="1"/>
      <c r="V22" s="1" t="s">
        <v>254</v>
      </c>
      <c r="W22" s="4">
        <v>1</v>
      </c>
      <c r="X22" s="6">
        <v>30680</v>
      </c>
      <c r="Y22" s="1" t="s">
        <v>166</v>
      </c>
      <c r="Z22" s="1">
        <v>28</v>
      </c>
      <c r="AA22" s="6">
        <v>1095.71</v>
      </c>
      <c r="AB22" s="1" t="s">
        <v>265</v>
      </c>
      <c r="AC22" s="1" t="s">
        <v>262</v>
      </c>
      <c r="AD22" s="1" t="s">
        <v>95</v>
      </c>
      <c r="AE22" s="1" t="s">
        <v>169</v>
      </c>
      <c r="AF22" s="1" t="s">
        <v>112</v>
      </c>
      <c r="AG22" s="1" t="s">
        <v>169</v>
      </c>
      <c r="AH22" s="6">
        <v>30680</v>
      </c>
      <c r="AI22" s="6">
        <v>1095.7142857142858</v>
      </c>
      <c r="AJ22" s="1" t="s">
        <v>114</v>
      </c>
      <c r="AK22" s="1"/>
      <c r="AL22" s="1"/>
      <c r="AM22" s="1" t="s">
        <v>114</v>
      </c>
      <c r="AN22" s="1" t="s">
        <v>49</v>
      </c>
      <c r="AO22" s="1"/>
      <c r="AP22" s="1" t="s">
        <v>12</v>
      </c>
      <c r="AQ22" s="1"/>
      <c r="AR22" s="1"/>
      <c r="AS22" s="2"/>
      <c r="AT22" s="1"/>
      <c r="AU22" s="1"/>
      <c r="AV22" s="1"/>
      <c r="AW22" s="1" t="s">
        <v>256</v>
      </c>
      <c r="AX22" s="7">
        <v>45415.595093770578</v>
      </c>
      <c r="AY22" s="1" t="s">
        <v>40</v>
      </c>
      <c r="AZ22" s="6">
        <v>30680</v>
      </c>
      <c r="BA22" s="5">
        <v>45413</v>
      </c>
      <c r="BB22" s="5">
        <v>45473</v>
      </c>
      <c r="BC22" s="5">
        <v>45413</v>
      </c>
      <c r="BD22" s="5">
        <v>45413</v>
      </c>
      <c r="BE22" s="7">
        <v>45657</v>
      </c>
      <c r="BF22" s="1" t="s">
        <v>264</v>
      </c>
      <c r="BG22" s="1"/>
      <c r="BH22" s="1"/>
      <c r="BI22" s="1" t="s">
        <v>19</v>
      </c>
    </row>
    <row r="23" spans="1:61" x14ac:dyDescent="0.3">
      <c r="A23" s="4">
        <v>18</v>
      </c>
      <c r="B23" s="2" t="str">
        <f>HYPERLINK("https://my.zakupivli.pro/remote/dispatcher/state_purchase_view/50655527", "UA-2024-04-25-004035-a")</f>
        <v>UA-2024-04-25-004035-a</v>
      </c>
      <c r="C23" s="2" t="s">
        <v>166</v>
      </c>
      <c r="D23" s="1" t="s">
        <v>207</v>
      </c>
      <c r="E23" s="1" t="s">
        <v>207</v>
      </c>
      <c r="F23" s="1" t="s">
        <v>33</v>
      </c>
      <c r="G23" s="1" t="s">
        <v>93</v>
      </c>
      <c r="H23" s="1" t="s">
        <v>137</v>
      </c>
      <c r="I23" s="1" t="s">
        <v>238</v>
      </c>
      <c r="J23" s="1" t="s">
        <v>146</v>
      </c>
      <c r="K23" s="1" t="s">
        <v>63</v>
      </c>
      <c r="L23" s="1" t="s">
        <v>239</v>
      </c>
      <c r="M23" s="1" t="s">
        <v>239</v>
      </c>
      <c r="N23" s="1" t="s">
        <v>20</v>
      </c>
      <c r="O23" s="1" t="s">
        <v>20</v>
      </c>
      <c r="P23" s="1" t="s">
        <v>20</v>
      </c>
      <c r="Q23" s="5">
        <v>45407</v>
      </c>
      <c r="R23" s="1"/>
      <c r="S23" s="1"/>
      <c r="T23" s="1"/>
      <c r="U23" s="1"/>
      <c r="V23" s="1" t="s">
        <v>254</v>
      </c>
      <c r="W23" s="4">
        <v>1</v>
      </c>
      <c r="X23" s="6">
        <v>26760</v>
      </c>
      <c r="Y23" s="1" t="s">
        <v>166</v>
      </c>
      <c r="Z23" s="1">
        <v>12</v>
      </c>
      <c r="AA23" s="6">
        <v>2230</v>
      </c>
      <c r="AB23" s="1" t="s">
        <v>259</v>
      </c>
      <c r="AC23" s="1" t="s">
        <v>262</v>
      </c>
      <c r="AD23" s="1" t="s">
        <v>95</v>
      </c>
      <c r="AE23" s="1" t="s">
        <v>169</v>
      </c>
      <c r="AF23" s="1" t="s">
        <v>112</v>
      </c>
      <c r="AG23" s="1" t="s">
        <v>169</v>
      </c>
      <c r="AH23" s="6">
        <v>26760</v>
      </c>
      <c r="AI23" s="6">
        <v>2230</v>
      </c>
      <c r="AJ23" s="1" t="s">
        <v>180</v>
      </c>
      <c r="AK23" s="1"/>
      <c r="AL23" s="1"/>
      <c r="AM23" s="1" t="s">
        <v>180</v>
      </c>
      <c r="AN23" s="1" t="s">
        <v>27</v>
      </c>
      <c r="AO23" s="1"/>
      <c r="AP23" s="1"/>
      <c r="AQ23" s="1"/>
      <c r="AR23" s="1"/>
      <c r="AS23" s="2"/>
      <c r="AT23" s="1"/>
      <c r="AU23" s="1"/>
      <c r="AV23" s="1"/>
      <c r="AW23" s="1" t="s">
        <v>256</v>
      </c>
      <c r="AX23" s="7">
        <v>45407.484135634259</v>
      </c>
      <c r="AY23" s="1" t="s">
        <v>141</v>
      </c>
      <c r="AZ23" s="6">
        <v>26760</v>
      </c>
      <c r="BA23" s="5">
        <v>45404</v>
      </c>
      <c r="BB23" s="5">
        <v>45415</v>
      </c>
      <c r="BC23" s="5">
        <v>45404</v>
      </c>
      <c r="BD23" s="5">
        <v>45404</v>
      </c>
      <c r="BE23" s="7">
        <v>45657</v>
      </c>
      <c r="BF23" s="1" t="s">
        <v>264</v>
      </c>
      <c r="BG23" s="1"/>
      <c r="BH23" s="1"/>
      <c r="BI23" s="1" t="s">
        <v>19</v>
      </c>
    </row>
    <row r="24" spans="1:61" x14ac:dyDescent="0.3">
      <c r="A24" s="4">
        <v>19</v>
      </c>
      <c r="B24" s="2" t="str">
        <f>HYPERLINK("https://my.zakupivli.pro/remote/dispatcher/state_purchase_view/50393090", "UA-2024-04-12-007052-a")</f>
        <v>UA-2024-04-12-007052-a</v>
      </c>
      <c r="C24" s="2" t="s">
        <v>166</v>
      </c>
      <c r="D24" s="1" t="s">
        <v>251</v>
      </c>
      <c r="E24" s="1" t="s">
        <v>162</v>
      </c>
      <c r="F24" s="1" t="s">
        <v>33</v>
      </c>
      <c r="G24" s="1" t="s">
        <v>83</v>
      </c>
      <c r="H24" s="1" t="s">
        <v>137</v>
      </c>
      <c r="I24" s="1" t="s">
        <v>238</v>
      </c>
      <c r="J24" s="1" t="s">
        <v>146</v>
      </c>
      <c r="K24" s="1" t="s">
        <v>63</v>
      </c>
      <c r="L24" s="1" t="s">
        <v>239</v>
      </c>
      <c r="M24" s="1" t="s">
        <v>239</v>
      </c>
      <c r="N24" s="1" t="s">
        <v>20</v>
      </c>
      <c r="O24" s="1" t="s">
        <v>20</v>
      </c>
      <c r="P24" s="1" t="s">
        <v>20</v>
      </c>
      <c r="Q24" s="5">
        <v>45394</v>
      </c>
      <c r="R24" s="1"/>
      <c r="S24" s="1"/>
      <c r="T24" s="1"/>
      <c r="U24" s="1"/>
      <c r="V24" s="1" t="s">
        <v>254</v>
      </c>
      <c r="W24" s="4">
        <v>1</v>
      </c>
      <c r="X24" s="6">
        <v>2157</v>
      </c>
      <c r="Y24" s="1" t="s">
        <v>166</v>
      </c>
      <c r="Z24" s="1">
        <v>376</v>
      </c>
      <c r="AA24" s="6">
        <v>5.74</v>
      </c>
      <c r="AB24" s="1" t="s">
        <v>260</v>
      </c>
      <c r="AC24" s="1" t="s">
        <v>262</v>
      </c>
      <c r="AD24" s="1" t="s">
        <v>95</v>
      </c>
      <c r="AE24" s="1" t="s">
        <v>238</v>
      </c>
      <c r="AF24" s="1" t="s">
        <v>112</v>
      </c>
      <c r="AG24" s="1" t="s">
        <v>169</v>
      </c>
      <c r="AH24" s="6">
        <v>2157</v>
      </c>
      <c r="AI24" s="6">
        <v>5.7367021276595747</v>
      </c>
      <c r="AJ24" s="1" t="s">
        <v>106</v>
      </c>
      <c r="AK24" s="1"/>
      <c r="AL24" s="1"/>
      <c r="AM24" s="1" t="s">
        <v>106</v>
      </c>
      <c r="AN24" s="1" t="s">
        <v>69</v>
      </c>
      <c r="AO24" s="1"/>
      <c r="AP24" s="1"/>
      <c r="AQ24" s="1"/>
      <c r="AR24" s="1"/>
      <c r="AS24" s="2"/>
      <c r="AT24" s="1"/>
      <c r="AU24" s="1"/>
      <c r="AV24" s="1"/>
      <c r="AW24" s="1" t="s">
        <v>256</v>
      </c>
      <c r="AX24" s="7">
        <v>45394.578116629018</v>
      </c>
      <c r="AY24" s="1" t="s">
        <v>86</v>
      </c>
      <c r="AZ24" s="6">
        <v>2157</v>
      </c>
      <c r="BA24" s="5">
        <v>45292</v>
      </c>
      <c r="BB24" s="5">
        <v>45657</v>
      </c>
      <c r="BC24" s="5">
        <v>45394</v>
      </c>
      <c r="BD24" s="5">
        <v>45394</v>
      </c>
      <c r="BE24" s="7">
        <v>45657</v>
      </c>
      <c r="BF24" s="1" t="s">
        <v>264</v>
      </c>
      <c r="BG24" s="1"/>
      <c r="BH24" s="1"/>
      <c r="BI24" s="1" t="s">
        <v>19</v>
      </c>
    </row>
    <row r="25" spans="1:61" x14ac:dyDescent="0.3">
      <c r="A25" s="4">
        <v>20</v>
      </c>
      <c r="B25" s="2" t="str">
        <f>HYPERLINK("https://my.zakupivli.pro/remote/dispatcher/state_purchase_view/50392983", "UA-2024-04-12-007001-a")</f>
        <v>UA-2024-04-12-007001-a</v>
      </c>
      <c r="C25" s="2" t="s">
        <v>166</v>
      </c>
      <c r="D25" s="1" t="s">
        <v>252</v>
      </c>
      <c r="E25" s="1" t="s">
        <v>163</v>
      </c>
      <c r="F25" s="1" t="s">
        <v>33</v>
      </c>
      <c r="G25" s="1" t="s">
        <v>83</v>
      </c>
      <c r="H25" s="1" t="s">
        <v>137</v>
      </c>
      <c r="I25" s="1" t="s">
        <v>238</v>
      </c>
      <c r="J25" s="1" t="s">
        <v>146</v>
      </c>
      <c r="K25" s="1" t="s">
        <v>63</v>
      </c>
      <c r="L25" s="1" t="s">
        <v>239</v>
      </c>
      <c r="M25" s="1" t="s">
        <v>239</v>
      </c>
      <c r="N25" s="1" t="s">
        <v>20</v>
      </c>
      <c r="O25" s="1" t="s">
        <v>20</v>
      </c>
      <c r="P25" s="1" t="s">
        <v>20</v>
      </c>
      <c r="Q25" s="5">
        <v>45394</v>
      </c>
      <c r="R25" s="1"/>
      <c r="S25" s="1"/>
      <c r="T25" s="1"/>
      <c r="U25" s="1"/>
      <c r="V25" s="1" t="s">
        <v>254</v>
      </c>
      <c r="W25" s="4">
        <v>1</v>
      </c>
      <c r="X25" s="6">
        <v>3462</v>
      </c>
      <c r="Y25" s="1" t="s">
        <v>166</v>
      </c>
      <c r="Z25" s="1">
        <v>376</v>
      </c>
      <c r="AA25" s="6">
        <v>9.2100000000000009</v>
      </c>
      <c r="AB25" s="1" t="s">
        <v>260</v>
      </c>
      <c r="AC25" s="1" t="s">
        <v>262</v>
      </c>
      <c r="AD25" s="1" t="s">
        <v>95</v>
      </c>
      <c r="AE25" s="1" t="s">
        <v>238</v>
      </c>
      <c r="AF25" s="1" t="s">
        <v>112</v>
      </c>
      <c r="AG25" s="1" t="s">
        <v>169</v>
      </c>
      <c r="AH25" s="6">
        <v>3462</v>
      </c>
      <c r="AI25" s="6">
        <v>9.2074468085106389</v>
      </c>
      <c r="AJ25" s="1" t="s">
        <v>106</v>
      </c>
      <c r="AK25" s="1"/>
      <c r="AL25" s="1"/>
      <c r="AM25" s="1" t="s">
        <v>106</v>
      </c>
      <c r="AN25" s="1" t="s">
        <v>69</v>
      </c>
      <c r="AO25" s="1"/>
      <c r="AP25" s="1"/>
      <c r="AQ25" s="1"/>
      <c r="AR25" s="1"/>
      <c r="AS25" s="2"/>
      <c r="AT25" s="1"/>
      <c r="AU25" s="1"/>
      <c r="AV25" s="1"/>
      <c r="AW25" s="1" t="s">
        <v>256</v>
      </c>
      <c r="AX25" s="7">
        <v>45394.57335599303</v>
      </c>
      <c r="AY25" s="1" t="s">
        <v>85</v>
      </c>
      <c r="AZ25" s="6">
        <v>3462</v>
      </c>
      <c r="BA25" s="5">
        <v>45292</v>
      </c>
      <c r="BB25" s="5">
        <v>45657</v>
      </c>
      <c r="BC25" s="5">
        <v>45394</v>
      </c>
      <c r="BD25" s="5">
        <v>45394</v>
      </c>
      <c r="BE25" s="7">
        <v>45657</v>
      </c>
      <c r="BF25" s="1" t="s">
        <v>264</v>
      </c>
      <c r="BG25" s="1"/>
      <c r="BH25" s="1"/>
      <c r="BI25" s="1" t="s">
        <v>19</v>
      </c>
    </row>
    <row r="26" spans="1:61" x14ac:dyDescent="0.3">
      <c r="A26" s="4">
        <v>21</v>
      </c>
      <c r="B26" s="2" t="str">
        <f>HYPERLINK("https://my.zakupivli.pro/remote/dispatcher/state_purchase_view/50338670", "UA-2024-04-10-008106-a")</f>
        <v>UA-2024-04-10-008106-a</v>
      </c>
      <c r="C26" s="2" t="s">
        <v>166</v>
      </c>
      <c r="D26" s="1" t="s">
        <v>189</v>
      </c>
      <c r="E26" s="1" t="s">
        <v>181</v>
      </c>
      <c r="F26" s="1" t="s">
        <v>33</v>
      </c>
      <c r="G26" s="1" t="s">
        <v>82</v>
      </c>
      <c r="H26" s="1" t="s">
        <v>137</v>
      </c>
      <c r="I26" s="1" t="s">
        <v>238</v>
      </c>
      <c r="J26" s="1" t="s">
        <v>146</v>
      </c>
      <c r="K26" s="1" t="s">
        <v>63</v>
      </c>
      <c r="L26" s="1" t="s">
        <v>239</v>
      </c>
      <c r="M26" s="1" t="s">
        <v>239</v>
      </c>
      <c r="N26" s="1" t="s">
        <v>20</v>
      </c>
      <c r="O26" s="1" t="s">
        <v>20</v>
      </c>
      <c r="P26" s="1" t="s">
        <v>20</v>
      </c>
      <c r="Q26" s="5">
        <v>45392</v>
      </c>
      <c r="R26" s="1"/>
      <c r="S26" s="1"/>
      <c r="T26" s="1"/>
      <c r="U26" s="1"/>
      <c r="V26" s="1" t="s">
        <v>254</v>
      </c>
      <c r="W26" s="4">
        <v>1</v>
      </c>
      <c r="X26" s="6">
        <v>40000</v>
      </c>
      <c r="Y26" s="1" t="s">
        <v>166</v>
      </c>
      <c r="Z26" s="1">
        <v>3</v>
      </c>
      <c r="AA26" s="6">
        <v>13333.33</v>
      </c>
      <c r="AB26" s="1" t="s">
        <v>263</v>
      </c>
      <c r="AC26" s="1" t="s">
        <v>262</v>
      </c>
      <c r="AD26" s="1" t="s">
        <v>95</v>
      </c>
      <c r="AE26" s="1" t="s">
        <v>169</v>
      </c>
      <c r="AF26" s="1" t="s">
        <v>112</v>
      </c>
      <c r="AG26" s="1" t="s">
        <v>169</v>
      </c>
      <c r="AH26" s="6">
        <v>40000</v>
      </c>
      <c r="AI26" s="6">
        <v>13333.333333333334</v>
      </c>
      <c r="AJ26" s="1" t="s">
        <v>223</v>
      </c>
      <c r="AK26" s="1"/>
      <c r="AL26" s="1"/>
      <c r="AM26" s="1" t="s">
        <v>223</v>
      </c>
      <c r="AN26" s="1" t="s">
        <v>70</v>
      </c>
      <c r="AO26" s="1"/>
      <c r="AP26" s="1"/>
      <c r="AQ26" s="1"/>
      <c r="AR26" s="1"/>
      <c r="AS26" s="2"/>
      <c r="AT26" s="1"/>
      <c r="AU26" s="1"/>
      <c r="AV26" s="1"/>
      <c r="AW26" s="1" t="s">
        <v>256</v>
      </c>
      <c r="AX26" s="7">
        <v>45392.627755354304</v>
      </c>
      <c r="AY26" s="1" t="s">
        <v>39</v>
      </c>
      <c r="AZ26" s="6">
        <v>40000</v>
      </c>
      <c r="BA26" s="5">
        <v>45389</v>
      </c>
      <c r="BB26" s="5">
        <v>45657</v>
      </c>
      <c r="BC26" s="5">
        <v>45387</v>
      </c>
      <c r="BD26" s="5">
        <v>45387</v>
      </c>
      <c r="BE26" s="7">
        <v>45657</v>
      </c>
      <c r="BF26" s="1" t="s">
        <v>264</v>
      </c>
      <c r="BG26" s="1"/>
      <c r="BH26" s="1"/>
      <c r="BI26" s="1" t="s">
        <v>19</v>
      </c>
    </row>
    <row r="27" spans="1:61" x14ac:dyDescent="0.3">
      <c r="A27" s="4">
        <v>22</v>
      </c>
      <c r="B27" s="2" t="str">
        <f>HYPERLINK("https://my.zakupivli.pro/remote/dispatcher/state_purchase_view/50189755", "UA-2024-04-03-006999-a")</f>
        <v>UA-2024-04-03-006999-a</v>
      </c>
      <c r="C27" s="2" t="s">
        <v>166</v>
      </c>
      <c r="D27" s="1" t="s">
        <v>104</v>
      </c>
      <c r="E27" s="1" t="s">
        <v>128</v>
      </c>
      <c r="F27" s="1" t="s">
        <v>33</v>
      </c>
      <c r="G27" s="1" t="s">
        <v>75</v>
      </c>
      <c r="H27" s="1" t="s">
        <v>137</v>
      </c>
      <c r="I27" s="1" t="s">
        <v>238</v>
      </c>
      <c r="J27" s="1" t="s">
        <v>146</v>
      </c>
      <c r="K27" s="1" t="s">
        <v>63</v>
      </c>
      <c r="L27" s="1" t="s">
        <v>239</v>
      </c>
      <c r="M27" s="1" t="s">
        <v>239</v>
      </c>
      <c r="N27" s="1" t="s">
        <v>20</v>
      </c>
      <c r="O27" s="1" t="s">
        <v>20</v>
      </c>
      <c r="P27" s="1" t="s">
        <v>20</v>
      </c>
      <c r="Q27" s="5">
        <v>45385</v>
      </c>
      <c r="R27" s="1"/>
      <c r="S27" s="1"/>
      <c r="T27" s="1"/>
      <c r="U27" s="1"/>
      <c r="V27" s="1" t="s">
        <v>254</v>
      </c>
      <c r="W27" s="4">
        <v>1</v>
      </c>
      <c r="X27" s="6">
        <v>6530</v>
      </c>
      <c r="Y27" s="1" t="s">
        <v>166</v>
      </c>
      <c r="Z27" s="1">
        <v>1</v>
      </c>
      <c r="AA27" s="6">
        <v>6530</v>
      </c>
      <c r="AB27" s="1" t="s">
        <v>265</v>
      </c>
      <c r="AC27" s="1" t="s">
        <v>262</v>
      </c>
      <c r="AD27" s="1" t="s">
        <v>95</v>
      </c>
      <c r="AE27" s="1" t="s">
        <v>169</v>
      </c>
      <c r="AF27" s="1" t="s">
        <v>112</v>
      </c>
      <c r="AG27" s="1" t="s">
        <v>169</v>
      </c>
      <c r="AH27" s="6">
        <v>6530</v>
      </c>
      <c r="AI27" s="6">
        <v>6530</v>
      </c>
      <c r="AJ27" s="1" t="s">
        <v>208</v>
      </c>
      <c r="AK27" s="1"/>
      <c r="AL27" s="1"/>
      <c r="AM27" s="1" t="s">
        <v>208</v>
      </c>
      <c r="AN27" s="1" t="s">
        <v>52</v>
      </c>
      <c r="AO27" s="1"/>
      <c r="AP27" s="1" t="s">
        <v>10</v>
      </c>
      <c r="AQ27" s="1"/>
      <c r="AR27" s="1"/>
      <c r="AS27" s="2"/>
      <c r="AT27" s="1"/>
      <c r="AU27" s="1"/>
      <c r="AV27" s="1"/>
      <c r="AW27" s="1" t="s">
        <v>256</v>
      </c>
      <c r="AX27" s="7">
        <v>45385.57829377579</v>
      </c>
      <c r="AY27" s="1" t="s">
        <v>50</v>
      </c>
      <c r="AZ27" s="6">
        <v>6530</v>
      </c>
      <c r="BA27" s="5">
        <v>45383</v>
      </c>
      <c r="BB27" s="5">
        <v>45412</v>
      </c>
      <c r="BC27" s="5">
        <v>45383</v>
      </c>
      <c r="BD27" s="5">
        <v>45383</v>
      </c>
      <c r="BE27" s="7">
        <v>45657</v>
      </c>
      <c r="BF27" s="1" t="s">
        <v>264</v>
      </c>
      <c r="BG27" s="1"/>
      <c r="BH27" s="1"/>
      <c r="BI27" s="1" t="s">
        <v>19</v>
      </c>
    </row>
    <row r="28" spans="1:61" x14ac:dyDescent="0.3">
      <c r="A28" s="4">
        <v>23</v>
      </c>
      <c r="B28" s="2" t="str">
        <f>HYPERLINK("https://my.zakupivli.pro/remote/dispatcher/state_purchase_view/49734302", "UA-2024-03-12-007221-a")</f>
        <v>UA-2024-03-12-007221-a</v>
      </c>
      <c r="C28" s="2" t="s">
        <v>166</v>
      </c>
      <c r="D28" s="1" t="s">
        <v>103</v>
      </c>
      <c r="E28" s="1" t="s">
        <v>127</v>
      </c>
      <c r="F28" s="1" t="s">
        <v>33</v>
      </c>
      <c r="G28" s="1" t="s">
        <v>75</v>
      </c>
      <c r="H28" s="1" t="s">
        <v>137</v>
      </c>
      <c r="I28" s="1" t="s">
        <v>238</v>
      </c>
      <c r="J28" s="1" t="s">
        <v>146</v>
      </c>
      <c r="K28" s="1" t="s">
        <v>63</v>
      </c>
      <c r="L28" s="1" t="s">
        <v>239</v>
      </c>
      <c r="M28" s="1" t="s">
        <v>239</v>
      </c>
      <c r="N28" s="1" t="s">
        <v>20</v>
      </c>
      <c r="O28" s="1" t="s">
        <v>20</v>
      </c>
      <c r="P28" s="1" t="s">
        <v>20</v>
      </c>
      <c r="Q28" s="5">
        <v>45363</v>
      </c>
      <c r="R28" s="1"/>
      <c r="S28" s="1"/>
      <c r="T28" s="1"/>
      <c r="U28" s="1"/>
      <c r="V28" s="1" t="s">
        <v>254</v>
      </c>
      <c r="W28" s="4">
        <v>1</v>
      </c>
      <c r="X28" s="6">
        <v>15000</v>
      </c>
      <c r="Y28" s="1" t="s">
        <v>166</v>
      </c>
      <c r="Z28" s="1">
        <v>1</v>
      </c>
      <c r="AA28" s="6">
        <v>15000</v>
      </c>
      <c r="AB28" s="1" t="s">
        <v>266</v>
      </c>
      <c r="AC28" s="1" t="s">
        <v>262</v>
      </c>
      <c r="AD28" s="1" t="s">
        <v>95</v>
      </c>
      <c r="AE28" s="1" t="s">
        <v>169</v>
      </c>
      <c r="AF28" s="1" t="s">
        <v>112</v>
      </c>
      <c r="AG28" s="1" t="s">
        <v>169</v>
      </c>
      <c r="AH28" s="6">
        <v>15000</v>
      </c>
      <c r="AI28" s="6">
        <v>15000</v>
      </c>
      <c r="AJ28" s="1" t="s">
        <v>246</v>
      </c>
      <c r="AK28" s="1"/>
      <c r="AL28" s="1"/>
      <c r="AM28" s="1" t="s">
        <v>246</v>
      </c>
      <c r="AN28" s="1" t="s">
        <v>58</v>
      </c>
      <c r="AO28" s="1"/>
      <c r="AP28" s="1" t="s">
        <v>16</v>
      </c>
      <c r="AQ28" s="1"/>
      <c r="AR28" s="1"/>
      <c r="AS28" s="2"/>
      <c r="AT28" s="1"/>
      <c r="AU28" s="1"/>
      <c r="AV28" s="1"/>
      <c r="AW28" s="1" t="s">
        <v>256</v>
      </c>
      <c r="AX28" s="7">
        <v>45363.572034866978</v>
      </c>
      <c r="AY28" s="1" t="s">
        <v>38</v>
      </c>
      <c r="AZ28" s="6">
        <v>15000</v>
      </c>
      <c r="BA28" s="1"/>
      <c r="BB28" s="5">
        <v>45376</v>
      </c>
      <c r="BC28" s="5">
        <v>45362</v>
      </c>
      <c r="BD28" s="5">
        <v>45362</v>
      </c>
      <c r="BE28" s="7">
        <v>45657</v>
      </c>
      <c r="BF28" s="1" t="s">
        <v>264</v>
      </c>
      <c r="BG28" s="1"/>
      <c r="BH28" s="1"/>
      <c r="BI28" s="1" t="s">
        <v>19</v>
      </c>
    </row>
    <row r="29" spans="1:61" x14ac:dyDescent="0.3">
      <c r="A29" s="4">
        <v>24</v>
      </c>
      <c r="B29" s="2" t="str">
        <f>HYPERLINK("https://my.zakupivli.pro/remote/dispatcher/state_purchase_view/49648539", "UA-2024-03-07-003278-a")</f>
        <v>UA-2024-03-07-003278-a</v>
      </c>
      <c r="C29" s="2" t="s">
        <v>166</v>
      </c>
      <c r="D29" s="1" t="s">
        <v>199</v>
      </c>
      <c r="E29" s="1" t="s">
        <v>209</v>
      </c>
      <c r="F29" s="1" t="s">
        <v>33</v>
      </c>
      <c r="G29" s="1" t="s">
        <v>87</v>
      </c>
      <c r="H29" s="1" t="s">
        <v>137</v>
      </c>
      <c r="I29" s="1" t="s">
        <v>238</v>
      </c>
      <c r="J29" s="1" t="s">
        <v>146</v>
      </c>
      <c r="K29" s="1" t="s">
        <v>63</v>
      </c>
      <c r="L29" s="1" t="s">
        <v>239</v>
      </c>
      <c r="M29" s="1" t="s">
        <v>239</v>
      </c>
      <c r="N29" s="1" t="s">
        <v>20</v>
      </c>
      <c r="O29" s="1" t="s">
        <v>20</v>
      </c>
      <c r="P29" s="1" t="s">
        <v>20</v>
      </c>
      <c r="Q29" s="5">
        <v>45358</v>
      </c>
      <c r="R29" s="1"/>
      <c r="S29" s="1"/>
      <c r="T29" s="1"/>
      <c r="U29" s="1"/>
      <c r="V29" s="1" t="s">
        <v>254</v>
      </c>
      <c r="W29" s="4">
        <v>1</v>
      </c>
      <c r="X29" s="6">
        <v>24702</v>
      </c>
      <c r="Y29" s="1" t="s">
        <v>166</v>
      </c>
      <c r="Z29" s="1">
        <v>1</v>
      </c>
      <c r="AA29" s="6">
        <v>24702</v>
      </c>
      <c r="AB29" s="1" t="s">
        <v>263</v>
      </c>
      <c r="AC29" s="1" t="s">
        <v>262</v>
      </c>
      <c r="AD29" s="1" t="s">
        <v>95</v>
      </c>
      <c r="AE29" s="1" t="s">
        <v>238</v>
      </c>
      <c r="AF29" s="1" t="s">
        <v>112</v>
      </c>
      <c r="AG29" s="1" t="s">
        <v>169</v>
      </c>
      <c r="AH29" s="6">
        <v>24702</v>
      </c>
      <c r="AI29" s="6">
        <v>24702</v>
      </c>
      <c r="AJ29" s="1" t="s">
        <v>229</v>
      </c>
      <c r="AK29" s="1"/>
      <c r="AL29" s="1"/>
      <c r="AM29" s="1" t="s">
        <v>229</v>
      </c>
      <c r="AN29" s="1" t="s">
        <v>71</v>
      </c>
      <c r="AO29" s="1"/>
      <c r="AP29" s="1"/>
      <c r="AQ29" s="1"/>
      <c r="AR29" s="1"/>
      <c r="AS29" s="2"/>
      <c r="AT29" s="1"/>
      <c r="AU29" s="1"/>
      <c r="AV29" s="1"/>
      <c r="AW29" s="1" t="s">
        <v>256</v>
      </c>
      <c r="AX29" s="7">
        <v>45363.564650502536</v>
      </c>
      <c r="AY29" s="1" t="s">
        <v>118</v>
      </c>
      <c r="AZ29" s="6">
        <v>24702</v>
      </c>
      <c r="BA29" s="1"/>
      <c r="BB29" s="5">
        <v>45657</v>
      </c>
      <c r="BC29" s="5">
        <v>45358</v>
      </c>
      <c r="BD29" s="5">
        <v>45358</v>
      </c>
      <c r="BE29" s="7">
        <v>45657</v>
      </c>
      <c r="BF29" s="1" t="s">
        <v>264</v>
      </c>
      <c r="BG29" s="1"/>
      <c r="BH29" s="1"/>
      <c r="BI29" s="1" t="s">
        <v>19</v>
      </c>
    </row>
    <row r="30" spans="1:61" x14ac:dyDescent="0.3">
      <c r="A30" s="4">
        <v>25</v>
      </c>
      <c r="B30" s="2" t="str">
        <f>HYPERLINK("https://my.zakupivli.pro/remote/dispatcher/state_purchase_view/49603561", "UA-2024-03-05-012317-a")</f>
        <v>UA-2024-03-05-012317-a</v>
      </c>
      <c r="C30" s="2" t="s">
        <v>166</v>
      </c>
      <c r="D30" s="1" t="s">
        <v>105</v>
      </c>
      <c r="E30" s="1" t="s">
        <v>105</v>
      </c>
      <c r="F30" s="1" t="s">
        <v>33</v>
      </c>
      <c r="G30" s="1" t="s">
        <v>74</v>
      </c>
      <c r="H30" s="1" t="s">
        <v>137</v>
      </c>
      <c r="I30" s="1" t="s">
        <v>238</v>
      </c>
      <c r="J30" s="1" t="s">
        <v>146</v>
      </c>
      <c r="K30" s="1" t="s">
        <v>63</v>
      </c>
      <c r="L30" s="1" t="s">
        <v>239</v>
      </c>
      <c r="M30" s="1" t="s">
        <v>239</v>
      </c>
      <c r="N30" s="1" t="s">
        <v>20</v>
      </c>
      <c r="O30" s="1" t="s">
        <v>20</v>
      </c>
      <c r="P30" s="1" t="s">
        <v>20</v>
      </c>
      <c r="Q30" s="5">
        <v>45356</v>
      </c>
      <c r="R30" s="1"/>
      <c r="S30" s="1"/>
      <c r="T30" s="1"/>
      <c r="U30" s="1"/>
      <c r="V30" s="1" t="s">
        <v>254</v>
      </c>
      <c r="W30" s="4">
        <v>1</v>
      </c>
      <c r="X30" s="6">
        <v>9367.52</v>
      </c>
      <c r="Y30" s="1" t="s">
        <v>166</v>
      </c>
      <c r="Z30" s="1">
        <v>13</v>
      </c>
      <c r="AA30" s="6">
        <v>720.58</v>
      </c>
      <c r="AB30" s="1" t="s">
        <v>266</v>
      </c>
      <c r="AC30" s="1" t="s">
        <v>262</v>
      </c>
      <c r="AD30" s="1" t="s">
        <v>95</v>
      </c>
      <c r="AE30" s="1" t="s">
        <v>238</v>
      </c>
      <c r="AF30" s="1" t="s">
        <v>112</v>
      </c>
      <c r="AG30" s="1" t="s">
        <v>169</v>
      </c>
      <c r="AH30" s="6">
        <v>9367.52</v>
      </c>
      <c r="AI30" s="6">
        <v>720.57846153846162</v>
      </c>
      <c r="AJ30" s="1" t="s">
        <v>234</v>
      </c>
      <c r="AK30" s="1"/>
      <c r="AL30" s="1"/>
      <c r="AM30" s="1" t="s">
        <v>234</v>
      </c>
      <c r="AN30" s="1" t="s">
        <v>53</v>
      </c>
      <c r="AO30" s="1"/>
      <c r="AP30" s="1" t="s">
        <v>7</v>
      </c>
      <c r="AQ30" s="1"/>
      <c r="AR30" s="1"/>
      <c r="AS30" s="2"/>
      <c r="AT30" s="1"/>
      <c r="AU30" s="1"/>
      <c r="AV30" s="1"/>
      <c r="AW30" s="1" t="s">
        <v>256</v>
      </c>
      <c r="AX30" s="7">
        <v>45356.674867114976</v>
      </c>
      <c r="AY30" s="1" t="s">
        <v>26</v>
      </c>
      <c r="AZ30" s="6">
        <v>9367.52</v>
      </c>
      <c r="BA30" s="1"/>
      <c r="BB30" s="5">
        <v>45382</v>
      </c>
      <c r="BC30" s="5">
        <v>45355</v>
      </c>
      <c r="BD30" s="5">
        <v>45355</v>
      </c>
      <c r="BE30" s="7">
        <v>45657</v>
      </c>
      <c r="BF30" s="1" t="s">
        <v>264</v>
      </c>
      <c r="BG30" s="1"/>
      <c r="BH30" s="1"/>
      <c r="BI30" s="1" t="s">
        <v>19</v>
      </c>
    </row>
    <row r="31" spans="1:61" x14ac:dyDescent="0.3">
      <c r="A31" s="4">
        <v>26</v>
      </c>
      <c r="B31" s="2" t="str">
        <f>HYPERLINK("https://my.zakupivli.pro/remote/dispatcher/state_purchase_view/49433849", "UA-2024-02-26-011448-a")</f>
        <v>UA-2024-02-26-011448-a</v>
      </c>
      <c r="C31" s="2" t="s">
        <v>166</v>
      </c>
      <c r="D31" s="1" t="s">
        <v>207</v>
      </c>
      <c r="E31" s="1" t="s">
        <v>207</v>
      </c>
      <c r="F31" s="1" t="s">
        <v>33</v>
      </c>
      <c r="G31" s="1" t="s">
        <v>93</v>
      </c>
      <c r="H31" s="1" t="s">
        <v>137</v>
      </c>
      <c r="I31" s="1" t="s">
        <v>238</v>
      </c>
      <c r="J31" s="1" t="s">
        <v>146</v>
      </c>
      <c r="K31" s="1" t="s">
        <v>63</v>
      </c>
      <c r="L31" s="1" t="s">
        <v>239</v>
      </c>
      <c r="M31" s="1" t="s">
        <v>239</v>
      </c>
      <c r="N31" s="1" t="s">
        <v>20</v>
      </c>
      <c r="O31" s="1" t="s">
        <v>20</v>
      </c>
      <c r="P31" s="1" t="s">
        <v>20</v>
      </c>
      <c r="Q31" s="5">
        <v>45348</v>
      </c>
      <c r="R31" s="1"/>
      <c r="S31" s="1"/>
      <c r="T31" s="1"/>
      <c r="U31" s="1"/>
      <c r="V31" s="1" t="s">
        <v>254</v>
      </c>
      <c r="W31" s="4">
        <v>1</v>
      </c>
      <c r="X31" s="6">
        <v>2020</v>
      </c>
      <c r="Y31" s="1" t="s">
        <v>166</v>
      </c>
      <c r="Z31" s="1">
        <v>1</v>
      </c>
      <c r="AA31" s="6">
        <v>2020</v>
      </c>
      <c r="AB31" s="1" t="s">
        <v>258</v>
      </c>
      <c r="AC31" s="1" t="s">
        <v>262</v>
      </c>
      <c r="AD31" s="1" t="s">
        <v>95</v>
      </c>
      <c r="AE31" s="1" t="s">
        <v>169</v>
      </c>
      <c r="AF31" s="1" t="s">
        <v>112</v>
      </c>
      <c r="AG31" s="1" t="s">
        <v>169</v>
      </c>
      <c r="AH31" s="6">
        <v>2020</v>
      </c>
      <c r="AI31" s="6">
        <v>2020</v>
      </c>
      <c r="AJ31" s="1" t="s">
        <v>180</v>
      </c>
      <c r="AK31" s="1"/>
      <c r="AL31" s="1"/>
      <c r="AM31" s="1" t="s">
        <v>180</v>
      </c>
      <c r="AN31" s="1" t="s">
        <v>27</v>
      </c>
      <c r="AO31" s="1"/>
      <c r="AP31" s="1" t="s">
        <v>13</v>
      </c>
      <c r="AQ31" s="1"/>
      <c r="AR31" s="1"/>
      <c r="AS31" s="2"/>
      <c r="AT31" s="1"/>
      <c r="AU31" s="1"/>
      <c r="AV31" s="1"/>
      <c r="AW31" s="1" t="s">
        <v>256</v>
      </c>
      <c r="AX31" s="7">
        <v>45348.685436874701</v>
      </c>
      <c r="AY31" s="1" t="s">
        <v>140</v>
      </c>
      <c r="AZ31" s="6">
        <v>2020</v>
      </c>
      <c r="BA31" s="5">
        <v>45334</v>
      </c>
      <c r="BB31" s="5">
        <v>45345</v>
      </c>
      <c r="BC31" s="5">
        <v>45338</v>
      </c>
      <c r="BD31" s="5">
        <v>45334</v>
      </c>
      <c r="BE31" s="7">
        <v>45657</v>
      </c>
      <c r="BF31" s="1" t="s">
        <v>264</v>
      </c>
      <c r="BG31" s="1"/>
      <c r="BH31" s="1"/>
      <c r="BI31" s="1" t="s">
        <v>19</v>
      </c>
    </row>
    <row r="32" spans="1:61" x14ac:dyDescent="0.3">
      <c r="A32" s="4">
        <v>27</v>
      </c>
      <c r="B32" s="2" t="str">
        <f>HYPERLINK("https://my.zakupivli.pro/remote/dispatcher/state_purchase_view/49350917", "UA-2024-02-22-003641-a")</f>
        <v>UA-2024-02-22-003641-a</v>
      </c>
      <c r="C32" s="2" t="s">
        <v>166</v>
      </c>
      <c r="D32" s="1" t="s">
        <v>200</v>
      </c>
      <c r="E32" s="1" t="s">
        <v>164</v>
      </c>
      <c r="F32" s="1" t="s">
        <v>33</v>
      </c>
      <c r="G32" s="1" t="s">
        <v>78</v>
      </c>
      <c r="H32" s="1" t="s">
        <v>137</v>
      </c>
      <c r="I32" s="1" t="s">
        <v>238</v>
      </c>
      <c r="J32" s="1" t="s">
        <v>146</v>
      </c>
      <c r="K32" s="1" t="s">
        <v>63</v>
      </c>
      <c r="L32" s="1" t="s">
        <v>239</v>
      </c>
      <c r="M32" s="1" t="s">
        <v>239</v>
      </c>
      <c r="N32" s="1" t="s">
        <v>20</v>
      </c>
      <c r="O32" s="1" t="s">
        <v>20</v>
      </c>
      <c r="P32" s="1" t="s">
        <v>20</v>
      </c>
      <c r="Q32" s="5">
        <v>45344</v>
      </c>
      <c r="R32" s="1"/>
      <c r="S32" s="1"/>
      <c r="T32" s="1"/>
      <c r="U32" s="1"/>
      <c r="V32" s="1" t="s">
        <v>254</v>
      </c>
      <c r="W32" s="4">
        <v>1</v>
      </c>
      <c r="X32" s="6">
        <v>17800</v>
      </c>
      <c r="Y32" s="1" t="s">
        <v>166</v>
      </c>
      <c r="Z32" s="1">
        <v>1</v>
      </c>
      <c r="AA32" s="6">
        <v>17800</v>
      </c>
      <c r="AB32" s="1" t="s">
        <v>263</v>
      </c>
      <c r="AC32" s="1" t="s">
        <v>262</v>
      </c>
      <c r="AD32" s="1" t="s">
        <v>95</v>
      </c>
      <c r="AE32" s="1" t="s">
        <v>169</v>
      </c>
      <c r="AF32" s="1" t="s">
        <v>112</v>
      </c>
      <c r="AG32" s="1" t="s">
        <v>169</v>
      </c>
      <c r="AH32" s="6">
        <v>17800</v>
      </c>
      <c r="AI32" s="6">
        <v>17800</v>
      </c>
      <c r="AJ32" s="1" t="s">
        <v>155</v>
      </c>
      <c r="AK32" s="1"/>
      <c r="AL32" s="1"/>
      <c r="AM32" s="1" t="s">
        <v>155</v>
      </c>
      <c r="AN32" s="1" t="s">
        <v>51</v>
      </c>
      <c r="AO32" s="1"/>
      <c r="AP32" s="1" t="s">
        <v>18</v>
      </c>
      <c r="AQ32" s="1"/>
      <c r="AR32" s="1"/>
      <c r="AS32" s="2"/>
      <c r="AT32" s="1"/>
      <c r="AU32" s="1"/>
      <c r="AV32" s="1"/>
      <c r="AW32" s="1" t="s">
        <v>256</v>
      </c>
      <c r="AX32" s="7">
        <v>45344.464551972902</v>
      </c>
      <c r="AY32" s="1" t="s">
        <v>153</v>
      </c>
      <c r="AZ32" s="6">
        <v>17800</v>
      </c>
      <c r="BA32" s="1"/>
      <c r="BB32" s="5">
        <v>45657</v>
      </c>
      <c r="BC32" s="5">
        <v>45344</v>
      </c>
      <c r="BD32" s="5">
        <v>45344</v>
      </c>
      <c r="BE32" s="7">
        <v>45657</v>
      </c>
      <c r="BF32" s="1" t="s">
        <v>264</v>
      </c>
      <c r="BG32" s="1"/>
      <c r="BH32" s="1"/>
      <c r="BI32" s="1" t="s">
        <v>19</v>
      </c>
    </row>
    <row r="33" spans="1:61" x14ac:dyDescent="0.3">
      <c r="A33" s="4">
        <v>28</v>
      </c>
      <c r="B33" s="2" t="str">
        <f>HYPERLINK("https://my.zakupivli.pro/remote/dispatcher/state_purchase_view/49150848", "UA-2024-02-13-011276-a")</f>
        <v>UA-2024-02-13-011276-a</v>
      </c>
      <c r="C33" s="2" t="s">
        <v>166</v>
      </c>
      <c r="D33" s="1" t="s">
        <v>249</v>
      </c>
      <c r="E33" s="1" t="s">
        <v>248</v>
      </c>
      <c r="F33" s="1" t="s">
        <v>33</v>
      </c>
      <c r="G33" s="1" t="s">
        <v>68</v>
      </c>
      <c r="H33" s="1" t="s">
        <v>137</v>
      </c>
      <c r="I33" s="1" t="s">
        <v>238</v>
      </c>
      <c r="J33" s="1" t="s">
        <v>146</v>
      </c>
      <c r="K33" s="1" t="s">
        <v>63</v>
      </c>
      <c r="L33" s="1" t="s">
        <v>239</v>
      </c>
      <c r="M33" s="1" t="s">
        <v>239</v>
      </c>
      <c r="N33" s="1" t="s">
        <v>20</v>
      </c>
      <c r="O33" s="1" t="s">
        <v>20</v>
      </c>
      <c r="P33" s="1" t="s">
        <v>20</v>
      </c>
      <c r="Q33" s="5">
        <v>45335</v>
      </c>
      <c r="R33" s="1"/>
      <c r="S33" s="1"/>
      <c r="T33" s="1"/>
      <c r="U33" s="1"/>
      <c r="V33" s="1" t="s">
        <v>254</v>
      </c>
      <c r="W33" s="4">
        <v>1</v>
      </c>
      <c r="X33" s="6">
        <v>3280</v>
      </c>
      <c r="Y33" s="1" t="s">
        <v>166</v>
      </c>
      <c r="Z33" s="1">
        <v>2</v>
      </c>
      <c r="AA33" s="6">
        <v>1640</v>
      </c>
      <c r="AB33" s="1" t="s">
        <v>266</v>
      </c>
      <c r="AC33" s="1" t="s">
        <v>262</v>
      </c>
      <c r="AD33" s="1" t="s">
        <v>95</v>
      </c>
      <c r="AE33" s="1" t="s">
        <v>169</v>
      </c>
      <c r="AF33" s="1" t="s">
        <v>112</v>
      </c>
      <c r="AG33" s="1" t="s">
        <v>169</v>
      </c>
      <c r="AH33" s="6">
        <v>3280</v>
      </c>
      <c r="AI33" s="6">
        <v>1640</v>
      </c>
      <c r="AJ33" s="1" t="s">
        <v>114</v>
      </c>
      <c r="AK33" s="1"/>
      <c r="AL33" s="1"/>
      <c r="AM33" s="1" t="s">
        <v>114</v>
      </c>
      <c r="AN33" s="1" t="s">
        <v>49</v>
      </c>
      <c r="AO33" s="1"/>
      <c r="AP33" s="1" t="s">
        <v>12</v>
      </c>
      <c r="AQ33" s="1"/>
      <c r="AR33" s="1"/>
      <c r="AS33" s="2"/>
      <c r="AT33" s="1"/>
      <c r="AU33" s="1"/>
      <c r="AV33" s="1"/>
      <c r="AW33" s="1" t="s">
        <v>256</v>
      </c>
      <c r="AX33" s="7">
        <v>45335.661478010858</v>
      </c>
      <c r="AY33" s="1" t="s">
        <v>37</v>
      </c>
      <c r="AZ33" s="6">
        <v>3280</v>
      </c>
      <c r="BA33" s="1"/>
      <c r="BB33" s="5">
        <v>45657</v>
      </c>
      <c r="BC33" s="5">
        <v>45335</v>
      </c>
      <c r="BD33" s="5">
        <v>45335</v>
      </c>
      <c r="BE33" s="7">
        <v>45657</v>
      </c>
      <c r="BF33" s="1" t="s">
        <v>264</v>
      </c>
      <c r="BG33" s="1"/>
      <c r="BH33" s="1"/>
      <c r="BI33" s="1" t="s">
        <v>19</v>
      </c>
    </row>
    <row r="34" spans="1:61" x14ac:dyDescent="0.3">
      <c r="A34" s="4">
        <v>29</v>
      </c>
      <c r="B34" s="2" t="str">
        <f>HYPERLINK("https://my.zakupivli.pro/remote/dispatcher/state_purchase_view/49050687", "UA-2024-02-08-012499-a")</f>
        <v>UA-2024-02-08-012499-a</v>
      </c>
      <c r="C34" s="2" t="s">
        <v>166</v>
      </c>
      <c r="D34" s="1" t="s">
        <v>159</v>
      </c>
      <c r="E34" s="1" t="s">
        <v>129</v>
      </c>
      <c r="F34" s="1" t="s">
        <v>33</v>
      </c>
      <c r="G34" s="1" t="s">
        <v>75</v>
      </c>
      <c r="H34" s="1" t="s">
        <v>137</v>
      </c>
      <c r="I34" s="1" t="s">
        <v>238</v>
      </c>
      <c r="J34" s="1" t="s">
        <v>146</v>
      </c>
      <c r="K34" s="1" t="s">
        <v>63</v>
      </c>
      <c r="L34" s="1" t="s">
        <v>239</v>
      </c>
      <c r="M34" s="1" t="s">
        <v>239</v>
      </c>
      <c r="N34" s="1" t="s">
        <v>20</v>
      </c>
      <c r="O34" s="1" t="s">
        <v>20</v>
      </c>
      <c r="P34" s="1" t="s">
        <v>20</v>
      </c>
      <c r="Q34" s="5">
        <v>45330</v>
      </c>
      <c r="R34" s="1"/>
      <c r="S34" s="1"/>
      <c r="T34" s="1"/>
      <c r="U34" s="1"/>
      <c r="V34" s="1" t="s">
        <v>254</v>
      </c>
      <c r="W34" s="4">
        <v>1</v>
      </c>
      <c r="X34" s="6">
        <v>46195</v>
      </c>
      <c r="Y34" s="1" t="s">
        <v>166</v>
      </c>
      <c r="Z34" s="1">
        <v>4</v>
      </c>
      <c r="AA34" s="6">
        <v>11548.75</v>
      </c>
      <c r="AB34" s="1" t="s">
        <v>257</v>
      </c>
      <c r="AC34" s="1" t="s">
        <v>262</v>
      </c>
      <c r="AD34" s="1" t="s">
        <v>95</v>
      </c>
      <c r="AE34" s="1" t="s">
        <v>169</v>
      </c>
      <c r="AF34" s="1" t="s">
        <v>112</v>
      </c>
      <c r="AG34" s="1" t="s">
        <v>169</v>
      </c>
      <c r="AH34" s="6">
        <v>46195</v>
      </c>
      <c r="AI34" s="6">
        <v>11548.75</v>
      </c>
      <c r="AJ34" s="1" t="s">
        <v>208</v>
      </c>
      <c r="AK34" s="1"/>
      <c r="AL34" s="1"/>
      <c r="AM34" s="1" t="s">
        <v>208</v>
      </c>
      <c r="AN34" s="1" t="s">
        <v>52</v>
      </c>
      <c r="AO34" s="1"/>
      <c r="AP34" s="1" t="s">
        <v>10</v>
      </c>
      <c r="AQ34" s="1"/>
      <c r="AR34" s="1"/>
      <c r="AS34" s="2"/>
      <c r="AT34" s="1"/>
      <c r="AU34" s="1"/>
      <c r="AV34" s="1"/>
      <c r="AW34" s="1" t="s">
        <v>256</v>
      </c>
      <c r="AX34" s="7">
        <v>45330.733875462756</v>
      </c>
      <c r="AY34" s="1" t="s">
        <v>55</v>
      </c>
      <c r="AZ34" s="6">
        <v>46195</v>
      </c>
      <c r="BA34" s="1"/>
      <c r="BB34" s="5">
        <v>45657</v>
      </c>
      <c r="BC34" s="5">
        <v>45330</v>
      </c>
      <c r="BD34" s="5">
        <v>45330</v>
      </c>
      <c r="BE34" s="7">
        <v>45657</v>
      </c>
      <c r="BF34" s="1" t="s">
        <v>264</v>
      </c>
      <c r="BG34" s="1"/>
      <c r="BH34" s="1"/>
      <c r="BI34" s="1" t="s">
        <v>19</v>
      </c>
    </row>
    <row r="35" spans="1:61" x14ac:dyDescent="0.3">
      <c r="A35" s="4">
        <v>30</v>
      </c>
      <c r="B35" s="2" t="str">
        <f>HYPERLINK("https://my.zakupivli.pro/remote/dispatcher/state_purchase_view/49045479", "UA-2024-02-08-010196-a")</f>
        <v>UA-2024-02-08-010196-a</v>
      </c>
      <c r="C35" s="2" t="s">
        <v>166</v>
      </c>
      <c r="D35" s="1" t="s">
        <v>192</v>
      </c>
      <c r="E35" s="1" t="s">
        <v>192</v>
      </c>
      <c r="F35" s="1" t="s">
        <v>33</v>
      </c>
      <c r="G35" s="1" t="s">
        <v>84</v>
      </c>
      <c r="H35" s="1" t="s">
        <v>137</v>
      </c>
      <c r="I35" s="1" t="s">
        <v>238</v>
      </c>
      <c r="J35" s="1" t="s">
        <v>146</v>
      </c>
      <c r="K35" s="1" t="s">
        <v>63</v>
      </c>
      <c r="L35" s="1" t="s">
        <v>239</v>
      </c>
      <c r="M35" s="1" t="s">
        <v>239</v>
      </c>
      <c r="N35" s="1" t="s">
        <v>20</v>
      </c>
      <c r="O35" s="1" t="s">
        <v>20</v>
      </c>
      <c r="P35" s="1" t="s">
        <v>20</v>
      </c>
      <c r="Q35" s="5">
        <v>45330</v>
      </c>
      <c r="R35" s="1"/>
      <c r="S35" s="1"/>
      <c r="T35" s="1"/>
      <c r="U35" s="1"/>
      <c r="V35" s="1" t="s">
        <v>254</v>
      </c>
      <c r="W35" s="4">
        <v>1</v>
      </c>
      <c r="X35" s="6">
        <v>29663.1</v>
      </c>
      <c r="Y35" s="1" t="s">
        <v>166</v>
      </c>
      <c r="Z35" s="1">
        <v>3</v>
      </c>
      <c r="AA35" s="6">
        <v>9887.7000000000007</v>
      </c>
      <c r="AB35" s="1" t="s">
        <v>261</v>
      </c>
      <c r="AC35" s="1" t="s">
        <v>262</v>
      </c>
      <c r="AD35" s="1" t="s">
        <v>95</v>
      </c>
      <c r="AE35" s="1" t="s">
        <v>169</v>
      </c>
      <c r="AF35" s="1" t="s">
        <v>112</v>
      </c>
      <c r="AG35" s="1" t="s">
        <v>169</v>
      </c>
      <c r="AH35" s="6">
        <v>29663.1</v>
      </c>
      <c r="AI35" s="6">
        <v>9887.6999999999989</v>
      </c>
      <c r="AJ35" s="1" t="s">
        <v>180</v>
      </c>
      <c r="AK35" s="1"/>
      <c r="AL35" s="1"/>
      <c r="AM35" s="1" t="s">
        <v>180</v>
      </c>
      <c r="AN35" s="1" t="s">
        <v>27</v>
      </c>
      <c r="AO35" s="1"/>
      <c r="AP35" s="1" t="s">
        <v>4</v>
      </c>
      <c r="AQ35" s="1"/>
      <c r="AR35" s="1"/>
      <c r="AS35" s="2"/>
      <c r="AT35" s="1"/>
      <c r="AU35" s="1"/>
      <c r="AV35" s="1"/>
      <c r="AW35" s="1" t="s">
        <v>256</v>
      </c>
      <c r="AX35" s="7">
        <v>45330.628401285685</v>
      </c>
      <c r="AY35" s="1" t="s">
        <v>21</v>
      </c>
      <c r="AZ35" s="6">
        <v>29663.1</v>
      </c>
      <c r="BA35" s="1"/>
      <c r="BB35" s="5">
        <v>45657</v>
      </c>
      <c r="BC35" s="5">
        <v>45330</v>
      </c>
      <c r="BD35" s="5">
        <v>45330</v>
      </c>
      <c r="BE35" s="7">
        <v>45657</v>
      </c>
      <c r="BF35" s="1" t="s">
        <v>264</v>
      </c>
      <c r="BG35" s="1"/>
      <c r="BH35" s="1"/>
      <c r="BI35" s="1" t="s">
        <v>19</v>
      </c>
    </row>
    <row r="36" spans="1:61" x14ac:dyDescent="0.3">
      <c r="A36" s="4">
        <v>31</v>
      </c>
      <c r="B36" s="2" t="str">
        <f>HYPERLINK("https://my.zakupivli.pro/remote/dispatcher/state_purchase_view/48764323", "UA-2024-01-29-013206-a")</f>
        <v>UA-2024-01-29-013206-a</v>
      </c>
      <c r="C36" s="2" t="s">
        <v>166</v>
      </c>
      <c r="D36" s="1" t="s">
        <v>196</v>
      </c>
      <c r="E36" s="1" t="s">
        <v>197</v>
      </c>
      <c r="F36" s="1" t="s">
        <v>33</v>
      </c>
      <c r="G36" s="1" t="s">
        <v>92</v>
      </c>
      <c r="H36" s="1" t="s">
        <v>137</v>
      </c>
      <c r="I36" s="1" t="s">
        <v>238</v>
      </c>
      <c r="J36" s="1" t="s">
        <v>146</v>
      </c>
      <c r="K36" s="1" t="s">
        <v>63</v>
      </c>
      <c r="L36" s="1" t="s">
        <v>239</v>
      </c>
      <c r="M36" s="1" t="s">
        <v>239</v>
      </c>
      <c r="N36" s="1" t="s">
        <v>20</v>
      </c>
      <c r="O36" s="1" t="s">
        <v>20</v>
      </c>
      <c r="P36" s="1" t="s">
        <v>20</v>
      </c>
      <c r="Q36" s="5">
        <v>45320</v>
      </c>
      <c r="R36" s="1"/>
      <c r="S36" s="1"/>
      <c r="T36" s="1"/>
      <c r="U36" s="1"/>
      <c r="V36" s="1" t="s">
        <v>254</v>
      </c>
      <c r="W36" s="4">
        <v>1</v>
      </c>
      <c r="X36" s="6">
        <v>6000</v>
      </c>
      <c r="Y36" s="1" t="s">
        <v>166</v>
      </c>
      <c r="Z36" s="1">
        <v>12</v>
      </c>
      <c r="AA36" s="6">
        <v>500</v>
      </c>
      <c r="AB36" s="1" t="s">
        <v>261</v>
      </c>
      <c r="AC36" s="1" t="s">
        <v>262</v>
      </c>
      <c r="AD36" s="1" t="s">
        <v>95</v>
      </c>
      <c r="AE36" s="1" t="s">
        <v>169</v>
      </c>
      <c r="AF36" s="1" t="s">
        <v>112</v>
      </c>
      <c r="AG36" s="1" t="s">
        <v>169</v>
      </c>
      <c r="AH36" s="6">
        <v>6000</v>
      </c>
      <c r="AI36" s="6">
        <v>500</v>
      </c>
      <c r="AJ36" s="1" t="s">
        <v>235</v>
      </c>
      <c r="AK36" s="1"/>
      <c r="AL36" s="1"/>
      <c r="AM36" s="1" t="s">
        <v>235</v>
      </c>
      <c r="AN36" s="1" t="s">
        <v>76</v>
      </c>
      <c r="AO36" s="1"/>
      <c r="AP36" s="1" t="s">
        <v>17</v>
      </c>
      <c r="AQ36" s="1"/>
      <c r="AR36" s="1"/>
      <c r="AS36" s="2"/>
      <c r="AT36" s="1"/>
      <c r="AU36" s="1"/>
      <c r="AV36" s="1"/>
      <c r="AW36" s="1" t="s">
        <v>256</v>
      </c>
      <c r="AX36" s="7">
        <v>45320.721586083404</v>
      </c>
      <c r="AY36" s="1" t="s">
        <v>170</v>
      </c>
      <c r="AZ36" s="6">
        <v>6000</v>
      </c>
      <c r="BA36" s="1"/>
      <c r="BB36" s="5">
        <v>45657</v>
      </c>
      <c r="BC36" s="5">
        <v>45314</v>
      </c>
      <c r="BD36" s="5">
        <v>45314</v>
      </c>
      <c r="BE36" s="7">
        <v>45657</v>
      </c>
      <c r="BF36" s="1" t="s">
        <v>264</v>
      </c>
      <c r="BG36" s="1"/>
      <c r="BH36" s="1"/>
      <c r="BI36" s="1" t="s">
        <v>19</v>
      </c>
    </row>
    <row r="37" spans="1:61" x14ac:dyDescent="0.3">
      <c r="A37" s="4">
        <v>32</v>
      </c>
      <c r="B37" s="2" t="str">
        <f>HYPERLINK("https://my.zakupivli.pro/remote/dispatcher/state_purchase_view/48761387", "UA-2024-01-29-011879-a")</f>
        <v>UA-2024-01-29-011879-a</v>
      </c>
      <c r="C37" s="2" t="s">
        <v>166</v>
      </c>
      <c r="D37" s="1" t="s">
        <v>133</v>
      </c>
      <c r="E37" s="1" t="s">
        <v>133</v>
      </c>
      <c r="F37" s="1" t="s">
        <v>33</v>
      </c>
      <c r="G37" s="1" t="s">
        <v>29</v>
      </c>
      <c r="H37" s="1" t="s">
        <v>137</v>
      </c>
      <c r="I37" s="1" t="s">
        <v>238</v>
      </c>
      <c r="J37" s="1" t="s">
        <v>146</v>
      </c>
      <c r="K37" s="1" t="s">
        <v>63</v>
      </c>
      <c r="L37" s="1" t="s">
        <v>239</v>
      </c>
      <c r="M37" s="1" t="s">
        <v>239</v>
      </c>
      <c r="N37" s="1" t="s">
        <v>20</v>
      </c>
      <c r="O37" s="1" t="s">
        <v>20</v>
      </c>
      <c r="P37" s="1" t="s">
        <v>20</v>
      </c>
      <c r="Q37" s="5">
        <v>45320</v>
      </c>
      <c r="R37" s="1"/>
      <c r="S37" s="1"/>
      <c r="T37" s="1"/>
      <c r="U37" s="1"/>
      <c r="V37" s="1" t="s">
        <v>254</v>
      </c>
      <c r="W37" s="4">
        <v>1</v>
      </c>
      <c r="X37" s="6">
        <v>49702</v>
      </c>
      <c r="Y37" s="1" t="s">
        <v>166</v>
      </c>
      <c r="Z37" s="1">
        <v>6681.9930000000004</v>
      </c>
      <c r="AA37" s="6">
        <v>7.44</v>
      </c>
      <c r="AB37" s="1" t="s">
        <v>149</v>
      </c>
      <c r="AC37" s="1" t="s">
        <v>262</v>
      </c>
      <c r="AD37" s="1" t="s">
        <v>95</v>
      </c>
      <c r="AE37" s="1" t="s">
        <v>238</v>
      </c>
      <c r="AF37" s="1" t="s">
        <v>112</v>
      </c>
      <c r="AG37" s="1" t="s">
        <v>169</v>
      </c>
      <c r="AH37" s="6">
        <v>49702</v>
      </c>
      <c r="AI37" s="6">
        <v>7.4393054931896421</v>
      </c>
      <c r="AJ37" s="1" t="s">
        <v>230</v>
      </c>
      <c r="AK37" s="1"/>
      <c r="AL37" s="1"/>
      <c r="AM37" s="1" t="s">
        <v>230</v>
      </c>
      <c r="AN37" s="1" t="s">
        <v>72</v>
      </c>
      <c r="AO37" s="1"/>
      <c r="AP37" s="1" t="s">
        <v>5</v>
      </c>
      <c r="AQ37" s="1"/>
      <c r="AR37" s="1"/>
      <c r="AS37" s="2"/>
      <c r="AT37" s="1"/>
      <c r="AU37" s="1"/>
      <c r="AV37" s="1"/>
      <c r="AW37" s="1" t="s">
        <v>256</v>
      </c>
      <c r="AX37" s="7">
        <v>45320.645518019061</v>
      </c>
      <c r="AY37" s="1" t="s">
        <v>60</v>
      </c>
      <c r="AZ37" s="6">
        <v>49702</v>
      </c>
      <c r="BA37" s="1"/>
      <c r="BB37" s="5">
        <v>45657</v>
      </c>
      <c r="BC37" s="5">
        <v>45316</v>
      </c>
      <c r="BD37" s="5">
        <v>45316</v>
      </c>
      <c r="BE37" s="7">
        <v>45657</v>
      </c>
      <c r="BF37" s="1" t="s">
        <v>264</v>
      </c>
      <c r="BG37" s="1"/>
      <c r="BH37" s="1"/>
      <c r="BI37" s="1" t="s">
        <v>19</v>
      </c>
    </row>
    <row r="38" spans="1:61" x14ac:dyDescent="0.3">
      <c r="A38" s="4">
        <v>33</v>
      </c>
      <c r="B38" s="2" t="str">
        <f>HYPERLINK("https://my.zakupivli.pro/remote/dispatcher/state_purchase_view/48754726", "UA-2024-01-29-008902-a")</f>
        <v>UA-2024-01-29-008902-a</v>
      </c>
      <c r="C38" s="2" t="s">
        <v>166</v>
      </c>
      <c r="D38" s="1" t="s">
        <v>190</v>
      </c>
      <c r="E38" s="1" t="s">
        <v>241</v>
      </c>
      <c r="F38" s="1" t="s">
        <v>33</v>
      </c>
      <c r="G38" s="1" t="s">
        <v>88</v>
      </c>
      <c r="H38" s="1" t="s">
        <v>137</v>
      </c>
      <c r="I38" s="1" t="s">
        <v>238</v>
      </c>
      <c r="J38" s="1" t="s">
        <v>146</v>
      </c>
      <c r="K38" s="1" t="s">
        <v>63</v>
      </c>
      <c r="L38" s="1" t="s">
        <v>239</v>
      </c>
      <c r="M38" s="1" t="s">
        <v>239</v>
      </c>
      <c r="N38" s="1" t="s">
        <v>20</v>
      </c>
      <c r="O38" s="1" t="s">
        <v>20</v>
      </c>
      <c r="P38" s="1" t="s">
        <v>20</v>
      </c>
      <c r="Q38" s="5">
        <v>45320</v>
      </c>
      <c r="R38" s="1"/>
      <c r="S38" s="1"/>
      <c r="T38" s="1"/>
      <c r="U38" s="1"/>
      <c r="V38" s="1" t="s">
        <v>254</v>
      </c>
      <c r="W38" s="4">
        <v>1</v>
      </c>
      <c r="X38" s="6">
        <v>6600</v>
      </c>
      <c r="Y38" s="1" t="s">
        <v>166</v>
      </c>
      <c r="Z38" s="1">
        <v>12</v>
      </c>
      <c r="AA38" s="6">
        <v>550</v>
      </c>
      <c r="AB38" s="1" t="s">
        <v>261</v>
      </c>
      <c r="AC38" s="1" t="s">
        <v>262</v>
      </c>
      <c r="AD38" s="1" t="s">
        <v>95</v>
      </c>
      <c r="AE38" s="1" t="s">
        <v>169</v>
      </c>
      <c r="AF38" s="1" t="s">
        <v>112</v>
      </c>
      <c r="AG38" s="1" t="s">
        <v>169</v>
      </c>
      <c r="AH38" s="6">
        <v>6600</v>
      </c>
      <c r="AI38" s="6">
        <v>550</v>
      </c>
      <c r="AJ38" s="1" t="s">
        <v>237</v>
      </c>
      <c r="AK38" s="1"/>
      <c r="AL38" s="1"/>
      <c r="AM38" s="1" t="s">
        <v>237</v>
      </c>
      <c r="AN38" s="1" t="s">
        <v>65</v>
      </c>
      <c r="AO38" s="1"/>
      <c r="AP38" s="1" t="s">
        <v>1</v>
      </c>
      <c r="AQ38" s="1"/>
      <c r="AR38" s="1"/>
      <c r="AS38" s="2"/>
      <c r="AT38" s="1"/>
      <c r="AU38" s="1"/>
      <c r="AV38" s="1"/>
      <c r="AW38" s="1" t="s">
        <v>256</v>
      </c>
      <c r="AX38" s="7">
        <v>45320.589756529269</v>
      </c>
      <c r="AY38" s="1" t="s">
        <v>36</v>
      </c>
      <c r="AZ38" s="6">
        <v>6600</v>
      </c>
      <c r="BA38" s="1"/>
      <c r="BB38" s="5">
        <v>45657</v>
      </c>
      <c r="BC38" s="5">
        <v>45320</v>
      </c>
      <c r="BD38" s="5">
        <v>45320</v>
      </c>
      <c r="BE38" s="7">
        <v>45657</v>
      </c>
      <c r="BF38" s="1" t="s">
        <v>264</v>
      </c>
      <c r="BG38" s="1"/>
      <c r="BH38" s="1"/>
      <c r="BI38" s="1" t="s">
        <v>19</v>
      </c>
    </row>
    <row r="39" spans="1:61" x14ac:dyDescent="0.3">
      <c r="A39" s="4">
        <v>34</v>
      </c>
      <c r="B39" s="2" t="str">
        <f>HYPERLINK("https://my.zakupivli.pro/remote/dispatcher/state_purchase_view/48754466", "UA-2024-01-29-008717-a")</f>
        <v>UA-2024-01-29-008717-a</v>
      </c>
      <c r="C39" s="2" t="s">
        <v>166</v>
      </c>
      <c r="D39" s="1" t="s">
        <v>184</v>
      </c>
      <c r="E39" s="1" t="s">
        <v>184</v>
      </c>
      <c r="F39" s="1" t="s">
        <v>33</v>
      </c>
      <c r="G39" s="1" t="s">
        <v>89</v>
      </c>
      <c r="H39" s="1" t="s">
        <v>137</v>
      </c>
      <c r="I39" s="1" t="s">
        <v>238</v>
      </c>
      <c r="J39" s="1" t="s">
        <v>146</v>
      </c>
      <c r="K39" s="1" t="s">
        <v>63</v>
      </c>
      <c r="L39" s="1" t="s">
        <v>239</v>
      </c>
      <c r="M39" s="1" t="s">
        <v>239</v>
      </c>
      <c r="N39" s="1" t="s">
        <v>20</v>
      </c>
      <c r="O39" s="1" t="s">
        <v>20</v>
      </c>
      <c r="P39" s="1" t="s">
        <v>20</v>
      </c>
      <c r="Q39" s="5">
        <v>45320</v>
      </c>
      <c r="R39" s="1"/>
      <c r="S39" s="1"/>
      <c r="T39" s="1"/>
      <c r="U39" s="1"/>
      <c r="V39" s="1" t="s">
        <v>254</v>
      </c>
      <c r="W39" s="4">
        <v>1</v>
      </c>
      <c r="X39" s="6">
        <v>3600</v>
      </c>
      <c r="Y39" s="1" t="s">
        <v>166</v>
      </c>
      <c r="Z39" s="1">
        <v>12</v>
      </c>
      <c r="AA39" s="6">
        <v>300</v>
      </c>
      <c r="AB39" s="1" t="s">
        <v>261</v>
      </c>
      <c r="AC39" s="1" t="s">
        <v>262</v>
      </c>
      <c r="AD39" s="1" t="s">
        <v>95</v>
      </c>
      <c r="AE39" s="1" t="s">
        <v>238</v>
      </c>
      <c r="AF39" s="1" t="s">
        <v>112</v>
      </c>
      <c r="AG39" s="1" t="s">
        <v>169</v>
      </c>
      <c r="AH39" s="6">
        <v>3600</v>
      </c>
      <c r="AI39" s="6">
        <v>300</v>
      </c>
      <c r="AJ39" s="1" t="s">
        <v>227</v>
      </c>
      <c r="AK39" s="1"/>
      <c r="AL39" s="1"/>
      <c r="AM39" s="1" t="s">
        <v>227</v>
      </c>
      <c r="AN39" s="1" t="s">
        <v>57</v>
      </c>
      <c r="AO39" s="1"/>
      <c r="AP39" s="1" t="s">
        <v>2</v>
      </c>
      <c r="AQ39" s="1"/>
      <c r="AR39" s="1"/>
      <c r="AS39" s="2"/>
      <c r="AT39" s="1"/>
      <c r="AU39" s="1"/>
      <c r="AV39" s="1"/>
      <c r="AW39" s="1" t="s">
        <v>256</v>
      </c>
      <c r="AX39" s="7">
        <v>45320.588663125323</v>
      </c>
      <c r="AY39" s="1" t="s">
        <v>30</v>
      </c>
      <c r="AZ39" s="6">
        <v>3600</v>
      </c>
      <c r="BA39" s="1"/>
      <c r="BB39" s="5">
        <v>45657</v>
      </c>
      <c r="BC39" s="5">
        <v>45320</v>
      </c>
      <c r="BD39" s="5">
        <v>45320</v>
      </c>
      <c r="BE39" s="7">
        <v>45657</v>
      </c>
      <c r="BF39" s="1" t="s">
        <v>264</v>
      </c>
      <c r="BG39" s="1"/>
      <c r="BH39" s="1"/>
      <c r="BI39" s="1" t="s">
        <v>19</v>
      </c>
    </row>
    <row r="40" spans="1:61" x14ac:dyDescent="0.3">
      <c r="A40" s="4">
        <v>35</v>
      </c>
      <c r="B40" s="2" t="str">
        <f>HYPERLINK("https://my.zakupivli.pro/remote/dispatcher/state_purchase_view/48633007", "UA-2024-01-24-007825-a")</f>
        <v>UA-2024-01-24-007825-a</v>
      </c>
      <c r="C40" s="2" t="s">
        <v>166</v>
      </c>
      <c r="D40" s="1" t="s">
        <v>198</v>
      </c>
      <c r="E40" s="1" t="s">
        <v>198</v>
      </c>
      <c r="F40" s="1" t="s">
        <v>33</v>
      </c>
      <c r="G40" s="1" t="s">
        <v>94</v>
      </c>
      <c r="H40" s="1" t="s">
        <v>137</v>
      </c>
      <c r="I40" s="1" t="s">
        <v>238</v>
      </c>
      <c r="J40" s="1" t="s">
        <v>146</v>
      </c>
      <c r="K40" s="1" t="s">
        <v>63</v>
      </c>
      <c r="L40" s="1" t="s">
        <v>239</v>
      </c>
      <c r="M40" s="1" t="s">
        <v>239</v>
      </c>
      <c r="N40" s="1" t="s">
        <v>20</v>
      </c>
      <c r="O40" s="1" t="s">
        <v>20</v>
      </c>
      <c r="P40" s="1" t="s">
        <v>20</v>
      </c>
      <c r="Q40" s="5">
        <v>45315</v>
      </c>
      <c r="R40" s="1"/>
      <c r="S40" s="1"/>
      <c r="T40" s="1"/>
      <c r="U40" s="1"/>
      <c r="V40" s="1" t="s">
        <v>254</v>
      </c>
      <c r="W40" s="4">
        <v>1</v>
      </c>
      <c r="X40" s="6">
        <v>1878.58</v>
      </c>
      <c r="Y40" s="1" t="s">
        <v>166</v>
      </c>
      <c r="Z40" s="1">
        <v>6</v>
      </c>
      <c r="AA40" s="6">
        <v>313.10000000000002</v>
      </c>
      <c r="AB40" s="1" t="s">
        <v>261</v>
      </c>
      <c r="AC40" s="1" t="s">
        <v>262</v>
      </c>
      <c r="AD40" s="1" t="s">
        <v>95</v>
      </c>
      <c r="AE40" s="1" t="s">
        <v>238</v>
      </c>
      <c r="AF40" s="1" t="s">
        <v>112</v>
      </c>
      <c r="AG40" s="1" t="s">
        <v>169</v>
      </c>
      <c r="AH40" s="6">
        <v>1878.58</v>
      </c>
      <c r="AI40" s="6">
        <v>313.09666666666664</v>
      </c>
      <c r="AJ40" s="1" t="s">
        <v>231</v>
      </c>
      <c r="AK40" s="1"/>
      <c r="AL40" s="1"/>
      <c r="AM40" s="1" t="s">
        <v>231</v>
      </c>
      <c r="AN40" s="1" t="s">
        <v>73</v>
      </c>
      <c r="AO40" s="1"/>
      <c r="AP40" s="1" t="s">
        <v>11</v>
      </c>
      <c r="AQ40" s="1"/>
      <c r="AR40" s="1"/>
      <c r="AS40" s="2"/>
      <c r="AT40" s="1"/>
      <c r="AU40" s="1"/>
      <c r="AV40" s="1"/>
      <c r="AW40" s="1" t="s">
        <v>256</v>
      </c>
      <c r="AX40" s="7">
        <v>45315.550615033331</v>
      </c>
      <c r="AY40" s="1" t="s">
        <v>154</v>
      </c>
      <c r="AZ40" s="6">
        <v>1878.58</v>
      </c>
      <c r="BA40" s="1"/>
      <c r="BB40" s="5">
        <v>45473</v>
      </c>
      <c r="BC40" s="5">
        <v>45313</v>
      </c>
      <c r="BD40" s="5">
        <v>45313</v>
      </c>
      <c r="BE40" s="7">
        <v>45473</v>
      </c>
      <c r="BF40" s="1" t="s">
        <v>264</v>
      </c>
      <c r="BG40" s="1"/>
      <c r="BH40" s="1"/>
      <c r="BI40" s="1" t="s">
        <v>19</v>
      </c>
    </row>
    <row r="41" spans="1:61" x14ac:dyDescent="0.3">
      <c r="A41" s="4">
        <v>36</v>
      </c>
      <c r="B41" s="2" t="str">
        <f>HYPERLINK("https://my.zakupivli.pro/remote/dispatcher/state_purchase_view/48322122", "UA-2024-01-12-008974-a")</f>
        <v>UA-2024-01-12-008974-a</v>
      </c>
      <c r="C41" s="2" t="s">
        <v>166</v>
      </c>
      <c r="D41" s="1" t="s">
        <v>185</v>
      </c>
      <c r="E41" s="1" t="s">
        <v>132</v>
      </c>
      <c r="F41" s="1" t="s">
        <v>33</v>
      </c>
      <c r="G41" s="1" t="s">
        <v>89</v>
      </c>
      <c r="H41" s="1" t="s">
        <v>137</v>
      </c>
      <c r="I41" s="1" t="s">
        <v>238</v>
      </c>
      <c r="J41" s="1" t="s">
        <v>146</v>
      </c>
      <c r="K41" s="1" t="s">
        <v>63</v>
      </c>
      <c r="L41" s="1" t="s">
        <v>239</v>
      </c>
      <c r="M41" s="1" t="s">
        <v>239</v>
      </c>
      <c r="N41" s="1" t="s">
        <v>20</v>
      </c>
      <c r="O41" s="1" t="s">
        <v>20</v>
      </c>
      <c r="P41" s="1" t="s">
        <v>20</v>
      </c>
      <c r="Q41" s="5">
        <v>45303</v>
      </c>
      <c r="R41" s="1"/>
      <c r="S41" s="1"/>
      <c r="T41" s="1"/>
      <c r="U41" s="1"/>
      <c r="V41" s="1" t="s">
        <v>254</v>
      </c>
      <c r="W41" s="4">
        <v>1</v>
      </c>
      <c r="X41" s="6">
        <v>7200</v>
      </c>
      <c r="Y41" s="1" t="s">
        <v>166</v>
      </c>
      <c r="Z41" s="1">
        <v>12</v>
      </c>
      <c r="AA41" s="6">
        <v>600</v>
      </c>
      <c r="AB41" s="1" t="s">
        <v>261</v>
      </c>
      <c r="AC41" s="1" t="s">
        <v>262</v>
      </c>
      <c r="AD41" s="1" t="s">
        <v>95</v>
      </c>
      <c r="AE41" s="1" t="s">
        <v>238</v>
      </c>
      <c r="AF41" s="1" t="s">
        <v>112</v>
      </c>
      <c r="AG41" s="1" t="s">
        <v>169</v>
      </c>
      <c r="AH41" s="6">
        <v>7200</v>
      </c>
      <c r="AI41" s="6">
        <v>600</v>
      </c>
      <c r="AJ41" s="1" t="s">
        <v>236</v>
      </c>
      <c r="AK41" s="1"/>
      <c r="AL41" s="1"/>
      <c r="AM41" s="1" t="s">
        <v>236</v>
      </c>
      <c r="AN41" s="1" t="s">
        <v>62</v>
      </c>
      <c r="AO41" s="1"/>
      <c r="AP41" s="1" t="s">
        <v>15</v>
      </c>
      <c r="AQ41" s="1"/>
      <c r="AR41" s="1"/>
      <c r="AS41" s="2"/>
      <c r="AT41" s="1"/>
      <c r="AU41" s="1"/>
      <c r="AV41" s="1"/>
      <c r="AW41" s="1" t="s">
        <v>256</v>
      </c>
      <c r="AX41" s="7">
        <v>45303.664259026576</v>
      </c>
      <c r="AY41" s="1" t="s">
        <v>91</v>
      </c>
      <c r="AZ41" s="6">
        <v>7200</v>
      </c>
      <c r="BA41" s="5">
        <v>45292</v>
      </c>
      <c r="BB41" s="5">
        <v>45657</v>
      </c>
      <c r="BC41" s="5">
        <v>45301</v>
      </c>
      <c r="BD41" s="5">
        <v>45301</v>
      </c>
      <c r="BE41" s="7">
        <v>45657</v>
      </c>
      <c r="BF41" s="1" t="s">
        <v>264</v>
      </c>
      <c r="BG41" s="1"/>
      <c r="BH41" s="1"/>
      <c r="BI41" s="1" t="s">
        <v>19</v>
      </c>
    </row>
    <row r="42" spans="1:61" x14ac:dyDescent="0.3">
      <c r="A42" s="4">
        <v>37</v>
      </c>
      <c r="B42" s="2" t="str">
        <f>HYPERLINK("https://my.zakupivli.pro/remote/dispatcher/state_purchase_view/48282040", "UA-2024-01-11-004540-a")</f>
        <v>UA-2024-01-11-004540-a</v>
      </c>
      <c r="C42" s="2" t="s">
        <v>166</v>
      </c>
      <c r="D42" s="1" t="s">
        <v>191</v>
      </c>
      <c r="E42" s="1" t="s">
        <v>191</v>
      </c>
      <c r="F42" s="1" t="s">
        <v>33</v>
      </c>
      <c r="G42" s="1" t="s">
        <v>90</v>
      </c>
      <c r="H42" s="1" t="s">
        <v>137</v>
      </c>
      <c r="I42" s="1" t="s">
        <v>238</v>
      </c>
      <c r="J42" s="1" t="s">
        <v>146</v>
      </c>
      <c r="K42" s="1" t="s">
        <v>63</v>
      </c>
      <c r="L42" s="1" t="s">
        <v>239</v>
      </c>
      <c r="M42" s="1" t="s">
        <v>239</v>
      </c>
      <c r="N42" s="1" t="s">
        <v>20</v>
      </c>
      <c r="O42" s="1" t="s">
        <v>20</v>
      </c>
      <c r="P42" s="1" t="s">
        <v>20</v>
      </c>
      <c r="Q42" s="5">
        <v>45302</v>
      </c>
      <c r="R42" s="1"/>
      <c r="S42" s="1"/>
      <c r="T42" s="1"/>
      <c r="U42" s="1"/>
      <c r="V42" s="1" t="s">
        <v>254</v>
      </c>
      <c r="W42" s="4">
        <v>1</v>
      </c>
      <c r="X42" s="6">
        <v>43200</v>
      </c>
      <c r="Y42" s="1" t="s">
        <v>166</v>
      </c>
      <c r="Z42" s="1">
        <v>12</v>
      </c>
      <c r="AA42" s="6">
        <v>3600</v>
      </c>
      <c r="AB42" s="1" t="s">
        <v>263</v>
      </c>
      <c r="AC42" s="1" t="s">
        <v>262</v>
      </c>
      <c r="AD42" s="1" t="s">
        <v>95</v>
      </c>
      <c r="AE42" s="1" t="s">
        <v>169</v>
      </c>
      <c r="AF42" s="1" t="s">
        <v>112</v>
      </c>
      <c r="AG42" s="1" t="s">
        <v>169</v>
      </c>
      <c r="AH42" s="6">
        <v>43200</v>
      </c>
      <c r="AI42" s="6">
        <v>3600</v>
      </c>
      <c r="AJ42" s="1" t="s">
        <v>224</v>
      </c>
      <c r="AK42" s="1"/>
      <c r="AL42" s="1"/>
      <c r="AM42" s="1" t="s">
        <v>224</v>
      </c>
      <c r="AN42" s="1" t="s">
        <v>77</v>
      </c>
      <c r="AO42" s="1"/>
      <c r="AP42" s="1" t="s">
        <v>9</v>
      </c>
      <c r="AQ42" s="1"/>
      <c r="AR42" s="1"/>
      <c r="AS42" s="2"/>
      <c r="AT42" s="1"/>
      <c r="AU42" s="1"/>
      <c r="AV42" s="1"/>
      <c r="AW42" s="1" t="s">
        <v>256</v>
      </c>
      <c r="AX42" s="7">
        <v>45302.526019718382</v>
      </c>
      <c r="AY42" s="1" t="s">
        <v>178</v>
      </c>
      <c r="AZ42" s="6">
        <v>43200</v>
      </c>
      <c r="BA42" s="1"/>
      <c r="BB42" s="5">
        <v>45657</v>
      </c>
      <c r="BC42" s="5">
        <v>45302</v>
      </c>
      <c r="BD42" s="5">
        <v>45302</v>
      </c>
      <c r="BE42" s="7">
        <v>45657</v>
      </c>
      <c r="BF42" s="1" t="s">
        <v>264</v>
      </c>
      <c r="BG42" s="1"/>
      <c r="BH42" s="1"/>
      <c r="BI42" s="1" t="s">
        <v>19</v>
      </c>
    </row>
    <row r="43" spans="1:61" x14ac:dyDescent="0.3">
      <c r="A43" s="1" t="s">
        <v>138</v>
      </c>
    </row>
  </sheetData>
  <autoFilter ref="A5:BI42"/>
  <hyperlinks>
    <hyperlink ref="A2" r:id="rId1" display="mailto:report-feedback@zakupivli.pro"/>
    <hyperlink ref="B6" r:id="rId2" display="https://my.zakupivli.pro/remote/dispatcher/state_purchase_view/55767225"/>
    <hyperlink ref="B7" r:id="rId3" display="https://my.zakupivli.pro/remote/dispatcher/state_purchase_view/55367805"/>
    <hyperlink ref="B8" r:id="rId4" display="https://my.zakupivli.pro/remote/dispatcher/state_purchase_view/55086677"/>
    <hyperlink ref="B9" r:id="rId5" display="https://my.zakupivli.pro/remote/dispatcher/state_purchase_view/54966881"/>
    <hyperlink ref="B10" r:id="rId6" display="https://my.zakupivli.pro/remote/dispatcher/state_purchase_view/54965971"/>
    <hyperlink ref="B11" r:id="rId7" display="https://my.zakupivli.pro/remote/dispatcher/state_purchase_view/54549787"/>
    <hyperlink ref="B12" r:id="rId8" display="https://my.zakupivli.pro/remote/dispatcher/state_purchase_view/54187169"/>
    <hyperlink ref="B13" r:id="rId9" display="https://my.zakupivli.pro/remote/dispatcher/state_purchase_view/53379955"/>
    <hyperlink ref="B14" r:id="rId10" display="https://my.zakupivli.pro/remote/dispatcher/state_purchase_view/53310638"/>
    <hyperlink ref="B15" r:id="rId11" display="https://my.zakupivli.pro/remote/dispatcher/state_purchase_view/52620550"/>
    <hyperlink ref="B16" r:id="rId12" display="https://my.zakupivli.pro/remote/dispatcher/state_purchase_view/51693704"/>
    <hyperlink ref="B17" r:id="rId13" display="https://my.zakupivli.pro/remote/dispatcher/state_purchase_view/51496529"/>
    <hyperlink ref="B18" r:id="rId14" display="https://my.zakupivli.pro/remote/dispatcher/state_purchase_view/51379810"/>
    <hyperlink ref="B19" r:id="rId15" display="https://my.zakupivli.pro/remote/dispatcher/state_purchase_view/50937761"/>
    <hyperlink ref="B20" r:id="rId16" display="https://my.zakupivli.pro/remote/dispatcher/state_purchase_view/50937362"/>
    <hyperlink ref="B21" r:id="rId17" display="https://my.zakupivli.pro/remote/dispatcher/state_purchase_view/50850539"/>
    <hyperlink ref="B22" r:id="rId18" display="https://my.zakupivli.pro/remote/dispatcher/state_purchase_view/50821093"/>
    <hyperlink ref="B23" r:id="rId19" display="https://my.zakupivli.pro/remote/dispatcher/state_purchase_view/50655527"/>
    <hyperlink ref="B24" r:id="rId20" display="https://my.zakupivli.pro/remote/dispatcher/state_purchase_view/50393090"/>
    <hyperlink ref="B25" r:id="rId21" display="https://my.zakupivli.pro/remote/dispatcher/state_purchase_view/50392983"/>
    <hyperlink ref="B26" r:id="rId22" display="https://my.zakupivli.pro/remote/dispatcher/state_purchase_view/50338670"/>
    <hyperlink ref="B27" r:id="rId23" display="https://my.zakupivli.pro/remote/dispatcher/state_purchase_view/50189755"/>
    <hyperlink ref="B28" r:id="rId24" display="https://my.zakupivli.pro/remote/dispatcher/state_purchase_view/49734302"/>
    <hyperlink ref="B29" r:id="rId25" display="https://my.zakupivli.pro/remote/dispatcher/state_purchase_view/49648539"/>
    <hyperlink ref="B30" r:id="rId26" display="https://my.zakupivli.pro/remote/dispatcher/state_purchase_view/49603561"/>
    <hyperlink ref="B31" r:id="rId27" display="https://my.zakupivli.pro/remote/dispatcher/state_purchase_view/49433849"/>
    <hyperlink ref="B32" r:id="rId28" display="https://my.zakupivli.pro/remote/dispatcher/state_purchase_view/49350917"/>
    <hyperlink ref="B33" r:id="rId29" display="https://my.zakupivli.pro/remote/dispatcher/state_purchase_view/49150848"/>
    <hyperlink ref="B34" r:id="rId30" display="https://my.zakupivli.pro/remote/dispatcher/state_purchase_view/49050687"/>
    <hyperlink ref="B35" r:id="rId31" display="https://my.zakupivli.pro/remote/dispatcher/state_purchase_view/49045479"/>
    <hyperlink ref="B36" r:id="rId32" display="https://my.zakupivli.pro/remote/dispatcher/state_purchase_view/48764323"/>
    <hyperlink ref="B37" r:id="rId33" display="https://my.zakupivli.pro/remote/dispatcher/state_purchase_view/48761387"/>
    <hyperlink ref="B38" r:id="rId34" display="https://my.zakupivli.pro/remote/dispatcher/state_purchase_view/48754726"/>
    <hyperlink ref="B39" r:id="rId35" display="https://my.zakupivli.pro/remote/dispatcher/state_purchase_view/48754466"/>
    <hyperlink ref="B40" r:id="rId36" display="https://my.zakupivli.pro/remote/dispatcher/state_purchase_view/48633007"/>
    <hyperlink ref="B41" r:id="rId37" display="https://my.zakupivli.pro/remote/dispatcher/state_purchase_view/48322122"/>
    <hyperlink ref="B42" r:id="rId38" display="https://my.zakupivli.pro/remote/dispatcher/state_purchase_view/48282040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Татьяна</cp:lastModifiedBy>
  <dcterms:created xsi:type="dcterms:W3CDTF">2025-05-22T14:54:25Z</dcterms:created>
  <dcterms:modified xsi:type="dcterms:W3CDTF">2025-05-22T12:16:19Z</dcterms:modified>
</cp:coreProperties>
</file>