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10" windowHeight="12960"/>
  </bookViews>
  <sheets>
    <sheet name="Sheet" sheetId="1" r:id="rId1"/>
  </sheets>
  <definedNames>
    <definedName name="_xlnm._FilterDatabase" localSheetId="0" hidden="1">Sheet!$A$5:$K$5</definedName>
  </definedNames>
  <calcPr calcId="162913"/>
</workbook>
</file>

<file path=xl/calcChain.xml><?xml version="1.0" encoding="utf-8"?>
<calcChain xmlns="http://schemas.openxmlformats.org/spreadsheetml/2006/main">
  <c r="B40" i="1" l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<sst xmlns="http://schemas.openxmlformats.org/spreadsheetml/2006/main" count="260" uniqueCount="145">
  <si>
    <t>003341641</t>
  </si>
  <si>
    <t>022TT</t>
  </si>
  <si>
    <t>03341641</t>
  </si>
  <si>
    <t>03363192</t>
  </si>
  <si>
    <t>050319-06/2.3Р32</t>
  </si>
  <si>
    <t>062</t>
  </si>
  <si>
    <t>10</t>
  </si>
  <si>
    <t>13422783</t>
  </si>
  <si>
    <t>16</t>
  </si>
  <si>
    <t>19</t>
  </si>
  <si>
    <t>1912322816</t>
  </si>
  <si>
    <t>1936/53</t>
  </si>
  <si>
    <t>19430915</t>
  </si>
  <si>
    <t>2</t>
  </si>
  <si>
    <t>20</t>
  </si>
  <si>
    <t>23369086</t>
  </si>
  <si>
    <t>25771603</t>
  </si>
  <si>
    <t>26</t>
  </si>
  <si>
    <t>2647512672</t>
  </si>
  <si>
    <t>27</t>
  </si>
  <si>
    <t>2906504617</t>
  </si>
  <si>
    <t>30</t>
  </si>
  <si>
    <t>30487219</t>
  </si>
  <si>
    <t>30982230</t>
  </si>
  <si>
    <t>31497254</t>
  </si>
  <si>
    <t>32490244</t>
  </si>
  <si>
    <t>33261404</t>
  </si>
  <si>
    <t>33717569</t>
  </si>
  <si>
    <t>36</t>
  </si>
  <si>
    <t>37539336</t>
  </si>
  <si>
    <t>38</t>
  </si>
  <si>
    <t>38010544</t>
  </si>
  <si>
    <t>38390630</t>
  </si>
  <si>
    <t>38431598</t>
  </si>
  <si>
    <t>38599658</t>
  </si>
  <si>
    <t>38895596</t>
  </si>
  <si>
    <t>39</t>
  </si>
  <si>
    <t>39350866</t>
  </si>
  <si>
    <t>39417349</t>
  </si>
  <si>
    <t>39422191</t>
  </si>
  <si>
    <t>40063820</t>
  </si>
  <si>
    <t>40112155</t>
  </si>
  <si>
    <t>40299913</t>
  </si>
  <si>
    <t>40725196</t>
  </si>
  <si>
    <t>40818699</t>
  </si>
  <si>
    <t>41262224</t>
  </si>
  <si>
    <t>41834266</t>
  </si>
  <si>
    <t>42</t>
  </si>
  <si>
    <t>49</t>
  </si>
  <si>
    <t>50</t>
  </si>
  <si>
    <t>51</t>
  </si>
  <si>
    <t>57</t>
  </si>
  <si>
    <t>6</t>
  </si>
  <si>
    <t>63</t>
  </si>
  <si>
    <t>64</t>
  </si>
  <si>
    <t>68</t>
  </si>
  <si>
    <t>69</t>
  </si>
  <si>
    <t>7</t>
  </si>
  <si>
    <t>70</t>
  </si>
  <si>
    <t>75</t>
  </si>
  <si>
    <t>76</t>
  </si>
  <si>
    <t>87</t>
  </si>
  <si>
    <t>report.zakupki@prom.ua</t>
  </si>
  <si>
    <t>ЄДРПОУ організатора</t>
  </si>
  <si>
    <t>ЄДРПОУ переможця</t>
  </si>
  <si>
    <t>Ідентифікатор закупівлі</t>
  </si>
  <si>
    <t>АНТОНЕЦ РОМАН ОЛЕКСАНДРОВИЧ</t>
  </si>
  <si>
    <t>АТ "Дніпропетровська філія  "Альцест"</t>
  </si>
  <si>
    <t>Акціонерне товариство "Укрпошта"</t>
  </si>
  <si>
    <t>Водяні насоси та супутнє обладнання</t>
  </si>
  <si>
    <t>Відкриті торги</t>
  </si>
  <si>
    <t>ДЕРЖАВНА УСТАНОВА "ДНІПРОПЕТРОВСЬКИЙ ОБЛАСНИЙ ЛАБОРАТОРНИЙ ЦЕНТР МІНІСТЕРСТВА ОХОРОНИ ЗДОРОВ'Я УКРАЇНИ"</t>
  </si>
  <si>
    <t>ДЕРЖАВНЕ ПІДПРИЄМСТВО "ПРИДНІПРОВСЬКИЙ ЕКСПЕРТНО-ТЕХНІЧНИЙ ЦЕНТР ДЕРЖПРАЦІ"</t>
  </si>
  <si>
    <t>ДНІПРОПЕТРОВСЬКИЙ РЕГІОНАЛЬНИЙ ЦЕНТР З ГІДРОМЕТЕОРОЛОГІЇ</t>
  </si>
  <si>
    <t>Дата закінчення процедури</t>
  </si>
  <si>
    <t>Дерев"яний брус хвойних порід</t>
  </si>
  <si>
    <t>Дозіметр-радіометр</t>
  </si>
  <si>
    <t>Допорогова закупівля</t>
  </si>
  <si>
    <t>Засоби для прання та миття</t>
  </si>
  <si>
    <t>Зварювальне обладнання та обладнання для сплавлення пластмас</t>
  </si>
  <si>
    <t>Зварювальні матеріали</t>
  </si>
  <si>
    <t>Звіт про укладений договір</t>
  </si>
  <si>
    <t>КОМУНАЛЬНЕ ПІДПРИЄМСТВО "НАВЧАЛЬНО-КУРСОВИЙ КОМБІНАТ" ДНІПРОПЕТРОВСЬКОЇ ОБЛАСНОЇ РАДИ"</t>
  </si>
  <si>
    <t>КОМУНАЛЬНЕ ПІДПРИЄМСТВО "УПРАВЛІННЯ ПО РЕМОНТУ ТА ЕКСПЛУАТАЦІЇ АВТОШЛЯХІВ" ДНІПРОВСЬКОЇ МІСЬКОЇ РАДИ</t>
  </si>
  <si>
    <t>Коронка, палець, фіксатор на ківш екскаватора колісного марки ROBEX 180W-9S HYUNDAI</t>
  </si>
  <si>
    <t>Марки поштові</t>
  </si>
  <si>
    <t>Медичний огляд працівників</t>
  </si>
  <si>
    <t>Мило господарче 72%</t>
  </si>
  <si>
    <t>Молоко</t>
  </si>
  <si>
    <t>Надірадзе Бідзіна Автонділович</t>
  </si>
  <si>
    <t xml:space="preserve">Насос та фланці </t>
  </si>
  <si>
    <t>Номер договору</t>
  </si>
  <si>
    <t>Організатор</t>
  </si>
  <si>
    <t>Паперові чи реєстраційні журнали</t>
  </si>
  <si>
    <t>Послуги з визначення стану забруднення навколишнього природного середовища</t>
  </si>
  <si>
    <t>Послуги з незалежної оцінки майна ( власні кошти)</t>
  </si>
  <si>
    <t xml:space="preserve">Послуги з ремонту і технічного обслуговування вогнегасників </t>
  </si>
  <si>
    <t>Послуги з технічного обслуговування кондиціонерів</t>
  </si>
  <si>
    <t>Послуги по експертній оцінці та проведення обстеження технічного стану будівельних конструкцій</t>
  </si>
  <si>
    <t>Послуги транспорту для благоустрою вул.Сибірської</t>
  </si>
  <si>
    <t>Послуги у сфері охорони здоров'я різні</t>
  </si>
  <si>
    <t>Поточний ремонт асфальтового покриття прибудинкової території за адресою: вул.Сімферопольська, 19А ( кошти з міського бюджету)</t>
  </si>
  <si>
    <t>Предмет закупівлі</t>
  </si>
  <si>
    <t>Проведення навчання і перверки знань з питань охорони праці</t>
  </si>
  <si>
    <t>Проведення навчання і перевірки  з питань охорони праці</t>
  </si>
  <si>
    <t>Підписка на періодичні видання</t>
  </si>
  <si>
    <t>РЕГІОНАЛЬНИЙ СЕРВІСНИЙ ЦЕНТР МВС В ДНІПРОПЕТРОВСЬКІЙ ОБЛАСТІ</t>
  </si>
  <si>
    <t>Реєстрація, перереєстрація автомобіля, автобуса іноземного виробництва з видачею свідоцтва про реєстрацію або його дубліката та номерного знака</t>
  </si>
  <si>
    <t>Розкладні драбини</t>
  </si>
  <si>
    <t>Розчин сечовини для дизельних двигунів</t>
  </si>
  <si>
    <t>Рукавиці робочі</t>
  </si>
  <si>
    <t>Рукавиці різні</t>
  </si>
  <si>
    <t>Список державних закупівель</t>
  </si>
  <si>
    <t>Стелажі архівні</t>
  </si>
  <si>
    <t>Сума укладеного договору</t>
  </si>
  <si>
    <t>ТОВ "АВЕРС КАНЦЕЛЯРІЯ"</t>
  </si>
  <si>
    <t>ТОВ "АВТОМЕРЕЖА"</t>
  </si>
  <si>
    <t>ТОВ "АДАМАС"</t>
  </si>
  <si>
    <t>ТОВ "АТБ - Маркет"</t>
  </si>
  <si>
    <t>ТОВ "ДНІПРОКОМПЛЕКТ 2014"</t>
  </si>
  <si>
    <t>ТОВ "ЛЕДДЕРС СІСТЕМС ЕНД СОЛЮШНС"</t>
  </si>
  <si>
    <t>ТОВ "ФАІРГРУП"</t>
  </si>
  <si>
    <t>ТОВ Завод Метал Лінк</t>
  </si>
  <si>
    <t>ТОВАРИСТВО З ДОДАТКОВОЮ ВІДПОВІДАЛЬНІСТЮ "ДНІПРОДЗЕРЖИНСЬКИЙ ЛАКОФАРБОВИЙ ЗАВОД "СПЕКТР"</t>
  </si>
  <si>
    <t>ТОВАРИСТВО З ОБМЕЖЕНОЮ ВІДПОВІДАЛЬНІСТЮ "27"</t>
  </si>
  <si>
    <t>ТОВАРИСТВО З ОБМЕЖЕНОЮ ВІДПОВІДАЛЬНІСТЮ "ЄВРОПЕЙСЬКА ОЦІНОЧНА КОМПАНІЯ"</t>
  </si>
  <si>
    <t>ТОВАРИСТВО З ОБМЕЖЕНОЮ ВІДПОВІДАЛЬНІСТЮ "ВІССЕН УКРАЇНА"</t>
  </si>
  <si>
    <t>ТОВАРИСТВО З ОБМЕЖЕНОЮ ВІДПОВІДАЛЬНІСТЮ "ГРАЙДІС"</t>
  </si>
  <si>
    <t>ТОВАРИСТВО З ОБМЕЖЕНОЮ ВІДПОВІДАЛЬНІСТЮ "ЕПІЦЕНТР К"</t>
  </si>
  <si>
    <t>ТОВАРИСТВО З ОБМЕЖЕНОЮ ВІДПОВІДАЛЬНІСТЮ "ЛАНДШАФТ"</t>
  </si>
  <si>
    <t>ТОВАРИСТВО З ОБМЕЖЕНОЮ ВІДПОВІДАЛЬНІСТЮ "МЕДИЧНИЙ ЦЕНТР "МЕДІНВЕСТ"</t>
  </si>
  <si>
    <t>ТОВАРИСТВО З ОБМЕЖЕНОЮ ВІДПОВІДАЛЬНІСТЮ "НАРДОР"</t>
  </si>
  <si>
    <t>ТОВАРИСТВО З ОБМЕЖЕНОЮ ВІДПОВІДАЛЬНІСТЮ "ТМ-ПК"</t>
  </si>
  <si>
    <t>ТОВАРИСТВО З ОБМЕЖЕНОЮ ВІДПОВІДАЛЬНІСТЮ "УЧБОВИЙ КОМБІНАТ "ДНІПРОБУД"</t>
  </si>
  <si>
    <t>Тип процедури</t>
  </si>
  <si>
    <t>Товари для дому та господарства</t>
  </si>
  <si>
    <t>Туалетний папір, рушники для рук і серветки</t>
  </si>
  <si>
    <t>ФОП "Боярко Богдан Валерійович"</t>
  </si>
  <si>
    <t>Фактичний переможець</t>
  </si>
  <si>
    <t>Фарби</t>
  </si>
  <si>
    <t>Філія ДП "СВЦ"</t>
  </si>
  <si>
    <t>Щорічний технічний огляд технологічного транспорту</t>
  </si>
  <si>
    <t>Якщо ви маєте пропозицію чи побажання щодо покращення цього звіту, напишіть нам, будь ласка:</t>
  </si>
  <si>
    <t>№</t>
  </si>
  <si>
    <t xml:space="preserve">Тендера до 50 тис. 2019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</si>
</sst>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ki.prom.ua/remote/dispatcher/state_purchase_view/11012126" TargetMode="External"/><Relationship Id="rId13" Type="http://schemas.openxmlformats.org/officeDocument/2006/relationships/hyperlink" Target="https://my.zakupki.prom.ua/remote/dispatcher/state_purchase_view/12230691" TargetMode="External"/><Relationship Id="rId18" Type="http://schemas.openxmlformats.org/officeDocument/2006/relationships/hyperlink" Target="https://my.zakupki.prom.ua/remote/dispatcher/state_purchase_view/11761037" TargetMode="External"/><Relationship Id="rId26" Type="http://schemas.openxmlformats.org/officeDocument/2006/relationships/hyperlink" Target="https://my.zakupki.prom.ua/remote/dispatcher/state_purchase_view/10360594" TargetMode="External"/><Relationship Id="rId3" Type="http://schemas.openxmlformats.org/officeDocument/2006/relationships/hyperlink" Target="https://my.zakupki.prom.ua/remote/dispatcher/state_purchase_view/10822199" TargetMode="External"/><Relationship Id="rId21" Type="http://schemas.openxmlformats.org/officeDocument/2006/relationships/hyperlink" Target="https://my.zakupki.prom.ua/remote/dispatcher/state_purchase_view/10460220" TargetMode="External"/><Relationship Id="rId34" Type="http://schemas.openxmlformats.org/officeDocument/2006/relationships/hyperlink" Target="https://my.zakupki.prom.ua/remote/dispatcher/state_purchase_view/9778282" TargetMode="External"/><Relationship Id="rId7" Type="http://schemas.openxmlformats.org/officeDocument/2006/relationships/hyperlink" Target="https://my.zakupki.prom.ua/remote/dispatcher/state_purchase_view/10882445" TargetMode="External"/><Relationship Id="rId12" Type="http://schemas.openxmlformats.org/officeDocument/2006/relationships/hyperlink" Target="https://my.zakupki.prom.ua/remote/dispatcher/state_purchase_view/11289104" TargetMode="External"/><Relationship Id="rId17" Type="http://schemas.openxmlformats.org/officeDocument/2006/relationships/hyperlink" Target="https://my.zakupki.prom.ua/remote/dispatcher/state_purchase_view/11398826" TargetMode="External"/><Relationship Id="rId25" Type="http://schemas.openxmlformats.org/officeDocument/2006/relationships/hyperlink" Target="https://my.zakupki.prom.ua/remote/dispatcher/state_purchase_view/10358898" TargetMode="External"/><Relationship Id="rId33" Type="http://schemas.openxmlformats.org/officeDocument/2006/relationships/hyperlink" Target="https://my.zakupki.prom.ua/remote/dispatcher/state_purchase_view/9876027" TargetMode="External"/><Relationship Id="rId2" Type="http://schemas.openxmlformats.org/officeDocument/2006/relationships/hyperlink" Target="https://my.zakupki.prom.ua/remote/dispatcher/state_purchase_view/10828659" TargetMode="External"/><Relationship Id="rId16" Type="http://schemas.openxmlformats.org/officeDocument/2006/relationships/hyperlink" Target="https://my.zakupki.prom.ua/remote/dispatcher/state_purchase_view/11397109" TargetMode="External"/><Relationship Id="rId20" Type="http://schemas.openxmlformats.org/officeDocument/2006/relationships/hyperlink" Target="https://my.zakupki.prom.ua/remote/dispatcher/state_purchase_view/11702697" TargetMode="External"/><Relationship Id="rId29" Type="http://schemas.openxmlformats.org/officeDocument/2006/relationships/hyperlink" Target="https://my.zakupki.prom.ua/remote/dispatcher/state_purchase_view/13886828" TargetMode="External"/><Relationship Id="rId1" Type="http://schemas.openxmlformats.org/officeDocument/2006/relationships/hyperlink" Target="https://my.zakupki.prom.ua/remote/dispatcher/state_purchase_view/10860224" TargetMode="External"/><Relationship Id="rId6" Type="http://schemas.openxmlformats.org/officeDocument/2006/relationships/hyperlink" Target="https://my.zakupki.prom.ua/remote/dispatcher/state_purchase_view/10592319" TargetMode="External"/><Relationship Id="rId11" Type="http://schemas.openxmlformats.org/officeDocument/2006/relationships/hyperlink" Target="https://my.zakupki.prom.ua/remote/dispatcher/state_purchase_view/11196383" TargetMode="External"/><Relationship Id="rId24" Type="http://schemas.openxmlformats.org/officeDocument/2006/relationships/hyperlink" Target="https://my.zakupki.prom.ua/remote/dispatcher/state_purchase_view/10215529" TargetMode="External"/><Relationship Id="rId32" Type="http://schemas.openxmlformats.org/officeDocument/2006/relationships/hyperlink" Target="https://my.zakupki.prom.ua/remote/dispatcher/state_purchase_view/11154549" TargetMode="External"/><Relationship Id="rId5" Type="http://schemas.openxmlformats.org/officeDocument/2006/relationships/hyperlink" Target="https://my.zakupki.prom.ua/remote/dispatcher/state_purchase_view/10820912" TargetMode="External"/><Relationship Id="rId15" Type="http://schemas.openxmlformats.org/officeDocument/2006/relationships/hyperlink" Target="https://my.zakupki.prom.ua/remote/dispatcher/state_purchase_view/10728530" TargetMode="External"/><Relationship Id="rId23" Type="http://schemas.openxmlformats.org/officeDocument/2006/relationships/hyperlink" Target="https://my.zakupki.prom.ua/remote/dispatcher/state_purchase_view/10367315" TargetMode="External"/><Relationship Id="rId28" Type="http://schemas.openxmlformats.org/officeDocument/2006/relationships/hyperlink" Target="https://my.zakupki.prom.ua/remote/dispatcher/state_purchase_view/13279090" TargetMode="External"/><Relationship Id="rId36" Type="http://schemas.openxmlformats.org/officeDocument/2006/relationships/hyperlink" Target="https://my.zakupki.prom.ua/remote/dispatcher/state_purchase_view/10115320" TargetMode="External"/><Relationship Id="rId10" Type="http://schemas.openxmlformats.org/officeDocument/2006/relationships/hyperlink" Target="https://my.zakupki.prom.ua/remote/dispatcher/state_purchase_view/11189108" TargetMode="External"/><Relationship Id="rId19" Type="http://schemas.openxmlformats.org/officeDocument/2006/relationships/hyperlink" Target="https://my.zakupki.prom.ua/remote/dispatcher/state_purchase_view/11621738" TargetMode="External"/><Relationship Id="rId31" Type="http://schemas.openxmlformats.org/officeDocument/2006/relationships/hyperlink" Target="mailto:report.zakupki@prom.ua" TargetMode="External"/><Relationship Id="rId4" Type="http://schemas.openxmlformats.org/officeDocument/2006/relationships/hyperlink" Target="https://my.zakupki.prom.ua/remote/dispatcher/state_purchase_view/10827754" TargetMode="External"/><Relationship Id="rId9" Type="http://schemas.openxmlformats.org/officeDocument/2006/relationships/hyperlink" Target="https://my.zakupki.prom.ua/remote/dispatcher/state_purchase_view/11196139" TargetMode="External"/><Relationship Id="rId14" Type="http://schemas.openxmlformats.org/officeDocument/2006/relationships/hyperlink" Target="https://my.zakupki.prom.ua/remote/dispatcher/state_purchase_view/10771455" TargetMode="External"/><Relationship Id="rId22" Type="http://schemas.openxmlformats.org/officeDocument/2006/relationships/hyperlink" Target="https://my.zakupki.prom.ua/remote/dispatcher/state_purchase_view/10368563" TargetMode="External"/><Relationship Id="rId27" Type="http://schemas.openxmlformats.org/officeDocument/2006/relationships/hyperlink" Target="https://my.zakupki.prom.ua/remote/dispatcher/state_purchase_view/13157883" TargetMode="External"/><Relationship Id="rId30" Type="http://schemas.openxmlformats.org/officeDocument/2006/relationships/hyperlink" Target="https://my.zakupki.prom.ua/remote/dispatcher/state_purchase_view/13122887" TargetMode="External"/><Relationship Id="rId35" Type="http://schemas.openxmlformats.org/officeDocument/2006/relationships/hyperlink" Target="https://my.zakupki.prom.ua/remote/dispatcher/state_purchase_view/9778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pane ySplit="5" topLeftCell="A6" activePane="bottomLeft" state="frozen"/>
      <selection pane="bottomLeft" activeCell="A40" sqref="A40"/>
    </sheetView>
  </sheetViews>
  <sheetFormatPr defaultColWidth="11.42578125" defaultRowHeight="15" x14ac:dyDescent="0.25"/>
  <cols>
    <col min="1" max="1" width="5"/>
    <col min="2" max="2" width="25"/>
    <col min="3" max="3" width="35"/>
    <col min="4" max="5" width="30"/>
    <col min="6" max="6" width="15"/>
    <col min="7" max="7" width="20"/>
    <col min="8" max="11" width="15"/>
  </cols>
  <sheetData>
    <row r="1" spans="1:11" x14ac:dyDescent="0.25">
      <c r="A1" s="1" t="s">
        <v>142</v>
      </c>
    </row>
    <row r="2" spans="1:11" x14ac:dyDescent="0.25">
      <c r="A2" s="2" t="s">
        <v>62</v>
      </c>
    </row>
    <row r="3" spans="1:11" x14ac:dyDescent="0.25">
      <c r="D3" t="s">
        <v>144</v>
      </c>
    </row>
    <row r="4" spans="1:11" ht="15.75" thickBot="1" x14ac:dyDescent="0.3">
      <c r="A4" s="1" t="s">
        <v>112</v>
      </c>
    </row>
    <row r="5" spans="1:11" ht="27" thickBot="1" x14ac:dyDescent="0.3">
      <c r="A5" s="3" t="s">
        <v>143</v>
      </c>
      <c r="B5" s="3" t="s">
        <v>65</v>
      </c>
      <c r="C5" s="3" t="s">
        <v>102</v>
      </c>
      <c r="D5" s="3" t="s">
        <v>134</v>
      </c>
      <c r="E5" s="3" t="s">
        <v>92</v>
      </c>
      <c r="F5" s="3" t="s">
        <v>63</v>
      </c>
      <c r="G5" s="3" t="s">
        <v>138</v>
      </c>
      <c r="H5" s="3" t="s">
        <v>64</v>
      </c>
      <c r="I5" s="3" t="s">
        <v>74</v>
      </c>
      <c r="J5" s="3" t="s">
        <v>91</v>
      </c>
      <c r="K5" s="3" t="s">
        <v>114</v>
      </c>
    </row>
    <row r="6" spans="1:11" x14ac:dyDescent="0.25">
      <c r="A6" s="4">
        <v>1</v>
      </c>
      <c r="B6" s="2" t="str">
        <f>HYPERLINK("https://my.zakupki.prom.ua/remote/dispatcher/state_purchase_view/13886828", "UA-2019-12-05-003014-b")</f>
        <v>UA-2019-12-05-003014-b</v>
      </c>
      <c r="C6" s="1" t="s">
        <v>100</v>
      </c>
      <c r="D6" s="1" t="s">
        <v>81</v>
      </c>
      <c r="E6" s="1" t="s">
        <v>83</v>
      </c>
      <c r="F6" s="1" t="s">
        <v>2</v>
      </c>
      <c r="G6" s="1" t="s">
        <v>71</v>
      </c>
      <c r="H6" s="1" t="s">
        <v>33</v>
      </c>
      <c r="I6" s="6">
        <v>43804.670236426966</v>
      </c>
      <c r="J6" s="1" t="s">
        <v>11</v>
      </c>
      <c r="K6" s="5">
        <v>8929.2000000000007</v>
      </c>
    </row>
    <row r="7" spans="1:11" x14ac:dyDescent="0.25">
      <c r="A7" s="4">
        <v>2</v>
      </c>
      <c r="B7" s="2" t="str">
        <f>HYPERLINK("https://my.zakupki.prom.ua/remote/dispatcher/state_purchase_view/13279090", "UA-2019-10-23-001038-b")</f>
        <v>UA-2019-10-23-001038-b</v>
      </c>
      <c r="C7" s="1" t="s">
        <v>95</v>
      </c>
      <c r="D7" s="1" t="s">
        <v>81</v>
      </c>
      <c r="E7" s="1" t="s">
        <v>83</v>
      </c>
      <c r="F7" s="1" t="s">
        <v>2</v>
      </c>
      <c r="G7" s="1" t="s">
        <v>125</v>
      </c>
      <c r="H7" s="1" t="s">
        <v>37</v>
      </c>
      <c r="I7" s="6">
        <v>43761.487047786381</v>
      </c>
      <c r="J7" s="1" t="s">
        <v>5</v>
      </c>
      <c r="K7" s="5">
        <v>24500</v>
      </c>
    </row>
    <row r="8" spans="1:11" x14ac:dyDescent="0.25">
      <c r="A8" s="4">
        <v>3</v>
      </c>
      <c r="B8" s="2" t="str">
        <f>HYPERLINK("https://my.zakupki.prom.ua/remote/dispatcher/state_purchase_view/13157883", "UA-2019-10-11-001428-b")</f>
        <v>UA-2019-10-11-001428-b</v>
      </c>
      <c r="C8" s="1" t="s">
        <v>90</v>
      </c>
      <c r="D8" s="1" t="s">
        <v>81</v>
      </c>
      <c r="E8" s="1" t="s">
        <v>83</v>
      </c>
      <c r="F8" s="1" t="s">
        <v>2</v>
      </c>
      <c r="G8" s="1" t="s">
        <v>132</v>
      </c>
      <c r="H8" s="1" t="s">
        <v>26</v>
      </c>
      <c r="I8" s="6">
        <v>43749.530083987105</v>
      </c>
      <c r="J8" s="1" t="s">
        <v>61</v>
      </c>
      <c r="K8" s="5">
        <v>17800</v>
      </c>
    </row>
    <row r="9" spans="1:11" x14ac:dyDescent="0.25">
      <c r="A9" s="4">
        <v>4</v>
      </c>
      <c r="B9" s="2" t="str">
        <f>HYPERLINK("https://my.zakupki.prom.ua/remote/dispatcher/state_purchase_view/13122887", "UA-2019-10-09-000930-b")</f>
        <v>UA-2019-10-09-000930-b</v>
      </c>
      <c r="C9" s="1" t="s">
        <v>101</v>
      </c>
      <c r="D9" s="1" t="s">
        <v>81</v>
      </c>
      <c r="E9" s="1" t="s">
        <v>83</v>
      </c>
      <c r="F9" s="1" t="s">
        <v>2</v>
      </c>
      <c r="G9" s="1" t="s">
        <v>131</v>
      </c>
      <c r="H9" s="1" t="s">
        <v>42</v>
      </c>
      <c r="I9" s="6">
        <v>43747.50329111176</v>
      </c>
      <c r="J9" s="1" t="s">
        <v>47</v>
      </c>
      <c r="K9" s="5">
        <v>39842</v>
      </c>
    </row>
    <row r="10" spans="1:11" x14ac:dyDescent="0.25">
      <c r="A10" s="4">
        <v>5</v>
      </c>
      <c r="B10" s="2" t="str">
        <f>HYPERLINK("https://my.zakupki.prom.ua/remote/dispatcher/state_purchase_view/12230691", "UA-2019-07-15-000444-b")</f>
        <v>UA-2019-07-15-000444-b</v>
      </c>
      <c r="C10" s="1" t="s">
        <v>99</v>
      </c>
      <c r="D10" s="1" t="s">
        <v>81</v>
      </c>
      <c r="E10" s="1" t="s">
        <v>83</v>
      </c>
      <c r="F10" s="1" t="s">
        <v>2</v>
      </c>
      <c r="G10" s="1" t="s">
        <v>129</v>
      </c>
      <c r="H10" s="1" t="s">
        <v>24</v>
      </c>
      <c r="I10" s="6">
        <v>43661.486024561054</v>
      </c>
      <c r="J10" s="1" t="s">
        <v>36</v>
      </c>
      <c r="K10" s="5">
        <v>18000</v>
      </c>
    </row>
    <row r="11" spans="1:11" x14ac:dyDescent="0.25">
      <c r="A11" s="4">
        <v>6</v>
      </c>
      <c r="B11" s="2" t="str">
        <f>HYPERLINK("https://my.zakupki.prom.ua/remote/dispatcher/state_purchase_view/11761037", "UA-2019-05-30-000152-b")</f>
        <v>UA-2019-05-30-000152-b</v>
      </c>
      <c r="C11" s="1" t="s">
        <v>107</v>
      </c>
      <c r="D11" s="1" t="s">
        <v>81</v>
      </c>
      <c r="E11" s="1" t="s">
        <v>83</v>
      </c>
      <c r="F11" s="1" t="s">
        <v>2</v>
      </c>
      <c r="G11" s="1" t="s">
        <v>106</v>
      </c>
      <c r="H11" s="1" t="s">
        <v>41</v>
      </c>
      <c r="I11" s="6">
        <v>43615.395804353902</v>
      </c>
      <c r="J11" s="1" t="s">
        <v>21</v>
      </c>
      <c r="K11" s="5">
        <v>8387.25</v>
      </c>
    </row>
    <row r="12" spans="1:11" x14ac:dyDescent="0.25">
      <c r="A12" s="4">
        <v>7</v>
      </c>
      <c r="B12" s="2" t="str">
        <f>HYPERLINK("https://my.zakupki.prom.ua/remote/dispatcher/state_purchase_view/11702697", "UA-2019-05-24-000947-a")</f>
        <v>UA-2019-05-24-000947-a</v>
      </c>
      <c r="C12" s="1" t="s">
        <v>94</v>
      </c>
      <c r="D12" s="1" t="s">
        <v>81</v>
      </c>
      <c r="E12" s="1" t="s">
        <v>83</v>
      </c>
      <c r="F12" s="1" t="s">
        <v>2</v>
      </c>
      <c r="G12" s="1" t="s">
        <v>73</v>
      </c>
      <c r="H12" s="1" t="s">
        <v>12</v>
      </c>
      <c r="I12" s="6">
        <v>43609.487591897014</v>
      </c>
      <c r="J12" s="1" t="s">
        <v>6</v>
      </c>
      <c r="K12" s="5">
        <v>9385.98</v>
      </c>
    </row>
    <row r="13" spans="1:11" x14ac:dyDescent="0.25">
      <c r="A13" s="4">
        <v>8</v>
      </c>
      <c r="B13" s="2" t="str">
        <f>HYPERLINK("https://my.zakupki.prom.ua/remote/dispatcher/state_purchase_view/11621738", "UA-2019-05-17-000856-a")</f>
        <v>UA-2019-05-17-000856-a</v>
      </c>
      <c r="C13" s="1" t="s">
        <v>105</v>
      </c>
      <c r="D13" s="1" t="s">
        <v>81</v>
      </c>
      <c r="E13" s="1" t="s">
        <v>83</v>
      </c>
      <c r="F13" s="1" t="s">
        <v>2</v>
      </c>
      <c r="G13" s="1" t="s">
        <v>140</v>
      </c>
      <c r="H13" s="1" t="s">
        <v>32</v>
      </c>
      <c r="I13" s="6">
        <v>43602.489900690452</v>
      </c>
      <c r="J13" s="1" t="s">
        <v>59</v>
      </c>
      <c r="K13" s="5">
        <v>1800</v>
      </c>
    </row>
    <row r="14" spans="1:11" x14ac:dyDescent="0.25">
      <c r="A14" s="4">
        <v>9</v>
      </c>
      <c r="B14" s="2" t="str">
        <f>HYPERLINK("https://my.zakupki.prom.ua/remote/dispatcher/state_purchase_view/11398826", "UA-2019-04-23-000815-b")</f>
        <v>UA-2019-04-23-000815-b</v>
      </c>
      <c r="C14" s="1" t="s">
        <v>78</v>
      </c>
      <c r="D14" s="1" t="s">
        <v>77</v>
      </c>
      <c r="E14" s="1" t="s">
        <v>83</v>
      </c>
      <c r="F14" s="1" t="s">
        <v>2</v>
      </c>
      <c r="G14" s="1" t="s">
        <v>115</v>
      </c>
      <c r="H14" s="1" t="s">
        <v>38</v>
      </c>
      <c r="I14" s="6">
        <v>43606.651942077682</v>
      </c>
      <c r="J14" s="1" t="s">
        <v>60</v>
      </c>
      <c r="K14" s="5">
        <v>9253.2000000000007</v>
      </c>
    </row>
    <row r="15" spans="1:11" x14ac:dyDescent="0.25">
      <c r="A15" s="4">
        <v>10</v>
      </c>
      <c r="B15" s="2" t="str">
        <f>HYPERLINK("https://my.zakupki.prom.ua/remote/dispatcher/state_purchase_view/11397109", "UA-2019-04-23-000447-b")</f>
        <v>UA-2019-04-23-000447-b</v>
      </c>
      <c r="C15" s="1" t="s">
        <v>98</v>
      </c>
      <c r="D15" s="1" t="s">
        <v>81</v>
      </c>
      <c r="E15" s="1" t="s">
        <v>83</v>
      </c>
      <c r="F15" s="1" t="s">
        <v>2</v>
      </c>
      <c r="G15" s="1" t="s">
        <v>127</v>
      </c>
      <c r="H15" s="1" t="s">
        <v>29</v>
      </c>
      <c r="I15" s="6">
        <v>43578.419059277803</v>
      </c>
      <c r="J15" s="1" t="s">
        <v>17</v>
      </c>
      <c r="K15" s="5">
        <v>14985</v>
      </c>
    </row>
    <row r="16" spans="1:11" x14ac:dyDescent="0.25">
      <c r="A16" s="4">
        <v>11</v>
      </c>
      <c r="B16" s="2" t="str">
        <f>HYPERLINK("https://my.zakupki.prom.ua/remote/dispatcher/state_purchase_view/11289104", "UA-2019-04-12-001939-a")</f>
        <v>UA-2019-04-12-001939-a</v>
      </c>
      <c r="C16" s="1" t="s">
        <v>97</v>
      </c>
      <c r="D16" s="1" t="s">
        <v>77</v>
      </c>
      <c r="E16" s="1" t="s">
        <v>83</v>
      </c>
      <c r="F16" s="1" t="s">
        <v>2</v>
      </c>
      <c r="G16" s="1" t="s">
        <v>137</v>
      </c>
      <c r="H16" s="1" t="s">
        <v>18</v>
      </c>
      <c r="I16" s="6">
        <v>43592.417836567452</v>
      </c>
      <c r="J16" s="1" t="s">
        <v>19</v>
      </c>
      <c r="K16" s="5">
        <v>10700</v>
      </c>
    </row>
    <row r="17" spans="1:11" x14ac:dyDescent="0.25">
      <c r="A17" s="4">
        <v>12</v>
      </c>
      <c r="B17" s="2" t="str">
        <f>HYPERLINK("https://my.zakupki.prom.ua/remote/dispatcher/state_purchase_view/11196383", "UA-2019-04-05-000581-a")</f>
        <v>UA-2019-04-05-000581-a</v>
      </c>
      <c r="C17" s="1" t="s">
        <v>75</v>
      </c>
      <c r="D17" s="1" t="s">
        <v>77</v>
      </c>
      <c r="E17" s="1" t="s">
        <v>83</v>
      </c>
      <c r="F17" s="1" t="s">
        <v>2</v>
      </c>
      <c r="G17" s="1" t="s">
        <v>124</v>
      </c>
      <c r="H17" s="1" t="s">
        <v>40</v>
      </c>
      <c r="I17" s="6">
        <v>43581.641313232198</v>
      </c>
      <c r="J17" s="1" t="s">
        <v>56</v>
      </c>
      <c r="K17" s="5">
        <v>32355</v>
      </c>
    </row>
    <row r="18" spans="1:11" x14ac:dyDescent="0.25">
      <c r="A18" s="4">
        <v>13</v>
      </c>
      <c r="B18" s="2" t="str">
        <f>HYPERLINK("https://my.zakupki.prom.ua/remote/dispatcher/state_purchase_view/11196139", "UA-2019-04-05-000556-a")</f>
        <v>UA-2019-04-05-000556-a</v>
      </c>
      <c r="C18" s="1" t="s">
        <v>108</v>
      </c>
      <c r="D18" s="1" t="s">
        <v>77</v>
      </c>
      <c r="E18" s="1" t="s">
        <v>83</v>
      </c>
      <c r="F18" s="1" t="s">
        <v>2</v>
      </c>
      <c r="G18" s="1" t="s">
        <v>120</v>
      </c>
      <c r="H18" s="1" t="s">
        <v>45</v>
      </c>
      <c r="I18" s="6">
        <v>43581.645017405775</v>
      </c>
      <c r="J18" s="1" t="s">
        <v>58</v>
      </c>
      <c r="K18" s="5">
        <v>10932</v>
      </c>
    </row>
    <row r="19" spans="1:11" x14ac:dyDescent="0.25">
      <c r="A19" s="4">
        <v>14</v>
      </c>
      <c r="B19" s="2" t="str">
        <f>HYPERLINK("https://my.zakupki.prom.ua/remote/dispatcher/state_purchase_view/11189108", "UA-2019-04-04-003154-a")</f>
        <v>UA-2019-04-04-003154-a</v>
      </c>
      <c r="C19" s="1" t="s">
        <v>69</v>
      </c>
      <c r="D19" s="1" t="s">
        <v>77</v>
      </c>
      <c r="E19" s="1" t="s">
        <v>83</v>
      </c>
      <c r="F19" s="1" t="s">
        <v>2</v>
      </c>
      <c r="G19" s="1" t="s">
        <v>66</v>
      </c>
      <c r="H19" s="1" t="s">
        <v>20</v>
      </c>
      <c r="I19" s="6">
        <v>43579.64075669233</v>
      </c>
      <c r="J19" s="1" t="s">
        <v>55</v>
      </c>
      <c r="K19" s="5">
        <v>35751</v>
      </c>
    </row>
    <row r="20" spans="1:11" x14ac:dyDescent="0.25">
      <c r="A20" s="4">
        <v>15</v>
      </c>
      <c r="B20" s="2" t="str">
        <f>HYPERLINK("https://my.zakupki.prom.ua/remote/dispatcher/state_purchase_view/11154549", "UA-2019-04-02-002132-b")</f>
        <v>UA-2019-04-02-002132-b</v>
      </c>
      <c r="C20" s="1" t="s">
        <v>76</v>
      </c>
      <c r="D20" s="1" t="s">
        <v>81</v>
      </c>
      <c r="E20" s="1" t="s">
        <v>83</v>
      </c>
      <c r="F20" s="1" t="s">
        <v>2</v>
      </c>
      <c r="G20" s="1" t="s">
        <v>89</v>
      </c>
      <c r="H20" s="1" t="s">
        <v>10</v>
      </c>
      <c r="I20" s="6">
        <v>43557.663821091599</v>
      </c>
      <c r="J20" s="1" t="s">
        <v>51</v>
      </c>
      <c r="K20" s="5">
        <v>8000</v>
      </c>
    </row>
    <row r="21" spans="1:11" x14ac:dyDescent="0.25">
      <c r="A21" s="4">
        <v>16</v>
      </c>
      <c r="B21" s="2" t="str">
        <f>HYPERLINK("https://my.zakupki.prom.ua/remote/dispatcher/state_purchase_view/11012126", "UA-2019-03-21-001339-a")</f>
        <v>UA-2019-03-21-001339-a</v>
      </c>
      <c r="C21" s="1" t="s">
        <v>135</v>
      </c>
      <c r="D21" s="1" t="s">
        <v>77</v>
      </c>
      <c r="E21" s="1" t="s">
        <v>83</v>
      </c>
      <c r="F21" s="1" t="s">
        <v>2</v>
      </c>
      <c r="G21" s="1" t="s">
        <v>117</v>
      </c>
      <c r="H21" s="1" t="s">
        <v>23</v>
      </c>
      <c r="I21" s="6">
        <v>43571.670507433926</v>
      </c>
      <c r="J21" s="1" t="s">
        <v>53</v>
      </c>
      <c r="K21" s="5">
        <v>21976.799999999999</v>
      </c>
    </row>
    <row r="22" spans="1:11" x14ac:dyDescent="0.25">
      <c r="A22" s="4">
        <v>17</v>
      </c>
      <c r="B22" s="2" t="str">
        <f>HYPERLINK("https://my.zakupki.prom.ua/remote/dispatcher/state_purchase_view/10882445", "UA-2019-03-12-002659-a")</f>
        <v>UA-2019-03-12-002659-a</v>
      </c>
      <c r="C22" s="1" t="s">
        <v>84</v>
      </c>
      <c r="D22" s="1" t="s">
        <v>70</v>
      </c>
      <c r="E22" s="1" t="s">
        <v>83</v>
      </c>
      <c r="F22" s="1" t="s">
        <v>2</v>
      </c>
      <c r="G22" s="1" t="s">
        <v>126</v>
      </c>
      <c r="H22" s="1" t="s">
        <v>43</v>
      </c>
      <c r="I22" s="6">
        <v>43574.663315573482</v>
      </c>
      <c r="J22" s="1" t="s">
        <v>54</v>
      </c>
      <c r="K22" s="5">
        <v>11952</v>
      </c>
    </row>
    <row r="23" spans="1:11" x14ac:dyDescent="0.25">
      <c r="A23" s="4">
        <v>18</v>
      </c>
      <c r="B23" s="2" t="str">
        <f>HYPERLINK("https://my.zakupki.prom.ua/remote/dispatcher/state_purchase_view/10860224", "UA-2019-03-11-000441-a")</f>
        <v>UA-2019-03-11-000441-a</v>
      </c>
      <c r="C23" s="1" t="s">
        <v>80</v>
      </c>
      <c r="D23" s="1" t="s">
        <v>77</v>
      </c>
      <c r="E23" s="1" t="s">
        <v>83</v>
      </c>
      <c r="F23" s="1" t="s">
        <v>2</v>
      </c>
      <c r="G23" s="1" t="s">
        <v>122</v>
      </c>
      <c r="H23" s="1" t="s">
        <v>44</v>
      </c>
      <c r="I23" s="6">
        <v>43551.667099380429</v>
      </c>
      <c r="J23" s="1" t="s">
        <v>50</v>
      </c>
      <c r="K23" s="5">
        <v>48000</v>
      </c>
    </row>
    <row r="24" spans="1:11" x14ac:dyDescent="0.25">
      <c r="A24" s="4">
        <v>19</v>
      </c>
      <c r="B24" s="2" t="str">
        <f>HYPERLINK("https://my.zakupki.prom.ua/remote/dispatcher/state_purchase_view/10828659", "UA-2019-03-06-000340-a")</f>
        <v>UA-2019-03-06-000340-a</v>
      </c>
      <c r="C24" s="1" t="s">
        <v>96</v>
      </c>
      <c r="D24" s="1" t="s">
        <v>77</v>
      </c>
      <c r="E24" s="1" t="s">
        <v>83</v>
      </c>
      <c r="F24" s="1" t="s">
        <v>2</v>
      </c>
      <c r="G24" s="1" t="s">
        <v>121</v>
      </c>
      <c r="H24" s="1" t="s">
        <v>35</v>
      </c>
      <c r="I24" s="6">
        <v>43553.464134838672</v>
      </c>
      <c r="J24" s="1" t="s">
        <v>9</v>
      </c>
      <c r="K24" s="5">
        <v>5199</v>
      </c>
    </row>
    <row r="25" spans="1:11" x14ac:dyDescent="0.25">
      <c r="A25" s="4">
        <v>20</v>
      </c>
      <c r="B25" s="2" t="str">
        <f>HYPERLINK("https://my.zakupki.prom.ua/remote/dispatcher/state_purchase_view/10827754", "UA-2019-03-06-000193-a")</f>
        <v>UA-2019-03-06-000193-a</v>
      </c>
      <c r="C25" s="1" t="s">
        <v>136</v>
      </c>
      <c r="D25" s="1" t="s">
        <v>77</v>
      </c>
      <c r="E25" s="1" t="s">
        <v>83</v>
      </c>
      <c r="F25" s="1" t="s">
        <v>2</v>
      </c>
      <c r="G25" s="1" t="s">
        <v>115</v>
      </c>
      <c r="H25" s="1" t="s">
        <v>38</v>
      </c>
      <c r="I25" s="6">
        <v>43550.548931550336</v>
      </c>
      <c r="J25" s="1" t="s">
        <v>48</v>
      </c>
      <c r="K25" s="5">
        <v>12300.6</v>
      </c>
    </row>
    <row r="26" spans="1:11" x14ac:dyDescent="0.25">
      <c r="A26" s="4">
        <v>21</v>
      </c>
      <c r="B26" s="2" t="str">
        <f>HYPERLINK("https://my.zakupki.prom.ua/remote/dispatcher/state_purchase_view/10822199", "UA-2019-03-05-002341-a")</f>
        <v>UA-2019-03-05-002341-a</v>
      </c>
      <c r="C26" s="1" t="s">
        <v>139</v>
      </c>
      <c r="D26" s="1" t="s">
        <v>81</v>
      </c>
      <c r="E26" s="1" t="s">
        <v>83</v>
      </c>
      <c r="F26" s="1" t="s">
        <v>2</v>
      </c>
      <c r="G26" s="1" t="s">
        <v>123</v>
      </c>
      <c r="H26" s="1" t="s">
        <v>7</v>
      </c>
      <c r="I26" s="6">
        <v>43529.674812242258</v>
      </c>
      <c r="J26" s="1" t="s">
        <v>36</v>
      </c>
      <c r="K26" s="5">
        <v>45708</v>
      </c>
    </row>
    <row r="27" spans="1:11" x14ac:dyDescent="0.25">
      <c r="A27" s="4">
        <v>22</v>
      </c>
      <c r="B27" s="2" t="str">
        <f>HYPERLINK("https://my.zakupki.prom.ua/remote/dispatcher/state_purchase_view/10820912", "UA-2019-03-05-002142-a")</f>
        <v>UA-2019-03-05-002142-a</v>
      </c>
      <c r="C27" s="1" t="s">
        <v>85</v>
      </c>
      <c r="D27" s="1" t="s">
        <v>81</v>
      </c>
      <c r="E27" s="1" t="s">
        <v>83</v>
      </c>
      <c r="F27" s="1" t="s">
        <v>2</v>
      </c>
      <c r="G27" s="1" t="s">
        <v>68</v>
      </c>
      <c r="H27" s="1" t="s">
        <v>16</v>
      </c>
      <c r="I27" s="6">
        <v>43529.657739594077</v>
      </c>
      <c r="J27" s="1" t="s">
        <v>4</v>
      </c>
      <c r="K27" s="5">
        <v>15000</v>
      </c>
    </row>
    <row r="28" spans="1:11" x14ac:dyDescent="0.25">
      <c r="A28" s="4">
        <v>23</v>
      </c>
      <c r="B28" s="2" t="str">
        <f>HYPERLINK("https://my.zakupki.prom.ua/remote/dispatcher/state_purchase_view/10771455", "UA-2019-03-01-000119-a")</f>
        <v>UA-2019-03-01-000119-a</v>
      </c>
      <c r="C28" s="1" t="s">
        <v>93</v>
      </c>
      <c r="D28" s="1" t="s">
        <v>77</v>
      </c>
      <c r="E28" s="1" t="s">
        <v>83</v>
      </c>
      <c r="F28" s="1" t="s">
        <v>2</v>
      </c>
      <c r="G28" s="1" t="s">
        <v>115</v>
      </c>
      <c r="H28" s="1" t="s">
        <v>38</v>
      </c>
      <c r="I28" s="6">
        <v>43550.54802714906</v>
      </c>
      <c r="J28" s="1" t="s">
        <v>49</v>
      </c>
      <c r="K28" s="5">
        <v>8520.2000000000007</v>
      </c>
    </row>
    <row r="29" spans="1:11" x14ac:dyDescent="0.25">
      <c r="A29" s="4">
        <v>24</v>
      </c>
      <c r="B29" s="2" t="str">
        <f>HYPERLINK("https://my.zakupki.prom.ua/remote/dispatcher/state_purchase_view/10728530", "UA-2019-02-26-001481-b")</f>
        <v>UA-2019-02-26-001481-b</v>
      </c>
      <c r="C29" s="1" t="s">
        <v>113</v>
      </c>
      <c r="D29" s="1" t="s">
        <v>81</v>
      </c>
      <c r="E29" s="1" t="s">
        <v>83</v>
      </c>
      <c r="F29" s="1" t="s">
        <v>2</v>
      </c>
      <c r="G29" s="1" t="s">
        <v>128</v>
      </c>
      <c r="H29" s="1" t="s">
        <v>25</v>
      </c>
      <c r="I29" s="6">
        <v>43522.595702605257</v>
      </c>
      <c r="J29" s="1" t="s">
        <v>28</v>
      </c>
      <c r="K29" s="5">
        <v>10807.5</v>
      </c>
    </row>
    <row r="30" spans="1:11" x14ac:dyDescent="0.25">
      <c r="A30" s="4">
        <v>25</v>
      </c>
      <c r="B30" s="2" t="str">
        <f>HYPERLINK("https://my.zakupki.prom.ua/remote/dispatcher/state_purchase_view/10592319", "UA-2019-02-15-002177-b")</f>
        <v>UA-2019-02-15-002177-b</v>
      </c>
      <c r="C30" s="1" t="s">
        <v>88</v>
      </c>
      <c r="D30" s="1" t="s">
        <v>81</v>
      </c>
      <c r="E30" s="1" t="s">
        <v>83</v>
      </c>
      <c r="F30" s="1" t="s">
        <v>2</v>
      </c>
      <c r="G30" s="1" t="s">
        <v>118</v>
      </c>
      <c r="H30" s="1" t="s">
        <v>22</v>
      </c>
      <c r="I30" s="6">
        <v>43511.658947130258</v>
      </c>
      <c r="J30" s="1" t="s">
        <v>13</v>
      </c>
      <c r="K30" s="5">
        <v>8580</v>
      </c>
    </row>
    <row r="31" spans="1:11" x14ac:dyDescent="0.25">
      <c r="A31" s="4">
        <v>26</v>
      </c>
      <c r="B31" s="2" t="str">
        <f>HYPERLINK("https://my.zakupki.prom.ua/remote/dispatcher/state_purchase_view/10460220", "UA-2019-02-08-000384-b")</f>
        <v>UA-2019-02-08-000384-b</v>
      </c>
      <c r="C31" s="1" t="s">
        <v>79</v>
      </c>
      <c r="D31" s="1" t="s">
        <v>77</v>
      </c>
      <c r="E31" s="1" t="s">
        <v>83</v>
      </c>
      <c r="F31" s="1" t="s">
        <v>2</v>
      </c>
      <c r="G31" s="1" t="s">
        <v>67</v>
      </c>
      <c r="H31" s="1" t="s">
        <v>31</v>
      </c>
      <c r="I31" s="6">
        <v>43528.597957952894</v>
      </c>
      <c r="J31" s="1" t="s">
        <v>30</v>
      </c>
      <c r="K31" s="5">
        <v>13361</v>
      </c>
    </row>
    <row r="32" spans="1:11" x14ac:dyDescent="0.25">
      <c r="A32" s="4">
        <v>27</v>
      </c>
      <c r="B32" s="2" t="str">
        <f>HYPERLINK("https://my.zakupki.prom.ua/remote/dispatcher/state_purchase_view/10368563", "UA-2019-02-04-003763-b")</f>
        <v>UA-2019-02-04-003763-b</v>
      </c>
      <c r="C32" s="1" t="s">
        <v>104</v>
      </c>
      <c r="D32" s="1" t="s">
        <v>81</v>
      </c>
      <c r="E32" s="1" t="s">
        <v>83</v>
      </c>
      <c r="F32" s="1" t="s">
        <v>2</v>
      </c>
      <c r="G32" s="1" t="s">
        <v>133</v>
      </c>
      <c r="H32" s="1" t="s">
        <v>27</v>
      </c>
      <c r="I32" s="6">
        <v>43500.695122901714</v>
      </c>
      <c r="J32" s="1" t="s">
        <v>57</v>
      </c>
      <c r="K32" s="5">
        <v>6350</v>
      </c>
    </row>
    <row r="33" spans="1:11" x14ac:dyDescent="0.25">
      <c r="A33" s="4">
        <v>28</v>
      </c>
      <c r="B33" s="2" t="str">
        <f>HYPERLINK("https://my.zakupki.prom.ua/remote/dispatcher/state_purchase_view/10367315", "UA-2019-02-04-003539-b")</f>
        <v>UA-2019-02-04-003539-b</v>
      </c>
      <c r="C33" s="1" t="s">
        <v>86</v>
      </c>
      <c r="D33" s="1" t="s">
        <v>81</v>
      </c>
      <c r="E33" s="1" t="s">
        <v>83</v>
      </c>
      <c r="F33" s="1" t="s">
        <v>2</v>
      </c>
      <c r="G33" s="1" t="s">
        <v>130</v>
      </c>
      <c r="H33" s="1" t="s">
        <v>34</v>
      </c>
      <c r="I33" s="6">
        <v>43500.680184304118</v>
      </c>
      <c r="J33" s="1" t="s">
        <v>14</v>
      </c>
      <c r="K33" s="5">
        <v>41280</v>
      </c>
    </row>
    <row r="34" spans="1:11" x14ac:dyDescent="0.25">
      <c r="A34" s="4">
        <v>29</v>
      </c>
      <c r="B34" s="2" t="str">
        <f>HYPERLINK("https://my.zakupki.prom.ua/remote/dispatcher/state_purchase_view/10360594", "UA-2019-02-04-002425-b")</f>
        <v>UA-2019-02-04-002425-b</v>
      </c>
      <c r="C34" s="1" t="s">
        <v>103</v>
      </c>
      <c r="D34" s="1" t="s">
        <v>81</v>
      </c>
      <c r="E34" s="1" t="s">
        <v>83</v>
      </c>
      <c r="F34" s="1" t="s">
        <v>2</v>
      </c>
      <c r="G34" s="1" t="s">
        <v>82</v>
      </c>
      <c r="H34" s="1" t="s">
        <v>3</v>
      </c>
      <c r="I34" s="6">
        <v>43500.604617363555</v>
      </c>
      <c r="J34" s="1" t="s">
        <v>52</v>
      </c>
      <c r="K34" s="5">
        <v>30510</v>
      </c>
    </row>
    <row r="35" spans="1:11" x14ac:dyDescent="0.25">
      <c r="A35" s="4">
        <v>30</v>
      </c>
      <c r="B35" s="2" t="str">
        <f>HYPERLINK("https://my.zakupki.prom.ua/remote/dispatcher/state_purchase_view/10358898", "UA-2019-02-04-002206-b")</f>
        <v>UA-2019-02-04-002206-b</v>
      </c>
      <c r="C35" s="1" t="s">
        <v>86</v>
      </c>
      <c r="D35" s="1" t="s">
        <v>81</v>
      </c>
      <c r="E35" s="1" t="s">
        <v>83</v>
      </c>
      <c r="F35" s="1" t="s">
        <v>2</v>
      </c>
      <c r="G35" s="1" t="s">
        <v>130</v>
      </c>
      <c r="H35" s="1" t="s">
        <v>34</v>
      </c>
      <c r="I35" s="6">
        <v>43500.588306360674</v>
      </c>
      <c r="J35" s="1" t="s">
        <v>14</v>
      </c>
      <c r="K35" s="5">
        <v>41280</v>
      </c>
    </row>
    <row r="36" spans="1:11" x14ac:dyDescent="0.25">
      <c r="A36" s="4">
        <v>31</v>
      </c>
      <c r="B36" s="2" t="str">
        <f>HYPERLINK("https://my.zakupki.prom.ua/remote/dispatcher/state_purchase_view/10215529", "UA-2019-01-29-001179-b")</f>
        <v>UA-2019-01-29-001179-b</v>
      </c>
      <c r="C36" s="1" t="s">
        <v>141</v>
      </c>
      <c r="D36" s="1" t="s">
        <v>81</v>
      </c>
      <c r="E36" s="1" t="s">
        <v>83</v>
      </c>
      <c r="F36" s="1" t="s">
        <v>2</v>
      </c>
      <c r="G36" s="1" t="s">
        <v>72</v>
      </c>
      <c r="H36" s="1" t="s">
        <v>15</v>
      </c>
      <c r="I36" s="6">
        <v>43494.483561066503</v>
      </c>
      <c r="J36" s="1" t="s">
        <v>1</v>
      </c>
      <c r="K36" s="5">
        <v>29616.41</v>
      </c>
    </row>
    <row r="37" spans="1:11" x14ac:dyDescent="0.25">
      <c r="A37" s="4">
        <v>32</v>
      </c>
      <c r="B37" s="2" t="str">
        <f>HYPERLINK("https://my.zakupki.prom.ua/remote/dispatcher/state_purchase_view/10115320", "UA-2019-01-24-003383-b")</f>
        <v>UA-2019-01-24-003383-b</v>
      </c>
      <c r="C37" s="1" t="s">
        <v>87</v>
      </c>
      <c r="D37" s="1" t="s">
        <v>81</v>
      </c>
      <c r="E37" s="1" t="s">
        <v>83</v>
      </c>
      <c r="F37" s="1" t="s">
        <v>2</v>
      </c>
      <c r="G37" s="1" t="s">
        <v>128</v>
      </c>
      <c r="H37" s="1" t="s">
        <v>25</v>
      </c>
      <c r="I37" s="6">
        <v>43489.691262976434</v>
      </c>
      <c r="J37" s="1" t="s">
        <v>0</v>
      </c>
      <c r="K37" s="5">
        <v>36360</v>
      </c>
    </row>
    <row r="38" spans="1:11" x14ac:dyDescent="0.25">
      <c r="A38" s="4">
        <v>33</v>
      </c>
      <c r="B38" s="2" t="str">
        <f>HYPERLINK("https://my.zakupki.prom.ua/remote/dispatcher/state_purchase_view/9876027", "UA-2019-01-17-001288-c")</f>
        <v>UA-2019-01-17-001288-c</v>
      </c>
      <c r="C38" s="1" t="s">
        <v>109</v>
      </c>
      <c r="D38" s="1" t="s">
        <v>77</v>
      </c>
      <c r="E38" s="1" t="s">
        <v>83</v>
      </c>
      <c r="F38" s="1" t="s">
        <v>2</v>
      </c>
      <c r="G38" s="1" t="s">
        <v>116</v>
      </c>
      <c r="H38" s="1" t="s">
        <v>46</v>
      </c>
      <c r="I38" s="6">
        <v>43502.718022553134</v>
      </c>
      <c r="J38" s="1" t="s">
        <v>14</v>
      </c>
      <c r="K38" s="5">
        <v>16200</v>
      </c>
    </row>
    <row r="39" spans="1:11" x14ac:dyDescent="0.25">
      <c r="A39" s="4">
        <v>34</v>
      </c>
      <c r="B39" s="2" t="str">
        <f>HYPERLINK("https://my.zakupki.prom.ua/remote/dispatcher/state_purchase_view/9778282", "UA-2019-01-14-001808-c")</f>
        <v>UA-2019-01-14-001808-c</v>
      </c>
      <c r="C39" s="1" t="s">
        <v>110</v>
      </c>
      <c r="D39" s="1" t="s">
        <v>77</v>
      </c>
      <c r="E39" s="1" t="s">
        <v>83</v>
      </c>
      <c r="F39" s="1" t="s">
        <v>2</v>
      </c>
      <c r="G39" s="1" t="s">
        <v>119</v>
      </c>
      <c r="H39" s="1" t="s">
        <v>39</v>
      </c>
      <c r="I39" s="6">
        <v>43496.648652841155</v>
      </c>
      <c r="J39" s="1" t="s">
        <v>8</v>
      </c>
      <c r="K39" s="5">
        <v>47900</v>
      </c>
    </row>
    <row r="40" spans="1:11" x14ac:dyDescent="0.25">
      <c r="A40" s="4">
        <v>35</v>
      </c>
      <c r="B40" s="2" t="str">
        <f>HYPERLINK("https://my.zakupki.prom.ua/remote/dispatcher/state_purchase_view/9778154", "UA-2019-01-14-001777-c")</f>
        <v>UA-2019-01-14-001777-c</v>
      </c>
      <c r="C40" s="1" t="s">
        <v>111</v>
      </c>
      <c r="D40" s="1" t="s">
        <v>77</v>
      </c>
      <c r="E40" s="1" t="s">
        <v>83</v>
      </c>
      <c r="F40" s="1" t="s">
        <v>2</v>
      </c>
      <c r="G40" s="1" t="s">
        <v>67</v>
      </c>
      <c r="H40" s="1" t="s">
        <v>31</v>
      </c>
      <c r="I40" s="6">
        <v>43502.715209845184</v>
      </c>
      <c r="J40" s="1" t="s">
        <v>9</v>
      </c>
      <c r="K40" s="5">
        <v>5100</v>
      </c>
    </row>
  </sheetData>
  <autoFilter ref="A5:K5"/>
  <hyperlinks>
    <hyperlink ref="B23" r:id="rId1" display="https://my.zakupki.prom.ua/remote/dispatcher/state_purchase_view/10860224"/>
    <hyperlink ref="B24" r:id="rId2" display="https://my.zakupki.prom.ua/remote/dispatcher/state_purchase_view/10828659"/>
    <hyperlink ref="B26" r:id="rId3" display="https://my.zakupki.prom.ua/remote/dispatcher/state_purchase_view/10822199"/>
    <hyperlink ref="B25" r:id="rId4" display="https://my.zakupki.prom.ua/remote/dispatcher/state_purchase_view/10827754"/>
    <hyperlink ref="B27" r:id="rId5" display="https://my.zakupki.prom.ua/remote/dispatcher/state_purchase_view/10820912"/>
    <hyperlink ref="B30" r:id="rId6" display="https://my.zakupki.prom.ua/remote/dispatcher/state_purchase_view/10592319"/>
    <hyperlink ref="B22" r:id="rId7" display="https://my.zakupki.prom.ua/remote/dispatcher/state_purchase_view/10882445"/>
    <hyperlink ref="B21" r:id="rId8" display="https://my.zakupki.prom.ua/remote/dispatcher/state_purchase_view/11012126"/>
    <hyperlink ref="B18" r:id="rId9" display="https://my.zakupki.prom.ua/remote/dispatcher/state_purchase_view/11196139"/>
    <hyperlink ref="B19" r:id="rId10" display="https://my.zakupki.prom.ua/remote/dispatcher/state_purchase_view/11189108"/>
    <hyperlink ref="B17" r:id="rId11" display="https://my.zakupki.prom.ua/remote/dispatcher/state_purchase_view/11196383"/>
    <hyperlink ref="B16" r:id="rId12" display="https://my.zakupki.prom.ua/remote/dispatcher/state_purchase_view/11289104"/>
    <hyperlink ref="B10" r:id="rId13" display="https://my.zakupki.prom.ua/remote/dispatcher/state_purchase_view/12230691"/>
    <hyperlink ref="B28" r:id="rId14" display="https://my.zakupki.prom.ua/remote/dispatcher/state_purchase_view/10771455"/>
    <hyperlink ref="B29" r:id="rId15" display="https://my.zakupki.prom.ua/remote/dispatcher/state_purchase_view/10728530"/>
    <hyperlink ref="B15" r:id="rId16" display="https://my.zakupki.prom.ua/remote/dispatcher/state_purchase_view/11397109"/>
    <hyperlink ref="B14" r:id="rId17" display="https://my.zakupki.prom.ua/remote/dispatcher/state_purchase_view/11398826"/>
    <hyperlink ref="B11" r:id="rId18" display="https://my.zakupki.prom.ua/remote/dispatcher/state_purchase_view/11761037"/>
    <hyperlink ref="B13" r:id="rId19" display="https://my.zakupki.prom.ua/remote/dispatcher/state_purchase_view/11621738"/>
    <hyperlink ref="B12" r:id="rId20" display="https://my.zakupki.prom.ua/remote/dispatcher/state_purchase_view/11702697"/>
    <hyperlink ref="B31" r:id="rId21" display="https://my.zakupki.prom.ua/remote/dispatcher/state_purchase_view/10460220"/>
    <hyperlink ref="B32" r:id="rId22" display="https://my.zakupki.prom.ua/remote/dispatcher/state_purchase_view/10368563"/>
    <hyperlink ref="B33" r:id="rId23" display="https://my.zakupki.prom.ua/remote/dispatcher/state_purchase_view/10367315"/>
    <hyperlink ref="B36" r:id="rId24" display="https://my.zakupki.prom.ua/remote/dispatcher/state_purchase_view/10215529"/>
    <hyperlink ref="B35" r:id="rId25" display="https://my.zakupki.prom.ua/remote/dispatcher/state_purchase_view/10358898"/>
    <hyperlink ref="B34" r:id="rId26" display="https://my.zakupki.prom.ua/remote/dispatcher/state_purchase_view/10360594"/>
    <hyperlink ref="B8" r:id="rId27" display="https://my.zakupki.prom.ua/remote/dispatcher/state_purchase_view/13157883"/>
    <hyperlink ref="B7" r:id="rId28" display="https://my.zakupki.prom.ua/remote/dispatcher/state_purchase_view/13279090"/>
    <hyperlink ref="B6" r:id="rId29" display="https://my.zakupki.prom.ua/remote/dispatcher/state_purchase_view/13886828"/>
    <hyperlink ref="B9" r:id="rId30" display="https://my.zakupki.prom.ua/remote/dispatcher/state_purchase_view/13122887"/>
    <hyperlink ref="A2" r:id="rId31" display="mailto:report.zakupki@prom.ua"/>
    <hyperlink ref="B20" r:id="rId32" display="https://my.zakupki.prom.ua/remote/dispatcher/state_purchase_view/11154549"/>
    <hyperlink ref="B38" r:id="rId33" display="https://my.zakupki.prom.ua/remote/dispatcher/state_purchase_view/9876027"/>
    <hyperlink ref="B39" r:id="rId34" display="https://my.zakupki.prom.ua/remote/dispatcher/state_purchase_view/9778282"/>
    <hyperlink ref="B40" r:id="rId35" display="https://my.zakupki.prom.ua/remote/dispatcher/state_purchase_view/9778154"/>
    <hyperlink ref="B37" r:id="rId36" display="https://my.zakupki.prom.ua/remote/dispatcher/state_purchase_view/10115320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2020-06-01T14:17:30Z</dcterms:created>
  <dcterms:modified xsi:type="dcterms:W3CDTF">2020-06-01T11:44:27Z</dcterms:modified>
  <cp:category/>
</cp:coreProperties>
</file>