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396" windowHeight="4836" activeTab="0"/>
  </bookViews>
  <sheets>
    <sheet name="010116" sheetId="1" r:id="rId1"/>
    <sheet name="160101" sheetId="2" r:id="rId2"/>
    <sheet name="250404" sheetId="3" r:id="rId3"/>
    <sheet name="150203" sheetId="4" r:id="rId4"/>
    <sheet name="250380" sheetId="5" r:id="rId5"/>
    <sheet name="250380-райони" sheetId="6" r:id="rId6"/>
  </sheets>
  <definedNames>
    <definedName name="_xlnm.Print_Area" localSheetId="0">'010116'!$A$3:$I$20</definedName>
  </definedNames>
  <calcPr fullCalcOnLoad="1"/>
</workbook>
</file>

<file path=xl/sharedStrings.xml><?xml version="1.0" encoding="utf-8"?>
<sst xmlns="http://schemas.openxmlformats.org/spreadsheetml/2006/main" count="370" uniqueCount="146">
  <si>
    <t xml:space="preserve">на </t>
  </si>
  <si>
    <t>кредитів</t>
  </si>
  <si>
    <t>Залишок</t>
  </si>
  <si>
    <t>на</t>
  </si>
  <si>
    <t>рахунку</t>
  </si>
  <si>
    <t>Касові   витрати</t>
  </si>
  <si>
    <t>З</t>
  </si>
  <si>
    <t>початку</t>
  </si>
  <si>
    <t>року</t>
  </si>
  <si>
    <t>у  т. ч</t>
  </si>
  <si>
    <t xml:space="preserve">за </t>
  </si>
  <si>
    <t>місяць</t>
  </si>
  <si>
    <t>Профінансовано</t>
  </si>
  <si>
    <t>План</t>
  </si>
  <si>
    <t>План на звітний період</t>
  </si>
  <si>
    <t>Всього :</t>
  </si>
  <si>
    <t>в т. ч  за</t>
  </si>
  <si>
    <t>Оплата праці</t>
  </si>
  <si>
    <t>Зарплата</t>
  </si>
  <si>
    <t>Нарахування зарплату</t>
  </si>
  <si>
    <t>Придб. матеріалів</t>
  </si>
  <si>
    <t>Видатки на відрядження</t>
  </si>
  <si>
    <t>Опл. комун. послуг</t>
  </si>
  <si>
    <t xml:space="preserve">   теплопостачання</t>
  </si>
  <si>
    <t xml:space="preserve">   вода</t>
  </si>
  <si>
    <t xml:space="preserve">   електроенергія</t>
  </si>
  <si>
    <t>Обладн. довгостр. корист.</t>
  </si>
  <si>
    <t>К Е К В</t>
  </si>
  <si>
    <t>на звітний період</t>
  </si>
  <si>
    <t>(підпис)</t>
  </si>
  <si>
    <t>(число, місяць, рік)</t>
  </si>
  <si>
    <t>М.П.</t>
  </si>
  <si>
    <t>План  на</t>
  </si>
  <si>
    <t>ВСЬОГО в т.ч.</t>
  </si>
  <si>
    <t xml:space="preserve">                                            </t>
  </si>
  <si>
    <t>Федоренко В.М.</t>
  </si>
  <si>
    <t>рік</t>
  </si>
  <si>
    <t>Державні програми</t>
  </si>
  <si>
    <t>обліку  та  звітності</t>
  </si>
  <si>
    <t>Форма  2</t>
  </si>
  <si>
    <t>Зав. сектору бухгалтерського</t>
  </si>
  <si>
    <t>по Управлінню комунальної  власності  Дніпропетровської міської    ради   ( КФК  010116 )</t>
  </si>
  <si>
    <t>Поточні  видатки</t>
  </si>
  <si>
    <t>Окремі заходи</t>
  </si>
  <si>
    <t>Кап. видатки</t>
  </si>
  <si>
    <t>Придб. осн. капіталу</t>
  </si>
  <si>
    <t xml:space="preserve">Кап. ремонт </t>
  </si>
  <si>
    <t>Кап. ремонт адм. об.</t>
  </si>
  <si>
    <t>Додаток  2</t>
  </si>
  <si>
    <t>до  листа  фінансового  департаменту</t>
  </si>
  <si>
    <t>Дніпропетровської  міської  ради</t>
  </si>
  <si>
    <t>від  12.02.09    № 2/13 - 34</t>
  </si>
  <si>
    <t>"Затверджено"</t>
  </si>
  <si>
    <t>власності Дніпропетровської міської  ради</t>
  </si>
  <si>
    <t>ПРОПОЗИЦІЇ     НА     ФІНАНСУВАННЯ     ВИДАТКІВ</t>
  </si>
  <si>
    <t>Код</t>
  </si>
  <si>
    <t xml:space="preserve">економічної </t>
  </si>
  <si>
    <t>класифікації</t>
  </si>
  <si>
    <t>( КЕКВ )</t>
  </si>
  <si>
    <t>Затверджено</t>
  </si>
  <si>
    <t xml:space="preserve">звітний </t>
  </si>
  <si>
    <t>період</t>
  </si>
  <si>
    <t>поточний</t>
  </si>
  <si>
    <t>Ілляшевич Л.М.</t>
  </si>
  <si>
    <t>Пропозиції погоджені</t>
  </si>
  <si>
    <t>постійними комісіями</t>
  </si>
  <si>
    <t>міської ради на</t>
  </si>
  <si>
    <t>відповідний місяць</t>
  </si>
  <si>
    <t>Залишки</t>
  </si>
  <si>
    <t>кредитів на</t>
  </si>
  <si>
    <t>(відповідну дату)</t>
  </si>
  <si>
    <t>Пропозиції  на</t>
  </si>
  <si>
    <t>фінансування</t>
  </si>
  <si>
    <t>Напрямки</t>
  </si>
  <si>
    <t>використання  коштів</t>
  </si>
  <si>
    <t xml:space="preserve">ВИКОНАННЯ    БЮДЖЕТУ    </t>
  </si>
  <si>
    <t>Предм.,матер., обладн.та інв.</t>
  </si>
  <si>
    <t>Інші  видатки</t>
  </si>
  <si>
    <t>Оплата  послуг</t>
  </si>
  <si>
    <r>
      <t xml:space="preserve">   оплата інших комун. послуг              </t>
    </r>
    <r>
      <rPr>
        <sz val="8"/>
        <color indexed="46"/>
        <rFont val="Arial Cyr"/>
        <family val="0"/>
      </rPr>
      <t>1165</t>
    </r>
  </si>
  <si>
    <t>2010 р.</t>
  </si>
  <si>
    <t>на  1  півріччя</t>
  </si>
  <si>
    <t xml:space="preserve">  Начальник управління  комунальної</t>
  </si>
  <si>
    <t>ДЕРЖМИТО</t>
  </si>
  <si>
    <t xml:space="preserve">  Управління  комунальної  власності  Дніпропетровської  міської  ради  за  червень   2010   рік                         </t>
  </si>
  <si>
    <t>на    червень    2010   РОКУ</t>
  </si>
  <si>
    <t>загальний</t>
  </si>
  <si>
    <t>ВИКОНАННЯ    БЮДЖЕТУ       ПО  КФК  160101</t>
  </si>
  <si>
    <t xml:space="preserve">спеціальний фонд  </t>
  </si>
  <si>
    <t>ВИКОНАННЯ    БЮДЖЕТУ       ПО  КФК  250404</t>
  </si>
  <si>
    <t>Інші поточні видатки</t>
  </si>
  <si>
    <t>спеціальний фонд  (602400)</t>
  </si>
  <si>
    <t>Капітальні видатки</t>
  </si>
  <si>
    <t>Придб. Основн. капіталу</t>
  </si>
  <si>
    <t>Придб.обл.і предм.довгост.</t>
  </si>
  <si>
    <t>Предмети, матеріали</t>
  </si>
  <si>
    <t>Інш поточні видатки</t>
  </si>
  <si>
    <t>ВИКОНАННЯ    БЮДЖЕТУ       ПО  КФК  150203</t>
  </si>
  <si>
    <t>Оплата послуг (крім комун.)</t>
  </si>
  <si>
    <t>червень</t>
  </si>
  <si>
    <t>ВИКОНАННЯ    БЮДЖЕТУ       ПО  КФК  250380</t>
  </si>
  <si>
    <t>Поточні трансферти</t>
  </si>
  <si>
    <t>Назва района</t>
  </si>
  <si>
    <t>на  рік</t>
  </si>
  <si>
    <t>Фінансування</t>
  </si>
  <si>
    <t>на 01.05.15</t>
  </si>
  <si>
    <t>квітень</t>
  </si>
  <si>
    <t>АНД р-н</t>
  </si>
  <si>
    <t>Бабушкінський р-н</t>
  </si>
  <si>
    <t>Жовтневий р-н</t>
  </si>
  <si>
    <t>Індустріальний р-н</t>
  </si>
  <si>
    <t>Кіровський р-н</t>
  </si>
  <si>
    <t>Красногвардійський</t>
  </si>
  <si>
    <t>Ленінський р-н</t>
  </si>
  <si>
    <t>Разом</t>
  </si>
  <si>
    <t>спеціальний фонд</t>
  </si>
  <si>
    <t>загальний фонд</t>
  </si>
  <si>
    <t>травень</t>
  </si>
  <si>
    <t>на 01.06.15</t>
  </si>
  <si>
    <t>на 01.07.15</t>
  </si>
  <si>
    <t>2800 ДМР</t>
  </si>
  <si>
    <t>липень</t>
  </si>
  <si>
    <t>на 01.08.15</t>
  </si>
  <si>
    <t>вересень</t>
  </si>
  <si>
    <t>серпень</t>
  </si>
  <si>
    <t>на 01.09.15</t>
  </si>
  <si>
    <t>на 01.10.15</t>
  </si>
  <si>
    <t>Субвенція  КФК 250380</t>
  </si>
  <si>
    <t>жовтень</t>
  </si>
  <si>
    <t>01.11.15р.</t>
  </si>
  <si>
    <t xml:space="preserve">  Департамент корпорат.прав  Дніпропетровської  міської  ради  на 01.11.2015  рік                         </t>
  </si>
  <si>
    <t>01.11.2015р.</t>
  </si>
  <si>
    <t>на 01.11.15</t>
  </si>
  <si>
    <t>Інформація про використання коштів</t>
  </si>
  <si>
    <t>Департаменту корпоративних прав та правового забезпечення Дніпропетровської міської ради</t>
  </si>
  <si>
    <t xml:space="preserve">КФК </t>
  </si>
  <si>
    <t>010116 (загальний фонд)</t>
  </si>
  <si>
    <t>010116 (спеціальний фонд 602400)</t>
  </si>
  <si>
    <t>160101 (загальний фонд)</t>
  </si>
  <si>
    <t>160101 (спеціальний фонд)</t>
  </si>
  <si>
    <t>160101 (спеціальний фонд 602400)</t>
  </si>
  <si>
    <t>250404 (загальний фонд)</t>
  </si>
  <si>
    <t>150203 (загальний фонд)</t>
  </si>
  <si>
    <t>Всього</t>
  </si>
  <si>
    <t xml:space="preserve"> ЄДРПОУ 37454258 </t>
  </si>
  <si>
    <t>Керівник:  Білов Єгор Григорович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</si>
</sst>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\ _г_р_н_."/>
    <numFmt numFmtId="173" formatCode="#,##0.00\ &quot;грн.&quot;"/>
    <numFmt numFmtId="174" formatCode="#,##0.00_р_."/>
  </numFmts>
  <fonts count="6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2"/>
      <color indexed="12"/>
      <name val="Arial Cyr"/>
      <family val="2"/>
    </font>
    <font>
      <b/>
      <sz val="8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10"/>
      <color indexed="11"/>
      <name val="Arial Cyr"/>
      <family val="2"/>
    </font>
    <font>
      <sz val="8"/>
      <color indexed="17"/>
      <name val="Arial Cyr"/>
      <family val="2"/>
    </font>
    <font>
      <sz val="8"/>
      <color indexed="14"/>
      <name val="Arial Cyr"/>
      <family val="2"/>
    </font>
    <font>
      <b/>
      <sz val="10"/>
      <color indexed="14"/>
      <name val="Arial Cyr"/>
      <family val="2"/>
    </font>
    <font>
      <sz val="10"/>
      <color indexed="14"/>
      <name val="Arial Cyr"/>
      <family val="2"/>
    </font>
    <font>
      <sz val="8"/>
      <color indexed="53"/>
      <name val="Arial Cyr"/>
      <family val="2"/>
    </font>
    <font>
      <sz val="9"/>
      <color indexed="12"/>
      <name val="Arial Cyr"/>
      <family val="2"/>
    </font>
    <font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color indexed="12"/>
      <name val="Arial Cyr"/>
      <family val="2"/>
    </font>
    <font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sz val="10"/>
      <color indexed="46"/>
      <name val="Arial Cyr"/>
      <family val="2"/>
    </font>
    <font>
      <b/>
      <sz val="8"/>
      <color indexed="46"/>
      <name val="Arial Cyr"/>
      <family val="2"/>
    </font>
    <font>
      <sz val="8"/>
      <color indexed="46"/>
      <name val="Arial Cyr"/>
      <family val="2"/>
    </font>
    <font>
      <b/>
      <sz val="10"/>
      <name val="Arial Cyr"/>
      <family val="0"/>
    </font>
    <font>
      <b/>
      <sz val="10"/>
      <color indexed="53"/>
      <name val="Arial Cyr"/>
      <family val="0"/>
    </font>
    <font>
      <b/>
      <sz val="9"/>
      <color indexed="12"/>
      <name val="Arial Cyr"/>
      <family val="0"/>
    </font>
    <font>
      <b/>
      <sz val="9"/>
      <color indexed="17"/>
      <name val="Arial Cyr"/>
      <family val="0"/>
    </font>
    <font>
      <sz val="9"/>
      <color indexed="17"/>
      <name val="Arial Cyr"/>
      <family val="0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8"/>
      <color indexed="20"/>
      <name val="Arial Cyr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8"/>
      <color indexed="17"/>
      <name val="Arial Cyr"/>
      <family val="0"/>
    </font>
    <font>
      <i/>
      <sz val="8"/>
      <color indexed="53"/>
      <name val="Arial Cyr"/>
      <family val="0"/>
    </font>
    <font>
      <b/>
      <sz val="8"/>
      <color indexed="12"/>
      <name val="Arial Cyr"/>
      <family val="2"/>
    </font>
    <font>
      <b/>
      <i/>
      <sz val="8"/>
      <color indexed="10"/>
      <name val="Arial Cyr"/>
      <family val="0"/>
    </font>
    <font>
      <b/>
      <sz val="8"/>
      <color indexed="14"/>
      <name val="Arial Cyr"/>
      <family val="0"/>
    </font>
    <font>
      <i/>
      <sz val="8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7" fillId="21" borderId="7" applyNumberFormat="0" applyAlignment="0" applyProtection="0"/>
    <xf numFmtId="0" fontId="3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8" fillId="0" borderId="20" xfId="0" applyNumberFormat="1" applyFont="1" applyBorder="1" applyAlignment="1">
      <alignment/>
    </xf>
    <xf numFmtId="172" fontId="8" fillId="24" borderId="21" xfId="0" applyNumberFormat="1" applyFont="1" applyFill="1" applyBorder="1" applyAlignment="1">
      <alignment/>
    </xf>
    <xf numFmtId="172" fontId="9" fillId="0" borderId="22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23" xfId="0" applyNumberFormat="1" applyFont="1" applyBorder="1" applyAlignment="1">
      <alignment/>
    </xf>
    <xf numFmtId="172" fontId="8" fillId="0" borderId="21" xfId="0" applyNumberFormat="1" applyFont="1" applyBorder="1" applyAlignment="1">
      <alignment/>
    </xf>
    <xf numFmtId="172" fontId="9" fillId="0" borderId="16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172" fontId="14" fillId="24" borderId="21" xfId="0" applyNumberFormat="1" applyFont="1" applyFill="1" applyBorder="1" applyAlignment="1">
      <alignment/>
    </xf>
    <xf numFmtId="172" fontId="15" fillId="0" borderId="22" xfId="0" applyNumberFormat="1" applyFont="1" applyBorder="1" applyAlignment="1">
      <alignment/>
    </xf>
    <xf numFmtId="172" fontId="15" fillId="0" borderId="25" xfId="0" applyNumberFormat="1" applyFont="1" applyBorder="1" applyAlignment="1">
      <alignment/>
    </xf>
    <xf numFmtId="172" fontId="14" fillId="24" borderId="22" xfId="0" applyNumberFormat="1" applyFont="1" applyFill="1" applyBorder="1" applyAlignment="1">
      <alignment/>
    </xf>
    <xf numFmtId="172" fontId="15" fillId="0" borderId="23" xfId="0" applyNumberFormat="1" applyFont="1" applyBorder="1" applyAlignment="1">
      <alignment/>
    </xf>
    <xf numFmtId="172" fontId="15" fillId="0" borderId="16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9" xfId="0" applyFont="1" applyBorder="1" applyAlignment="1">
      <alignment/>
    </xf>
    <xf numFmtId="172" fontId="8" fillId="24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26" xfId="0" applyFont="1" applyBorder="1" applyAlignment="1">
      <alignment/>
    </xf>
    <xf numFmtId="172" fontId="15" fillId="0" borderId="21" xfId="0" applyNumberFormat="1" applyFont="1" applyBorder="1" applyAlignment="1">
      <alignment/>
    </xf>
    <xf numFmtId="172" fontId="9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72" fontId="9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5" fillId="0" borderId="29" xfId="0" applyFont="1" applyBorder="1" applyAlignment="1">
      <alignment/>
    </xf>
    <xf numFmtId="172" fontId="9" fillId="0" borderId="30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0" fontId="25" fillId="0" borderId="18" xfId="0" applyFont="1" applyBorder="1" applyAlignment="1">
      <alignment/>
    </xf>
    <xf numFmtId="172" fontId="8" fillId="0" borderId="21" xfId="0" applyNumberFormat="1" applyFont="1" applyBorder="1" applyAlignment="1">
      <alignment/>
    </xf>
    <xf numFmtId="2" fontId="26" fillId="0" borderId="15" xfId="0" applyNumberFormat="1" applyFont="1" applyBorder="1" applyAlignment="1">
      <alignment horizontal="center"/>
    </xf>
    <xf numFmtId="172" fontId="26" fillId="0" borderId="21" xfId="0" applyNumberFormat="1" applyFont="1" applyBorder="1" applyAlignment="1">
      <alignment/>
    </xf>
    <xf numFmtId="172" fontId="27" fillId="24" borderId="20" xfId="0" applyNumberFormat="1" applyFont="1" applyFill="1" applyBorder="1" applyAlignment="1">
      <alignment horizontal="center"/>
    </xf>
    <xf numFmtId="172" fontId="9" fillId="25" borderId="21" xfId="0" applyNumberFormat="1" applyFont="1" applyFill="1" applyBorder="1" applyAlignment="1">
      <alignment/>
    </xf>
    <xf numFmtId="172" fontId="8" fillId="25" borderId="21" xfId="0" applyNumberFormat="1" applyFont="1" applyFill="1" applyBorder="1" applyAlignment="1">
      <alignment/>
    </xf>
    <xf numFmtId="172" fontId="15" fillId="25" borderId="25" xfId="0" applyNumberFormat="1" applyFont="1" applyFill="1" applyBorder="1" applyAlignment="1">
      <alignment/>
    </xf>
    <xf numFmtId="172" fontId="15" fillId="25" borderId="21" xfId="0" applyNumberFormat="1" applyFont="1" applyFill="1" applyBorder="1" applyAlignment="1">
      <alignment/>
    </xf>
    <xf numFmtId="172" fontId="15" fillId="0" borderId="31" xfId="0" applyNumberFormat="1" applyFont="1" applyBorder="1" applyAlignment="1">
      <alignment/>
    </xf>
    <xf numFmtId="172" fontId="9" fillId="0" borderId="32" xfId="0" applyNumberFormat="1" applyFont="1" applyBorder="1" applyAlignment="1">
      <alignment/>
    </xf>
    <xf numFmtId="172" fontId="9" fillId="0" borderId="33" xfId="0" applyNumberFormat="1" applyFont="1" applyBorder="1" applyAlignment="1">
      <alignment/>
    </xf>
    <xf numFmtId="172" fontId="9" fillId="25" borderId="27" xfId="0" applyNumberFormat="1" applyFont="1" applyFill="1" applyBorder="1" applyAlignment="1">
      <alignment/>
    </xf>
    <xf numFmtId="172" fontId="26" fillId="0" borderId="27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2" fontId="29" fillId="25" borderId="34" xfId="0" applyNumberFormat="1" applyFont="1" applyFill="1" applyBorder="1" applyAlignment="1">
      <alignment horizontal="center"/>
    </xf>
    <xf numFmtId="172" fontId="30" fillId="25" borderId="35" xfId="0" applyNumberFormat="1" applyFont="1" applyFill="1" applyBorder="1" applyAlignment="1">
      <alignment horizontal="center"/>
    </xf>
    <xf numFmtId="172" fontId="30" fillId="25" borderId="36" xfId="0" applyNumberFormat="1" applyFont="1" applyFill="1" applyBorder="1" applyAlignment="1">
      <alignment horizontal="center"/>
    </xf>
    <xf numFmtId="172" fontId="30" fillId="25" borderId="37" xfId="0" applyNumberFormat="1" applyFont="1" applyFill="1" applyBorder="1" applyAlignment="1">
      <alignment horizontal="center"/>
    </xf>
    <xf numFmtId="172" fontId="30" fillId="25" borderId="34" xfId="0" applyNumberFormat="1" applyFont="1" applyFill="1" applyBorder="1" applyAlignment="1">
      <alignment horizontal="center"/>
    </xf>
    <xf numFmtId="172" fontId="30" fillId="25" borderId="13" xfId="0" applyNumberFormat="1" applyFont="1" applyFill="1" applyBorder="1" applyAlignment="1">
      <alignment horizontal="center"/>
    </xf>
    <xf numFmtId="172" fontId="30" fillId="25" borderId="38" xfId="0" applyNumberFormat="1" applyFont="1" applyFill="1" applyBorder="1" applyAlignment="1">
      <alignment horizontal="center"/>
    </xf>
    <xf numFmtId="172" fontId="30" fillId="25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72" fontId="15" fillId="0" borderId="20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4" fillId="0" borderId="12" xfId="0" applyFont="1" applyBorder="1" applyAlignment="1">
      <alignment/>
    </xf>
    <xf numFmtId="172" fontId="9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2" fontId="9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172" fontId="9" fillId="0" borderId="44" xfId="0" applyNumberFormat="1" applyFont="1" applyBorder="1" applyAlignment="1">
      <alignment/>
    </xf>
    <xf numFmtId="172" fontId="27" fillId="24" borderId="44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9" fillId="0" borderId="46" xfId="0" applyNumberFormat="1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40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10" fillId="0" borderId="47" xfId="0" applyFont="1" applyBorder="1" applyAlignment="1">
      <alignment/>
    </xf>
    <xf numFmtId="0" fontId="3" fillId="0" borderId="43" xfId="0" applyFont="1" applyBorder="1" applyAlignment="1">
      <alignment/>
    </xf>
    <xf numFmtId="2" fontId="26" fillId="0" borderId="45" xfId="0" applyNumberFormat="1" applyFont="1" applyBorder="1" applyAlignment="1">
      <alignment horizontal="center"/>
    </xf>
    <xf numFmtId="0" fontId="3" fillId="0" borderId="48" xfId="0" applyFont="1" applyBorder="1" applyAlignment="1">
      <alignment/>
    </xf>
    <xf numFmtId="172" fontId="8" fillId="24" borderId="27" xfId="0" applyNumberFormat="1" applyFont="1" applyFill="1" applyBorder="1" applyAlignment="1">
      <alignment/>
    </xf>
    <xf numFmtId="0" fontId="2" fillId="0" borderId="49" xfId="0" applyFont="1" applyBorder="1" applyAlignment="1">
      <alignment/>
    </xf>
    <xf numFmtId="172" fontId="9" fillId="0" borderId="50" xfId="0" applyNumberFormat="1" applyFont="1" applyBorder="1" applyAlignment="1">
      <alignment/>
    </xf>
    <xf numFmtId="172" fontId="9" fillId="24" borderId="5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" fillId="0" borderId="51" xfId="0" applyFont="1" applyBorder="1" applyAlignment="1">
      <alignment/>
    </xf>
    <xf numFmtId="172" fontId="8" fillId="24" borderId="32" xfId="0" applyNumberFormat="1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6" fillId="0" borderId="3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2" fontId="7" fillId="24" borderId="21" xfId="0" applyNumberFormat="1" applyFont="1" applyFill="1" applyBorder="1" applyAlignment="1">
      <alignment/>
    </xf>
    <xf numFmtId="172" fontId="58" fillId="24" borderId="21" xfId="0" applyNumberFormat="1" applyFont="1" applyFill="1" applyBorder="1" applyAlignment="1">
      <alignment/>
    </xf>
    <xf numFmtId="172" fontId="10" fillId="0" borderId="20" xfId="0" applyNumberFormat="1" applyFont="1" applyBorder="1" applyAlignment="1">
      <alignment/>
    </xf>
    <xf numFmtId="172" fontId="60" fillId="0" borderId="20" xfId="0" applyNumberFormat="1" applyFont="1" applyBorder="1" applyAlignment="1">
      <alignment/>
    </xf>
    <xf numFmtId="172" fontId="10" fillId="0" borderId="23" xfId="0" applyNumberFormat="1" applyFont="1" applyBorder="1" applyAlignment="1">
      <alignment/>
    </xf>
    <xf numFmtId="172" fontId="60" fillId="0" borderId="23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2" fontId="58" fillId="0" borderId="24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2" fontId="60" fillId="0" borderId="16" xfId="0" applyNumberFormat="1" applyFont="1" applyBorder="1" applyAlignment="1">
      <alignment/>
    </xf>
    <xf numFmtId="172" fontId="7" fillId="24" borderId="2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48" xfId="0" applyFont="1" applyBorder="1" applyAlignment="1">
      <alignment/>
    </xf>
    <xf numFmtId="0" fontId="2" fillId="0" borderId="18" xfId="0" applyFont="1" applyBorder="1" applyAlignment="1">
      <alignment/>
    </xf>
    <xf numFmtId="2" fontId="3" fillId="0" borderId="2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172" fontId="59" fillId="24" borderId="53" xfId="0" applyNumberFormat="1" applyFont="1" applyFill="1" applyBorder="1" applyAlignment="1">
      <alignment/>
    </xf>
    <xf numFmtId="172" fontId="13" fillId="0" borderId="54" xfId="0" applyNumberFormat="1" applyFont="1" applyBorder="1" applyAlignment="1">
      <alignment/>
    </xf>
    <xf numFmtId="172" fontId="13" fillId="0" borderId="55" xfId="0" applyNumberFormat="1" applyFont="1" applyBorder="1" applyAlignment="1">
      <alignment/>
    </xf>
    <xf numFmtId="172" fontId="13" fillId="0" borderId="56" xfId="0" applyNumberFormat="1" applyFont="1" applyBorder="1" applyAlignment="1">
      <alignment/>
    </xf>
    <xf numFmtId="172" fontId="7" fillId="24" borderId="57" xfId="0" applyNumberFormat="1" applyFont="1" applyFill="1" applyBorder="1" applyAlignment="1">
      <alignment/>
    </xf>
    <xf numFmtId="0" fontId="13" fillId="0" borderId="58" xfId="0" applyFont="1" applyBorder="1" applyAlignment="1">
      <alignment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/>
    </xf>
    <xf numFmtId="172" fontId="7" fillId="24" borderId="62" xfId="0" applyNumberFormat="1" applyFont="1" applyFill="1" applyBorder="1" applyAlignment="1">
      <alignment/>
    </xf>
    <xf numFmtId="172" fontId="10" fillId="0" borderId="63" xfId="0" applyNumberFormat="1" applyFont="1" applyBorder="1" applyAlignment="1">
      <alignment/>
    </xf>
    <xf numFmtId="172" fontId="10" fillId="0" borderId="64" xfId="0" applyNumberFormat="1" applyFont="1" applyBorder="1" applyAlignment="1">
      <alignment/>
    </xf>
    <xf numFmtId="172" fontId="10" fillId="0" borderId="65" xfId="0" applyNumberFormat="1" applyFont="1" applyBorder="1" applyAlignment="1">
      <alignment/>
    </xf>
    <xf numFmtId="172" fontId="10" fillId="0" borderId="59" xfId="0" applyNumberFormat="1" applyFont="1" applyBorder="1" applyAlignment="1">
      <alignment/>
    </xf>
    <xf numFmtId="172" fontId="7" fillId="24" borderId="60" xfId="0" applyNumberFormat="1" applyFont="1" applyFill="1" applyBorder="1" applyAlignment="1">
      <alignment/>
    </xf>
    <xf numFmtId="0" fontId="2" fillId="0" borderId="61" xfId="0" applyFont="1" applyBorder="1" applyAlignment="1">
      <alignment/>
    </xf>
    <xf numFmtId="2" fontId="3" fillId="0" borderId="53" xfId="0" applyNumberFormat="1" applyFont="1" applyBorder="1" applyAlignment="1">
      <alignment horizontal="center"/>
    </xf>
    <xf numFmtId="172" fontId="7" fillId="24" borderId="53" xfId="0" applyNumberFormat="1" applyFont="1" applyFill="1" applyBorder="1" applyAlignment="1">
      <alignment/>
    </xf>
    <xf numFmtId="2" fontId="3" fillId="0" borderId="62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172" fontId="7" fillId="24" borderId="34" xfId="0" applyNumberFormat="1" applyFont="1" applyFill="1" applyBorder="1" applyAlignment="1">
      <alignment/>
    </xf>
    <xf numFmtId="172" fontId="10" fillId="0" borderId="14" xfId="0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172" fontId="7" fillId="24" borderId="14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66" xfId="0" applyFont="1" applyBorder="1" applyAlignment="1">
      <alignment/>
    </xf>
    <xf numFmtId="0" fontId="24" fillId="0" borderId="66" xfId="0" applyFont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25" fillId="0" borderId="66" xfId="0" applyFont="1" applyBorder="1" applyAlignment="1">
      <alignment/>
    </xf>
    <xf numFmtId="0" fontId="10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2" fontId="3" fillId="0" borderId="45" xfId="0" applyNumberFormat="1" applyFont="1" applyBorder="1" applyAlignment="1">
      <alignment horizontal="center"/>
    </xf>
    <xf numFmtId="0" fontId="24" fillId="0" borderId="34" xfId="0" applyFont="1" applyBorder="1" applyAlignment="1">
      <alignment/>
    </xf>
    <xf numFmtId="0" fontId="25" fillId="0" borderId="46" xfId="0" applyFont="1" applyBorder="1" applyAlignment="1">
      <alignment/>
    </xf>
    <xf numFmtId="172" fontId="13" fillId="0" borderId="57" xfId="0" applyNumberFormat="1" applyFont="1" applyBorder="1" applyAlignment="1">
      <alignment/>
    </xf>
    <xf numFmtId="172" fontId="10" fillId="0" borderId="60" xfId="0" applyNumberFormat="1" applyFont="1" applyBorder="1" applyAlignment="1">
      <alignment/>
    </xf>
    <xf numFmtId="172" fontId="10" fillId="0" borderId="34" xfId="0" applyNumberFormat="1" applyFont="1" applyBorder="1" applyAlignment="1">
      <alignment/>
    </xf>
    <xf numFmtId="172" fontId="10" fillId="0" borderId="21" xfId="0" applyNumberFormat="1" applyFont="1" applyBorder="1" applyAlignment="1">
      <alignment/>
    </xf>
    <xf numFmtId="172" fontId="60" fillId="0" borderId="21" xfId="0" applyNumberFormat="1" applyFont="1" applyBorder="1" applyAlignment="1">
      <alignment/>
    </xf>
    <xf numFmtId="172" fontId="13" fillId="0" borderId="53" xfId="0" applyNumberFormat="1" applyFont="1" applyBorder="1" applyAlignment="1">
      <alignment/>
    </xf>
    <xf numFmtId="172" fontId="10" fillId="0" borderId="62" xfId="0" applyNumberFormat="1" applyFont="1" applyBorder="1" applyAlignment="1">
      <alignment/>
    </xf>
    <xf numFmtId="14" fontId="10" fillId="0" borderId="6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Alignment="1">
      <alignment/>
    </xf>
    <xf numFmtId="172" fontId="60" fillId="0" borderId="14" xfId="0" applyNumberFormat="1" applyFont="1" applyBorder="1" applyAlignment="1">
      <alignment/>
    </xf>
    <xf numFmtId="172" fontId="10" fillId="0" borderId="30" xfId="0" applyNumberFormat="1" applyFont="1" applyBorder="1" applyAlignment="1">
      <alignment/>
    </xf>
    <xf numFmtId="172" fontId="60" fillId="0" borderId="30" xfId="0" applyNumberFormat="1" applyFont="1" applyBorder="1" applyAlignment="1">
      <alignment/>
    </xf>
    <xf numFmtId="172" fontId="13" fillId="0" borderId="67" xfId="0" applyNumberFormat="1" applyFont="1" applyBorder="1" applyAlignment="1">
      <alignment/>
    </xf>
    <xf numFmtId="172" fontId="10" fillId="0" borderId="68" xfId="0" applyNumberFormat="1" applyFont="1" applyBorder="1" applyAlignment="1">
      <alignment/>
    </xf>
    <xf numFmtId="172" fontId="13" fillId="0" borderId="69" xfId="0" applyNumberFormat="1" applyFont="1" applyBorder="1" applyAlignment="1">
      <alignment/>
    </xf>
    <xf numFmtId="172" fontId="7" fillId="0" borderId="70" xfId="0" applyNumberFormat="1" applyFont="1" applyBorder="1" applyAlignment="1">
      <alignment/>
    </xf>
    <xf numFmtId="172" fontId="7" fillId="0" borderId="34" xfId="0" applyNumberFormat="1" applyFont="1" applyBorder="1" applyAlignment="1">
      <alignment/>
    </xf>
    <xf numFmtId="172" fontId="58" fillId="0" borderId="3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30" fillId="25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3" fillId="0" borderId="56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/>
    </xf>
    <xf numFmtId="174" fontId="54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9" fontId="54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174" fontId="53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2" fontId="29" fillId="25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53" fillId="0" borderId="0" xfId="0" applyNumberFormat="1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72" fontId="8" fillId="25" borderId="20" xfId="0" applyNumberFormat="1" applyFont="1" applyFill="1" applyBorder="1" applyAlignment="1">
      <alignment/>
    </xf>
    <xf numFmtId="172" fontId="8" fillId="25" borderId="44" xfId="0" applyNumberFormat="1" applyFont="1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5" xfId="0" applyFill="1" applyBorder="1" applyAlignment="1">
      <alignment/>
    </xf>
    <xf numFmtId="0" fontId="15" fillId="25" borderId="15" xfId="0" applyFont="1" applyFill="1" applyBorder="1" applyAlignment="1">
      <alignment/>
    </xf>
    <xf numFmtId="0" fontId="0" fillId="25" borderId="45" xfId="0" applyFill="1" applyBorder="1" applyAlignment="1">
      <alignment/>
    </xf>
    <xf numFmtId="172" fontId="9" fillId="25" borderId="16" xfId="0" applyNumberFormat="1" applyFont="1" applyFill="1" applyBorder="1" applyAlignment="1">
      <alignment/>
    </xf>
    <xf numFmtId="172" fontId="15" fillId="25" borderId="16" xfId="0" applyNumberFormat="1" applyFont="1" applyFill="1" applyBorder="1" applyAlignment="1">
      <alignment/>
    </xf>
    <xf numFmtId="172" fontId="9" fillId="25" borderId="39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30" xfId="0" applyFont="1" applyFill="1" applyBorder="1" applyAlignment="1">
      <alignment/>
    </xf>
    <xf numFmtId="172" fontId="8" fillId="25" borderId="23" xfId="0" applyNumberFormat="1" applyFont="1" applyFill="1" applyBorder="1" applyAlignment="1">
      <alignment/>
    </xf>
    <xf numFmtId="0" fontId="15" fillId="0" borderId="20" xfId="0" applyFont="1" applyBorder="1" applyAlignment="1">
      <alignment horizontal="center"/>
    </xf>
    <xf numFmtId="172" fontId="8" fillId="25" borderId="23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2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25" borderId="2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8" fillId="25" borderId="41" xfId="0" applyNumberFormat="1" applyFont="1" applyFill="1" applyBorder="1" applyAlignment="1">
      <alignment horizontal="center" wrapText="1"/>
    </xf>
    <xf numFmtId="0" fontId="8" fillId="25" borderId="0" xfId="0" applyNumberFormat="1" applyFont="1" applyFill="1" applyBorder="1" applyAlignment="1">
      <alignment horizontal="center" wrapText="1"/>
    </xf>
    <xf numFmtId="0" fontId="8" fillId="25" borderId="14" xfId="0" applyNumberFormat="1" applyFont="1" applyFill="1" applyBorder="1" applyAlignment="1">
      <alignment horizontal="center" wrapText="1"/>
    </xf>
    <xf numFmtId="0" fontId="22" fillId="25" borderId="0" xfId="0" applyFont="1" applyFill="1" applyBorder="1" applyAlignment="1">
      <alignment horizontal="center"/>
    </xf>
    <xf numFmtId="172" fontId="29" fillId="25" borderId="0" xfId="0" applyNumberFormat="1" applyFont="1" applyFill="1" applyBorder="1" applyAlignment="1">
      <alignment horizontal="center"/>
    </xf>
    <xf numFmtId="172" fontId="31" fillId="25" borderId="0" xfId="0" applyNumberFormat="1" applyFont="1" applyFill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2" fontId="32" fillId="25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3" fillId="25" borderId="0" xfId="0" applyNumberFormat="1" applyFont="1" applyFill="1" applyBorder="1" applyAlignment="1">
      <alignment horizontal="center"/>
    </xf>
    <xf numFmtId="174" fontId="2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172" fontId="30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25" borderId="41" xfId="0" applyNumberFormat="1" applyFont="1" applyFill="1" applyBorder="1" applyAlignment="1">
      <alignment horizontal="center"/>
    </xf>
    <xf numFmtId="49" fontId="8" fillId="25" borderId="0" xfId="0" applyNumberFormat="1" applyFont="1" applyFill="1" applyBorder="1" applyAlignment="1">
      <alignment horizontal="center"/>
    </xf>
    <xf numFmtId="172" fontId="32" fillId="2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4" fontId="33" fillId="0" borderId="57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7" fillId="25" borderId="48" xfId="0" applyFont="1" applyFill="1" applyBorder="1" applyAlignment="1">
      <alignment horizontal="center"/>
    </xf>
    <xf numFmtId="0" fontId="57" fillId="25" borderId="34" xfId="0" applyFont="1" applyFill="1" applyBorder="1" applyAlignment="1">
      <alignment horizontal="center"/>
    </xf>
    <xf numFmtId="172" fontId="29" fillId="25" borderId="53" xfId="0" applyNumberFormat="1" applyFont="1" applyFill="1" applyBorder="1" applyAlignment="1">
      <alignment horizontal="center"/>
    </xf>
    <xf numFmtId="172" fontId="29" fillId="25" borderId="34" xfId="0" applyNumberFormat="1" applyFont="1" applyFill="1" applyBorder="1" applyAlignment="1">
      <alignment horizontal="center"/>
    </xf>
    <xf numFmtId="172" fontId="31" fillId="25" borderId="53" xfId="0" applyNumberFormat="1" applyFont="1" applyFill="1" applyBorder="1" applyAlignment="1">
      <alignment horizontal="center"/>
    </xf>
    <xf numFmtId="172" fontId="31" fillId="25" borderId="34" xfId="0" applyNumberFormat="1" applyFont="1" applyFill="1" applyBorder="1" applyAlignment="1">
      <alignment horizontal="center"/>
    </xf>
    <xf numFmtId="174" fontId="34" fillId="25" borderId="53" xfId="0" applyNumberFormat="1" applyFont="1" applyFill="1" applyBorder="1" applyAlignment="1">
      <alignment horizontal="center"/>
    </xf>
    <xf numFmtId="174" fontId="34" fillId="25" borderId="18" xfId="0" applyNumberFormat="1" applyFont="1" applyFill="1" applyBorder="1" applyAlignment="1">
      <alignment horizontal="center"/>
    </xf>
    <xf numFmtId="174" fontId="34" fillId="25" borderId="66" xfId="0" applyNumberFormat="1" applyFont="1" applyFill="1" applyBorder="1" applyAlignment="1">
      <alignment horizontal="center"/>
    </xf>
    <xf numFmtId="0" fontId="22" fillId="25" borderId="48" xfId="0" applyFont="1" applyFill="1" applyBorder="1" applyAlignment="1">
      <alignment horizontal="center"/>
    </xf>
    <xf numFmtId="0" fontId="22" fillId="25" borderId="34" xfId="0" applyFont="1" applyFill="1" applyBorder="1" applyAlignment="1">
      <alignment horizontal="center"/>
    </xf>
    <xf numFmtId="0" fontId="18" fillId="25" borderId="49" xfId="0" applyFont="1" applyFill="1" applyBorder="1" applyAlignment="1">
      <alignment horizontal="center"/>
    </xf>
    <xf numFmtId="0" fontId="18" fillId="25" borderId="35" xfId="0" applyFont="1" applyFill="1" applyBorder="1" applyAlignment="1">
      <alignment horizontal="center"/>
    </xf>
    <xf numFmtId="172" fontId="30" fillId="25" borderId="54" xfId="0" applyNumberFormat="1" applyFont="1" applyFill="1" applyBorder="1" applyAlignment="1">
      <alignment horizontal="center"/>
    </xf>
    <xf numFmtId="172" fontId="30" fillId="25" borderId="35" xfId="0" applyNumberFormat="1" applyFont="1" applyFill="1" applyBorder="1" applyAlignment="1">
      <alignment horizontal="center"/>
    </xf>
    <xf numFmtId="172" fontId="32" fillId="25" borderId="54" xfId="0" applyNumberFormat="1" applyFont="1" applyFill="1" applyBorder="1" applyAlignment="1">
      <alignment horizontal="center"/>
    </xf>
    <xf numFmtId="172" fontId="32" fillId="25" borderId="35" xfId="0" applyNumberFormat="1" applyFont="1" applyFill="1" applyBorder="1" applyAlignment="1">
      <alignment horizontal="center"/>
    </xf>
    <xf numFmtId="174" fontId="35" fillId="25" borderId="54" xfId="0" applyNumberFormat="1" applyFont="1" applyFill="1" applyBorder="1" applyAlignment="1">
      <alignment horizontal="center"/>
    </xf>
    <xf numFmtId="174" fontId="35" fillId="25" borderId="17" xfId="0" applyNumberFormat="1" applyFont="1" applyFill="1" applyBorder="1" applyAlignment="1">
      <alignment horizontal="center"/>
    </xf>
    <xf numFmtId="174" fontId="35" fillId="25" borderId="71" xfId="0" applyNumberFormat="1" applyFont="1" applyFill="1" applyBorder="1" applyAlignment="1">
      <alignment horizontal="center"/>
    </xf>
    <xf numFmtId="0" fontId="18" fillId="25" borderId="51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172" fontId="30" fillId="25" borderId="55" xfId="0" applyNumberFormat="1" applyFont="1" applyFill="1" applyBorder="1" applyAlignment="1">
      <alignment horizontal="center"/>
    </xf>
    <xf numFmtId="172" fontId="30" fillId="25" borderId="36" xfId="0" applyNumberFormat="1" applyFont="1" applyFill="1" applyBorder="1" applyAlignment="1">
      <alignment horizontal="center"/>
    </xf>
    <xf numFmtId="172" fontId="32" fillId="25" borderId="55" xfId="0" applyNumberFormat="1" applyFont="1" applyFill="1" applyBorder="1" applyAlignment="1">
      <alignment horizontal="center"/>
    </xf>
    <xf numFmtId="172" fontId="32" fillId="25" borderId="36" xfId="0" applyNumberFormat="1" applyFont="1" applyFill="1" applyBorder="1" applyAlignment="1">
      <alignment horizontal="center"/>
    </xf>
    <xf numFmtId="174" fontId="35" fillId="25" borderId="55" xfId="0" applyNumberFormat="1" applyFont="1" applyFill="1" applyBorder="1" applyAlignment="1">
      <alignment horizontal="center"/>
    </xf>
    <xf numFmtId="174" fontId="35" fillId="25" borderId="19" xfId="0" applyNumberFormat="1" applyFont="1" applyFill="1" applyBorder="1" applyAlignment="1">
      <alignment horizontal="center"/>
    </xf>
    <xf numFmtId="174" fontId="35" fillId="25" borderId="72" xfId="0" applyNumberFormat="1" applyFont="1" applyFill="1" applyBorder="1" applyAlignment="1">
      <alignment horizontal="center"/>
    </xf>
    <xf numFmtId="0" fontId="18" fillId="25" borderId="73" xfId="0" applyFont="1" applyFill="1" applyBorder="1" applyAlignment="1">
      <alignment horizontal="center"/>
    </xf>
    <xf numFmtId="0" fontId="18" fillId="25" borderId="37" xfId="0" applyFont="1" applyFill="1" applyBorder="1" applyAlignment="1">
      <alignment horizontal="center"/>
    </xf>
    <xf numFmtId="172" fontId="30" fillId="25" borderId="74" xfId="0" applyNumberFormat="1" applyFont="1" applyFill="1" applyBorder="1" applyAlignment="1">
      <alignment horizontal="center"/>
    </xf>
    <xf numFmtId="172" fontId="30" fillId="25" borderId="37" xfId="0" applyNumberFormat="1" applyFont="1" applyFill="1" applyBorder="1" applyAlignment="1">
      <alignment horizontal="center"/>
    </xf>
    <xf numFmtId="172" fontId="32" fillId="25" borderId="74" xfId="0" applyNumberFormat="1" applyFont="1" applyFill="1" applyBorder="1" applyAlignment="1">
      <alignment horizontal="center"/>
    </xf>
    <xf numFmtId="172" fontId="32" fillId="25" borderId="37" xfId="0" applyNumberFormat="1" applyFont="1" applyFill="1" applyBorder="1" applyAlignment="1">
      <alignment horizontal="center"/>
    </xf>
    <xf numFmtId="174" fontId="35" fillId="25" borderId="74" xfId="0" applyNumberFormat="1" applyFont="1" applyFill="1" applyBorder="1" applyAlignment="1">
      <alignment horizontal="center"/>
    </xf>
    <xf numFmtId="174" fontId="35" fillId="25" borderId="75" xfId="0" applyNumberFormat="1" applyFont="1" applyFill="1" applyBorder="1" applyAlignment="1">
      <alignment horizontal="center"/>
    </xf>
    <xf numFmtId="174" fontId="35" fillId="25" borderId="76" xfId="0" applyNumberFormat="1" applyFont="1" applyFill="1" applyBorder="1" applyAlignment="1">
      <alignment horizontal="center"/>
    </xf>
    <xf numFmtId="174" fontId="2" fillId="25" borderId="53" xfId="0" applyNumberFormat="1" applyFont="1" applyFill="1" applyBorder="1" applyAlignment="1">
      <alignment horizontal="center"/>
    </xf>
    <xf numFmtId="174" fontId="2" fillId="25" borderId="18" xfId="0" applyNumberFormat="1" applyFont="1" applyFill="1" applyBorder="1" applyAlignment="1">
      <alignment horizontal="center"/>
    </xf>
    <xf numFmtId="174" fontId="2" fillId="25" borderId="66" xfId="0" applyNumberFormat="1" applyFont="1" applyFill="1" applyBorder="1" applyAlignment="1">
      <alignment horizontal="center"/>
    </xf>
    <xf numFmtId="0" fontId="22" fillId="25" borderId="48" xfId="0" applyFont="1" applyFill="1" applyBorder="1" applyAlignment="1">
      <alignment horizontal="center"/>
    </xf>
    <xf numFmtId="0" fontId="22" fillId="25" borderId="34" xfId="0" applyFont="1" applyFill="1" applyBorder="1" applyAlignment="1">
      <alignment horizontal="center"/>
    </xf>
    <xf numFmtId="172" fontId="30" fillId="25" borderId="53" xfId="0" applyNumberFormat="1" applyFont="1" applyFill="1" applyBorder="1" applyAlignment="1">
      <alignment horizontal="center"/>
    </xf>
    <xf numFmtId="172" fontId="30" fillId="25" borderId="34" xfId="0" applyNumberFormat="1" applyFont="1" applyFill="1" applyBorder="1" applyAlignment="1">
      <alignment horizontal="center"/>
    </xf>
    <xf numFmtId="172" fontId="32" fillId="25" borderId="53" xfId="0" applyNumberFormat="1" applyFont="1" applyFill="1" applyBorder="1" applyAlignment="1">
      <alignment horizontal="center"/>
    </xf>
    <xf numFmtId="172" fontId="32" fillId="25" borderId="34" xfId="0" applyNumberFormat="1" applyFont="1" applyFill="1" applyBorder="1" applyAlignment="1">
      <alignment horizontal="center"/>
    </xf>
    <xf numFmtId="174" fontId="3" fillId="25" borderId="53" xfId="0" applyNumberFormat="1" applyFont="1" applyFill="1" applyBorder="1" applyAlignment="1">
      <alignment horizontal="center"/>
    </xf>
    <xf numFmtId="174" fontId="3" fillId="25" borderId="18" xfId="0" applyNumberFormat="1" applyFont="1" applyFill="1" applyBorder="1" applyAlignment="1">
      <alignment horizontal="center"/>
    </xf>
    <xf numFmtId="174" fontId="3" fillId="25" borderId="66" xfId="0" applyNumberFormat="1" applyFont="1" applyFill="1" applyBorder="1" applyAlignment="1">
      <alignment horizontal="center"/>
    </xf>
    <xf numFmtId="174" fontId="2" fillId="25" borderId="54" xfId="0" applyNumberFormat="1" applyFont="1" applyFill="1" applyBorder="1" applyAlignment="1">
      <alignment horizontal="center"/>
    </xf>
    <xf numFmtId="174" fontId="2" fillId="25" borderId="17" xfId="0" applyNumberFormat="1" applyFont="1" applyFill="1" applyBorder="1" applyAlignment="1">
      <alignment horizontal="center"/>
    </xf>
    <xf numFmtId="174" fontId="2" fillId="25" borderId="71" xfId="0" applyNumberFormat="1" applyFont="1" applyFill="1" applyBorder="1" applyAlignment="1">
      <alignment horizontal="center"/>
    </xf>
    <xf numFmtId="174" fontId="2" fillId="25" borderId="55" xfId="0" applyNumberFormat="1" applyFont="1" applyFill="1" applyBorder="1" applyAlignment="1">
      <alignment horizontal="center"/>
    </xf>
    <xf numFmtId="174" fontId="2" fillId="25" borderId="19" xfId="0" applyNumberFormat="1" applyFont="1" applyFill="1" applyBorder="1" applyAlignment="1">
      <alignment horizontal="center"/>
    </xf>
    <xf numFmtId="174" fontId="2" fillId="25" borderId="72" xfId="0" applyNumberFormat="1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172" fontId="31" fillId="25" borderId="55" xfId="0" applyNumberFormat="1" applyFont="1" applyFill="1" applyBorder="1" applyAlignment="1">
      <alignment horizontal="center"/>
    </xf>
    <xf numFmtId="172" fontId="31" fillId="25" borderId="36" xfId="0" applyNumberFormat="1" applyFont="1" applyFill="1" applyBorder="1" applyAlignment="1">
      <alignment horizontal="center"/>
    </xf>
    <xf numFmtId="174" fontId="3" fillId="25" borderId="55" xfId="0" applyNumberFormat="1" applyFont="1" applyFill="1" applyBorder="1" applyAlignment="1">
      <alignment horizontal="center"/>
    </xf>
    <xf numFmtId="174" fontId="3" fillId="25" borderId="19" xfId="0" applyNumberFormat="1" applyFont="1" applyFill="1" applyBorder="1" applyAlignment="1">
      <alignment horizontal="center"/>
    </xf>
    <xf numFmtId="174" fontId="3" fillId="25" borderId="72" xfId="0" applyNumberFormat="1" applyFont="1" applyFill="1" applyBorder="1" applyAlignment="1">
      <alignment horizontal="center"/>
    </xf>
    <xf numFmtId="0" fontId="28" fillId="25" borderId="48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172" fontId="30" fillId="25" borderId="69" xfId="0" applyNumberFormat="1" applyFont="1" applyFill="1" applyBorder="1" applyAlignment="1">
      <alignment horizontal="center"/>
    </xf>
    <xf numFmtId="172" fontId="30" fillId="25" borderId="38" xfId="0" applyNumberFormat="1" applyFont="1" applyFill="1" applyBorder="1" applyAlignment="1">
      <alignment horizontal="center"/>
    </xf>
    <xf numFmtId="174" fontId="2" fillId="25" borderId="69" xfId="0" applyNumberFormat="1" applyFont="1" applyFill="1" applyBorder="1" applyAlignment="1">
      <alignment horizontal="center"/>
    </xf>
    <xf numFmtId="174" fontId="2" fillId="25" borderId="26" xfId="0" applyNumberFormat="1" applyFont="1" applyFill="1" applyBorder="1" applyAlignment="1">
      <alignment horizontal="center"/>
    </xf>
    <xf numFmtId="174" fontId="2" fillId="25" borderId="77" xfId="0" applyNumberFormat="1" applyFont="1" applyFill="1" applyBorder="1" applyAlignment="1">
      <alignment horizontal="center"/>
    </xf>
    <xf numFmtId="0" fontId="18" fillId="25" borderId="51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0" fontId="18" fillId="25" borderId="73" xfId="0" applyFont="1" applyFill="1" applyBorder="1" applyAlignment="1">
      <alignment horizontal="center"/>
    </xf>
    <xf numFmtId="0" fontId="18" fillId="25" borderId="37" xfId="0" applyFont="1" applyFill="1" applyBorder="1" applyAlignment="1">
      <alignment horizontal="center"/>
    </xf>
    <xf numFmtId="172" fontId="30" fillId="25" borderId="67" xfId="0" applyNumberFormat="1" applyFont="1" applyFill="1" applyBorder="1" applyAlignment="1">
      <alignment horizontal="center"/>
    </xf>
    <xf numFmtId="172" fontId="30" fillId="25" borderId="13" xfId="0" applyNumberFormat="1" applyFont="1" applyFill="1" applyBorder="1" applyAlignment="1">
      <alignment horizontal="center"/>
    </xf>
    <xf numFmtId="174" fontId="2" fillId="25" borderId="67" xfId="0" applyNumberFormat="1" applyFont="1" applyFill="1" applyBorder="1" applyAlignment="1">
      <alignment horizontal="center"/>
    </xf>
    <xf numFmtId="174" fontId="2" fillId="25" borderId="29" xfId="0" applyNumberFormat="1" applyFont="1" applyFill="1" applyBorder="1" applyAlignment="1">
      <alignment horizontal="center"/>
    </xf>
    <xf numFmtId="174" fontId="2" fillId="25" borderId="78" xfId="0" applyNumberFormat="1" applyFont="1" applyFill="1" applyBorder="1" applyAlignment="1">
      <alignment horizontal="center"/>
    </xf>
    <xf numFmtId="0" fontId="18" fillId="25" borderId="48" xfId="0" applyFont="1" applyFill="1" applyBorder="1" applyAlignment="1">
      <alignment horizontal="center"/>
    </xf>
    <xf numFmtId="0" fontId="18" fillId="25" borderId="34" xfId="0" applyFont="1" applyFill="1" applyBorder="1" applyAlignment="1">
      <alignment horizontal="center"/>
    </xf>
    <xf numFmtId="172" fontId="30" fillId="25" borderId="57" xfId="0" applyNumberFormat="1" applyFont="1" applyFill="1" applyBorder="1" applyAlignment="1">
      <alignment horizontal="center"/>
    </xf>
    <xf numFmtId="172" fontId="30" fillId="25" borderId="14" xfId="0" applyNumberFormat="1" applyFont="1" applyFill="1" applyBorder="1" applyAlignment="1">
      <alignment horizontal="center"/>
    </xf>
    <xf numFmtId="174" fontId="2" fillId="25" borderId="57" xfId="0" applyNumberFormat="1" applyFont="1" applyFill="1" applyBorder="1" applyAlignment="1">
      <alignment horizontal="center"/>
    </xf>
    <xf numFmtId="174" fontId="2" fillId="25" borderId="42" xfId="0" applyNumberFormat="1" applyFont="1" applyFill="1" applyBorder="1" applyAlignment="1">
      <alignment horizontal="center"/>
    </xf>
    <xf numFmtId="174" fontId="2" fillId="25" borderId="74" xfId="0" applyNumberFormat="1" applyFont="1" applyFill="1" applyBorder="1" applyAlignment="1">
      <alignment horizontal="center"/>
    </xf>
    <xf numFmtId="174" fontId="2" fillId="25" borderId="75" xfId="0" applyNumberFormat="1" applyFont="1" applyFill="1" applyBorder="1" applyAlignment="1">
      <alignment horizontal="center"/>
    </xf>
    <xf numFmtId="174" fontId="2" fillId="25" borderId="7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24" borderId="42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72" fontId="8" fillId="0" borderId="23" xfId="0" applyNumberFormat="1" applyFont="1" applyBorder="1" applyAlignment="1">
      <alignment/>
    </xf>
    <xf numFmtId="172" fontId="8" fillId="25" borderId="20" xfId="0" applyNumberFormat="1" applyFont="1" applyFill="1" applyBorder="1" applyAlignment="1">
      <alignment/>
    </xf>
    <xf numFmtId="172" fontId="8" fillId="25" borderId="20" xfId="0" applyNumberFormat="1" applyFont="1" applyFill="1" applyBorder="1" applyAlignment="1">
      <alignment horizontal="center"/>
    </xf>
    <xf numFmtId="172" fontId="8" fillId="25" borderId="44" xfId="0" applyNumberFormat="1" applyFont="1" applyFill="1" applyBorder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21"/>
  <sheetViews>
    <sheetView tabSelected="1" zoomScalePageLayoutView="0" workbookViewId="0" topLeftCell="A1">
      <pane ySplit="13" topLeftCell="BM14" activePane="bottomLeft" state="frozen"/>
      <selection pane="topLeft" activeCell="C1" sqref="C1"/>
      <selection pane="bottomLeft" activeCell="E7" sqref="E7"/>
    </sheetView>
  </sheetViews>
  <sheetFormatPr defaultColWidth="9.00390625" defaultRowHeight="12.75"/>
  <cols>
    <col min="2" max="2" width="13.125" style="0" customWidth="1"/>
    <col min="4" max="4" width="16.50390625" style="0" customWidth="1"/>
    <col min="5" max="5" width="17.625" style="0" customWidth="1"/>
    <col min="6" max="6" width="16.50390625" style="0" customWidth="1"/>
    <col min="7" max="7" width="17.375" style="0" customWidth="1"/>
    <col min="8" max="8" width="14.625" style="0" customWidth="1"/>
    <col min="9" max="9" width="18.00390625" style="0" customWidth="1"/>
    <col min="11" max="11" width="4.00390625" style="0" customWidth="1"/>
    <col min="12" max="12" width="10.50390625" style="0" customWidth="1"/>
    <col min="13" max="13" width="4.375" style="0" customWidth="1"/>
    <col min="15" max="15" width="5.50390625" style="0" customWidth="1"/>
    <col min="17" max="17" width="4.00390625" style="0" customWidth="1"/>
    <col min="19" max="19" width="6.50390625" style="0" customWidth="1"/>
    <col min="20" max="20" width="15.50390625" style="0" customWidth="1"/>
    <col min="21" max="21" width="7.625" style="0" customWidth="1"/>
    <col min="22" max="22" width="6.875" style="0" customWidth="1"/>
    <col min="25" max="25" width="9.50390625" style="0" customWidth="1"/>
    <col min="28" max="28" width="11.625" style="0" customWidth="1"/>
    <col min="29" max="29" width="11.125" style="0" customWidth="1"/>
    <col min="30" max="30" width="10.375" style="0" customWidth="1"/>
    <col min="31" max="31" width="11.375" style="0" customWidth="1"/>
    <col min="32" max="32" width="10.375" style="0" customWidth="1"/>
    <col min="33" max="33" width="11.125" style="0" customWidth="1"/>
    <col min="34" max="34" width="10.375" style="0" customWidth="1"/>
    <col min="35" max="35" width="12.375" style="0" customWidth="1"/>
    <col min="36" max="36" width="11.125" style="0" customWidth="1"/>
    <col min="38" max="38" width="12.50390625" style="0" customWidth="1"/>
    <col min="39" max="39" width="10.00390625" style="0" bestFit="1" customWidth="1"/>
    <col min="41" max="41" width="11.50390625" style="0" customWidth="1"/>
    <col min="42" max="42" width="9.875" style="0" customWidth="1"/>
    <col min="44" max="44" width="9.375" style="0" bestFit="1" customWidth="1"/>
    <col min="46" max="46" width="10.00390625" style="0" customWidth="1"/>
    <col min="47" max="47" width="11.125" style="0" customWidth="1"/>
  </cols>
  <sheetData>
    <row r="1" spans="8:50" ht="12.7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26"/>
      <c r="W1" s="326"/>
      <c r="X1" s="326"/>
      <c r="Y1" s="326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6:50" ht="15">
      <c r="F2" s="2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1"/>
      <c r="AW2" s="1"/>
      <c r="AX2" s="1"/>
    </row>
    <row r="3" spans="1:50" ht="20.25" customHeight="1">
      <c r="A3" s="312" t="s">
        <v>133</v>
      </c>
      <c r="B3" s="312"/>
      <c r="C3" s="312"/>
      <c r="D3" s="312"/>
      <c r="E3" s="312"/>
      <c r="F3" s="312"/>
      <c r="G3" s="312"/>
      <c r="H3" s="312"/>
      <c r="I3" s="312"/>
      <c r="J3" s="1"/>
      <c r="K3" s="1"/>
      <c r="L3" s="1"/>
      <c r="M3" s="1"/>
      <c r="N3" s="311"/>
      <c r="O3" s="311"/>
      <c r="P3" s="237"/>
      <c r="Q3" s="237"/>
      <c r="R3" s="237"/>
      <c r="S3" s="237"/>
      <c r="T3" s="23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4" customHeight="1">
      <c r="A4" s="312" t="s">
        <v>134</v>
      </c>
      <c r="B4" s="312"/>
      <c r="C4" s="312"/>
      <c r="D4" s="312"/>
      <c r="E4" s="312"/>
      <c r="F4" s="312"/>
      <c r="G4" s="312"/>
      <c r="H4" s="312"/>
      <c r="I4" s="312"/>
      <c r="J4" s="1"/>
      <c r="K4" s="1"/>
      <c r="L4" s="1"/>
      <c r="M4" s="1"/>
      <c r="N4" s="237"/>
      <c r="O4" s="237"/>
      <c r="P4" s="237"/>
      <c r="Q4" s="237"/>
      <c r="R4" s="237"/>
      <c r="S4" s="237"/>
      <c r="T4" s="23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0.25" customHeight="1">
      <c r="A5" s="312" t="s">
        <v>144</v>
      </c>
      <c r="B5" s="312"/>
      <c r="C5" s="312"/>
      <c r="D5" s="312"/>
      <c r="E5" s="312"/>
      <c r="F5" s="312"/>
      <c r="G5" s="312"/>
      <c r="H5" s="312"/>
      <c r="I5" s="312"/>
      <c r="J5" s="1"/>
      <c r="K5" s="1"/>
      <c r="L5" s="1"/>
      <c r="M5" s="1"/>
      <c r="N5" s="237"/>
      <c r="O5" s="237"/>
      <c r="P5" s="237"/>
      <c r="Q5" s="237"/>
      <c r="R5" s="237"/>
      <c r="S5" s="237"/>
      <c r="T5" s="23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454" t="s">
        <v>145</v>
      </c>
      <c r="B6" s="454"/>
      <c r="C6" s="454"/>
      <c r="D6" s="454"/>
      <c r="E6" s="454"/>
      <c r="F6" s="454"/>
      <c r="G6" s="454"/>
      <c r="H6" s="454"/>
      <c r="I6" s="454"/>
      <c r="J6" s="1"/>
      <c r="K6" s="1"/>
      <c r="L6" s="1"/>
      <c r="M6" s="1"/>
      <c r="N6" s="237"/>
      <c r="O6" s="237"/>
      <c r="P6" s="237"/>
      <c r="Q6" s="237"/>
      <c r="R6" s="237"/>
      <c r="S6" s="237"/>
      <c r="T6" s="23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231"/>
      <c r="B7" s="231"/>
      <c r="C7" s="231"/>
      <c r="D7" s="231"/>
      <c r="E7" s="231"/>
      <c r="F7" s="231"/>
      <c r="G7" s="231"/>
      <c r="H7" s="231"/>
      <c r="I7" s="231"/>
      <c r="J7" s="1"/>
      <c r="K7" s="1"/>
      <c r="L7" s="1"/>
      <c r="M7" s="1"/>
      <c r="N7" s="237"/>
      <c r="O7" s="237"/>
      <c r="P7" s="237"/>
      <c r="Q7" s="237"/>
      <c r="R7" s="237"/>
      <c r="S7" s="237"/>
      <c r="T7" s="23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0:50" ht="13.5" thickBot="1"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27"/>
      <c r="W8" s="327"/>
      <c r="X8" s="327"/>
      <c r="Y8" s="327"/>
      <c r="Z8" s="1"/>
      <c r="AA8" s="235"/>
      <c r="AB8" s="235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324"/>
      <c r="AN8" s="324"/>
      <c r="AO8" s="324"/>
      <c r="AP8" s="324"/>
      <c r="AQ8" s="324"/>
      <c r="AR8" s="324"/>
      <c r="AS8" s="324"/>
      <c r="AT8" s="324"/>
      <c r="AU8" s="324"/>
      <c r="AV8" s="1"/>
      <c r="AW8" s="1"/>
      <c r="AX8" s="1"/>
    </row>
    <row r="9" spans="1:50" ht="12.75">
      <c r="A9" s="113"/>
      <c r="B9" s="3"/>
      <c r="C9" s="3"/>
      <c r="D9" s="10"/>
      <c r="E9" s="274" t="s">
        <v>14</v>
      </c>
      <c r="F9" s="233" t="s">
        <v>12</v>
      </c>
      <c r="G9" s="258" t="s">
        <v>5</v>
      </c>
      <c r="H9" s="31" t="s">
        <v>2</v>
      </c>
      <c r="I9" s="255" t="s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38"/>
      <c r="W9" s="238"/>
      <c r="X9" s="238"/>
      <c r="Y9" s="238"/>
      <c r="Z9" s="1"/>
      <c r="AA9" s="235"/>
      <c r="AB9" s="235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1"/>
      <c r="AW9" s="1"/>
      <c r="AX9" s="1"/>
    </row>
    <row r="10" spans="1:50" ht="12.75">
      <c r="A10" s="115"/>
      <c r="B10" s="4"/>
      <c r="C10" s="4"/>
      <c r="D10" s="197" t="s">
        <v>13</v>
      </c>
      <c r="E10" s="275"/>
      <c r="F10" s="198" t="s">
        <v>6</v>
      </c>
      <c r="G10" s="259" t="s">
        <v>6</v>
      </c>
      <c r="H10" s="32" t="s">
        <v>3</v>
      </c>
      <c r="I10" s="256" t="s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38"/>
      <c r="W10" s="238"/>
      <c r="X10" s="238"/>
      <c r="Y10" s="238"/>
      <c r="Z10" s="1"/>
      <c r="AA10" s="235"/>
      <c r="AB10" s="235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324"/>
      <c r="AN10" s="324"/>
      <c r="AO10" s="324"/>
      <c r="AP10" s="53"/>
      <c r="AQ10" s="53"/>
      <c r="AR10" s="53"/>
      <c r="AS10" s="53"/>
      <c r="AT10" s="53"/>
      <c r="AU10" s="53"/>
      <c r="AV10" s="1"/>
      <c r="AW10" s="1"/>
      <c r="AX10" s="1"/>
    </row>
    <row r="11" spans="1:50" ht="12.75">
      <c r="A11" s="308" t="s">
        <v>135</v>
      </c>
      <c r="B11" s="309"/>
      <c r="C11" s="309"/>
      <c r="D11" s="197" t="s">
        <v>0</v>
      </c>
      <c r="E11" s="199" t="s">
        <v>15</v>
      </c>
      <c r="F11" s="200" t="s">
        <v>7</v>
      </c>
      <c r="G11" s="260" t="s">
        <v>7</v>
      </c>
      <c r="H11" s="32" t="s">
        <v>4</v>
      </c>
      <c r="I11" s="256" t="s">
        <v>28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28"/>
      <c r="W11" s="291"/>
      <c r="X11" s="239"/>
      <c r="Y11" s="239"/>
      <c r="Z11" s="1"/>
      <c r="AA11" s="53"/>
      <c r="AB11" s="53"/>
      <c r="AC11" s="53"/>
      <c r="AD11" s="242"/>
      <c r="AE11" s="53"/>
      <c r="AF11" s="242"/>
      <c r="AG11" s="53"/>
      <c r="AH11" s="242"/>
      <c r="AI11" s="53"/>
      <c r="AJ11" s="242"/>
      <c r="AK11" s="53"/>
      <c r="AL11" s="242"/>
      <c r="AM11" s="235"/>
      <c r="AN11" s="235"/>
      <c r="AO11" s="235"/>
      <c r="AP11" s="235"/>
      <c r="AQ11" s="235"/>
      <c r="AR11" s="235"/>
      <c r="AS11" s="235"/>
      <c r="AT11" s="235"/>
      <c r="AU11" s="235"/>
      <c r="AV11" s="1"/>
      <c r="AW11" s="1"/>
      <c r="AX11" s="1"/>
    </row>
    <row r="12" spans="1:50" ht="12.75">
      <c r="A12" s="115"/>
      <c r="B12" s="4"/>
      <c r="C12" s="4"/>
      <c r="D12" s="197" t="s">
        <v>36</v>
      </c>
      <c r="E12" s="199"/>
      <c r="F12" s="200" t="s">
        <v>8</v>
      </c>
      <c r="G12" s="201" t="s">
        <v>8</v>
      </c>
      <c r="H12" s="33"/>
      <c r="I12" s="256" t="s">
        <v>129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92"/>
      <c r="W12" s="292"/>
      <c r="X12" s="238"/>
      <c r="Y12" s="238"/>
      <c r="Z12" s="1"/>
      <c r="AA12" s="53"/>
      <c r="AB12" s="53"/>
      <c r="AC12" s="235"/>
      <c r="AD12" s="242"/>
      <c r="AE12" s="235"/>
      <c r="AF12" s="242"/>
      <c r="AG12" s="235"/>
      <c r="AH12" s="242"/>
      <c r="AI12" s="235"/>
      <c r="AJ12" s="242"/>
      <c r="AK12" s="235"/>
      <c r="AL12" s="242"/>
      <c r="AM12" s="235"/>
      <c r="AN12" s="53"/>
      <c r="AO12" s="53"/>
      <c r="AP12" s="243"/>
      <c r="AQ12" s="235"/>
      <c r="AR12" s="243"/>
      <c r="AS12" s="235"/>
      <c r="AT12" s="243"/>
      <c r="AU12" s="235"/>
      <c r="AV12" s="1"/>
      <c r="AW12" s="1"/>
      <c r="AX12" s="1"/>
    </row>
    <row r="13" spans="1:50" ht="13.5" thickBot="1">
      <c r="A13" s="118"/>
      <c r="B13" s="5"/>
      <c r="C13" s="5"/>
      <c r="D13" s="202"/>
      <c r="E13" s="203"/>
      <c r="F13" s="204"/>
      <c r="G13" s="205"/>
      <c r="H13" s="34"/>
      <c r="I13" s="25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38"/>
      <c r="W13" s="238"/>
      <c r="X13" s="238"/>
      <c r="Y13" s="238"/>
      <c r="Z13" s="1"/>
      <c r="AA13" s="53"/>
      <c r="AB13" s="53"/>
      <c r="AC13" s="235"/>
      <c r="AD13" s="242"/>
      <c r="AE13" s="235"/>
      <c r="AF13" s="242"/>
      <c r="AG13" s="235"/>
      <c r="AH13" s="242"/>
      <c r="AI13" s="235"/>
      <c r="AJ13" s="242"/>
      <c r="AK13" s="235"/>
      <c r="AL13" s="242"/>
      <c r="AM13" s="235"/>
      <c r="AN13" s="53"/>
      <c r="AO13" s="53"/>
      <c r="AP13" s="243"/>
      <c r="AQ13" s="235"/>
      <c r="AR13" s="243"/>
      <c r="AS13" s="235"/>
      <c r="AT13" s="243"/>
      <c r="AU13" s="235"/>
      <c r="AV13" s="1"/>
      <c r="AW13" s="1"/>
      <c r="AX13" s="1"/>
    </row>
    <row r="14" spans="1:50" ht="12.75">
      <c r="A14" s="319"/>
      <c r="B14" s="320"/>
      <c r="C14" s="320"/>
      <c r="D14" s="24"/>
      <c r="E14" s="24"/>
      <c r="F14" s="24"/>
      <c r="G14" s="24"/>
      <c r="H14" s="40"/>
      <c r="I14" s="98"/>
      <c r="J14" s="315"/>
      <c r="K14" s="315"/>
      <c r="L14" s="316"/>
      <c r="M14" s="316"/>
      <c r="N14" s="316"/>
      <c r="O14" s="316"/>
      <c r="P14" s="316"/>
      <c r="Q14" s="316"/>
      <c r="R14" s="310"/>
      <c r="S14" s="310"/>
      <c r="T14" s="236"/>
      <c r="U14" s="310"/>
      <c r="V14" s="310"/>
      <c r="W14" s="314"/>
      <c r="X14" s="314"/>
      <c r="Y14" s="314"/>
      <c r="Z14" s="1"/>
      <c r="AA14" s="237"/>
      <c r="AB14" s="244"/>
      <c r="AC14" s="244"/>
      <c r="AD14" s="245"/>
      <c r="AE14" s="244"/>
      <c r="AF14" s="245"/>
      <c r="AG14" s="244"/>
      <c r="AH14" s="245"/>
      <c r="AI14" s="244"/>
      <c r="AJ14" s="245"/>
      <c r="AK14" s="246"/>
      <c r="AL14" s="247"/>
      <c r="AM14" s="251"/>
      <c r="AN14" s="251"/>
      <c r="AO14" s="246"/>
      <c r="AP14" s="244"/>
      <c r="AQ14" s="244"/>
      <c r="AR14" s="251"/>
      <c r="AS14" s="251"/>
      <c r="AT14" s="251"/>
      <c r="AU14" s="251"/>
      <c r="AV14" s="1"/>
      <c r="AW14" s="1"/>
      <c r="AX14" s="1"/>
    </row>
    <row r="15" spans="1:50" ht="12.75">
      <c r="A15" s="321" t="s">
        <v>136</v>
      </c>
      <c r="B15" s="322"/>
      <c r="C15" s="322"/>
      <c r="D15" s="261">
        <v>8242420</v>
      </c>
      <c r="E15" s="261">
        <v>6003373</v>
      </c>
      <c r="F15" s="261">
        <v>5338910.11</v>
      </c>
      <c r="G15" s="261">
        <v>5278344.75</v>
      </c>
      <c r="H15" s="261">
        <v>60565.36</v>
      </c>
      <c r="I15" s="262">
        <v>2903509.89</v>
      </c>
      <c r="J15" s="315"/>
      <c r="K15" s="315"/>
      <c r="L15" s="316"/>
      <c r="M15" s="316"/>
      <c r="N15" s="316"/>
      <c r="O15" s="316"/>
      <c r="P15" s="316"/>
      <c r="Q15" s="316"/>
      <c r="R15" s="310"/>
      <c r="S15" s="310"/>
      <c r="T15" s="236"/>
      <c r="U15" s="323"/>
      <c r="V15" s="323"/>
      <c r="W15" s="314"/>
      <c r="X15" s="314"/>
      <c r="Y15" s="314"/>
      <c r="Z15" s="1"/>
      <c r="AA15" s="1"/>
      <c r="AB15" s="248"/>
      <c r="AC15" s="248"/>
      <c r="AD15" s="249"/>
      <c r="AE15" s="248"/>
      <c r="AF15" s="249"/>
      <c r="AG15" s="248"/>
      <c r="AH15" s="249"/>
      <c r="AI15" s="248"/>
      <c r="AJ15" s="249"/>
      <c r="AK15" s="253"/>
      <c r="AL15" s="254"/>
      <c r="AM15" s="250"/>
      <c r="AN15" s="250"/>
      <c r="AO15" s="248"/>
      <c r="AP15" s="248"/>
      <c r="AQ15" s="248"/>
      <c r="AR15" s="250"/>
      <c r="AS15" s="250"/>
      <c r="AT15" s="250"/>
      <c r="AU15" s="250"/>
      <c r="AV15" s="1"/>
      <c r="AW15" s="1"/>
      <c r="AX15" s="1"/>
    </row>
    <row r="16" spans="1:50" ht="13.5" thickBot="1">
      <c r="A16" s="263"/>
      <c r="B16" s="264"/>
      <c r="C16" s="264"/>
      <c r="D16" s="265"/>
      <c r="E16" s="265"/>
      <c r="F16" s="265"/>
      <c r="G16" s="265"/>
      <c r="H16" s="266"/>
      <c r="I16" s="267"/>
      <c r="J16" s="317"/>
      <c r="K16" s="317"/>
      <c r="L16" s="306"/>
      <c r="M16" s="306"/>
      <c r="N16" s="306"/>
      <c r="O16" s="306"/>
      <c r="P16" s="306"/>
      <c r="Q16" s="306"/>
      <c r="R16" s="307"/>
      <c r="S16" s="307"/>
      <c r="T16" s="252"/>
      <c r="U16" s="307"/>
      <c r="V16" s="307"/>
      <c r="W16" s="314"/>
      <c r="X16" s="314"/>
      <c r="Y16" s="31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3.5">
      <c r="A17" s="300"/>
      <c r="B17" s="301"/>
      <c r="C17" s="301"/>
      <c r="D17" s="268"/>
      <c r="E17" s="268"/>
      <c r="F17" s="268"/>
      <c r="G17" s="268"/>
      <c r="H17" s="269"/>
      <c r="I17" s="270"/>
      <c r="J17" s="305"/>
      <c r="K17" s="305"/>
      <c r="L17" s="306"/>
      <c r="M17" s="306"/>
      <c r="N17" s="306"/>
      <c r="O17" s="306"/>
      <c r="P17" s="306"/>
      <c r="Q17" s="306"/>
      <c r="R17" s="307"/>
      <c r="S17" s="307"/>
      <c r="T17" s="252"/>
      <c r="U17" s="307"/>
      <c r="V17" s="307"/>
      <c r="W17" s="313"/>
      <c r="X17" s="313"/>
      <c r="Y17" s="313"/>
      <c r="Z17" s="1"/>
      <c r="AA17" s="1"/>
      <c r="AB17" s="1"/>
      <c r="AC17" s="1"/>
      <c r="AD17" s="1"/>
      <c r="AE17" s="1"/>
      <c r="AF17" s="1"/>
      <c r="AG17" s="1"/>
      <c r="AH17" s="140"/>
      <c r="AI17" s="1"/>
      <c r="AJ17" s="1"/>
      <c r="AK17" s="1"/>
      <c r="AL17" s="1"/>
      <c r="AM17" s="1"/>
      <c r="AN17" s="1"/>
      <c r="AO17" s="140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>
      <c r="A18" s="302" t="s">
        <v>137</v>
      </c>
      <c r="B18" s="303"/>
      <c r="C18" s="304"/>
      <c r="D18" s="261">
        <v>96100</v>
      </c>
      <c r="E18" s="261">
        <v>96100</v>
      </c>
      <c r="F18" s="451">
        <v>96100</v>
      </c>
      <c r="G18" s="451">
        <v>96100</v>
      </c>
      <c r="H18" s="452">
        <v>0</v>
      </c>
      <c r="I18" s="453">
        <v>0</v>
      </c>
      <c r="J18" s="318"/>
      <c r="K18" s="318"/>
      <c r="L18" s="316"/>
      <c r="M18" s="316"/>
      <c r="N18" s="316"/>
      <c r="O18" s="316"/>
      <c r="P18" s="316"/>
      <c r="Q18" s="316"/>
      <c r="R18" s="310"/>
      <c r="S18" s="310"/>
      <c r="T18" s="236"/>
      <c r="U18" s="310"/>
      <c r="V18" s="310"/>
      <c r="W18" s="314"/>
      <c r="X18" s="314"/>
      <c r="Y18" s="314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271"/>
      <c r="B19" s="1"/>
      <c r="C19" s="1"/>
      <c r="D19" s="272"/>
      <c r="E19" s="272"/>
      <c r="F19" s="272"/>
      <c r="G19" s="272"/>
      <c r="H19" s="277"/>
      <c r="I19" s="273"/>
      <c r="J19" s="317"/>
      <c r="K19" s="317"/>
      <c r="L19" s="306"/>
      <c r="M19" s="306"/>
      <c r="N19" s="306"/>
      <c r="O19" s="306"/>
      <c r="P19" s="306"/>
      <c r="Q19" s="306"/>
      <c r="R19" s="307"/>
      <c r="S19" s="307"/>
      <c r="T19" s="252"/>
      <c r="U19" s="307"/>
      <c r="V19" s="307"/>
      <c r="W19" s="313"/>
      <c r="X19" s="313"/>
      <c r="Y19" s="31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0.25" customHeight="1">
      <c r="A20" s="294" t="s">
        <v>138</v>
      </c>
      <c r="B20" s="295"/>
      <c r="C20" s="296"/>
      <c r="D20" s="276">
        <v>5472628</v>
      </c>
      <c r="E20" s="276">
        <v>4975818</v>
      </c>
      <c r="F20" s="276">
        <v>1120261.92</v>
      </c>
      <c r="G20" s="276">
        <v>1120261.92</v>
      </c>
      <c r="H20" s="278">
        <v>0</v>
      </c>
      <c r="I20" s="276">
        <v>4352366.08</v>
      </c>
      <c r="J20" s="315"/>
      <c r="K20" s="315"/>
      <c r="L20" s="316"/>
      <c r="M20" s="316"/>
      <c r="N20" s="316"/>
      <c r="O20" s="316"/>
      <c r="P20" s="316"/>
      <c r="Q20" s="316"/>
      <c r="R20" s="310"/>
      <c r="S20" s="310"/>
      <c r="T20" s="236"/>
      <c r="U20" s="310"/>
      <c r="V20" s="310"/>
      <c r="W20" s="314"/>
      <c r="X20" s="314"/>
      <c r="Y20" s="31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9" ht="12.75">
      <c r="A21" s="294" t="s">
        <v>139</v>
      </c>
      <c r="B21" s="295"/>
      <c r="C21" s="296"/>
      <c r="D21" s="276">
        <v>90000</v>
      </c>
      <c r="E21" s="276">
        <v>90000</v>
      </c>
      <c r="F21" s="276">
        <v>9986</v>
      </c>
      <c r="G21" s="276">
        <v>3986</v>
      </c>
      <c r="H21" s="276">
        <v>6000</v>
      </c>
      <c r="I21" s="276">
        <v>80014</v>
      </c>
    </row>
    <row r="22" spans="1:13" ht="27.75" customHeight="1">
      <c r="A22" s="298" t="s">
        <v>140</v>
      </c>
      <c r="B22" s="298"/>
      <c r="C22" s="298"/>
      <c r="D22" s="276">
        <v>819160</v>
      </c>
      <c r="E22" s="276">
        <v>819160</v>
      </c>
      <c r="F22" s="276">
        <v>159387.52</v>
      </c>
      <c r="G22" s="276">
        <v>159387.52</v>
      </c>
      <c r="H22" s="276">
        <v>6000</v>
      </c>
      <c r="I22" s="276">
        <v>659772.48</v>
      </c>
      <c r="J22" s="59"/>
      <c r="K22" s="58"/>
      <c r="L22" s="58"/>
      <c r="M22" s="58"/>
    </row>
    <row r="23" spans="1:24" ht="30" customHeight="1">
      <c r="A23" s="298" t="s">
        <v>141</v>
      </c>
      <c r="B23" s="298"/>
      <c r="C23" s="298"/>
      <c r="D23" s="276">
        <v>1002409</v>
      </c>
      <c r="E23" s="276">
        <v>807609</v>
      </c>
      <c r="F23" s="276">
        <v>145000</v>
      </c>
      <c r="G23" s="276">
        <v>297746.46</v>
      </c>
      <c r="H23" s="276">
        <v>24746.47</v>
      </c>
      <c r="I23" s="276">
        <v>704662.54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57"/>
      <c r="V23" s="57"/>
      <c r="W23" s="57"/>
      <c r="X23" s="57"/>
    </row>
    <row r="24" spans="1:9" ht="27" customHeight="1">
      <c r="A24" s="298" t="s">
        <v>142</v>
      </c>
      <c r="B24" s="298"/>
      <c r="C24" s="298"/>
      <c r="D24" s="276">
        <v>800000</v>
      </c>
      <c r="E24" s="276">
        <v>800000</v>
      </c>
      <c r="F24" s="276">
        <v>0</v>
      </c>
      <c r="G24" s="276">
        <v>0</v>
      </c>
      <c r="H24" s="276">
        <v>0</v>
      </c>
      <c r="I24" s="276">
        <v>800000</v>
      </c>
    </row>
    <row r="25" spans="1:9" ht="21" customHeight="1">
      <c r="A25" s="298" t="s">
        <v>143</v>
      </c>
      <c r="B25" s="298"/>
      <c r="C25" s="298"/>
      <c r="D25" s="450">
        <f>SUM(D15:D24)</f>
        <v>16522717</v>
      </c>
      <c r="E25" s="450">
        <f>SUM(E15:E24)</f>
        <v>13592060</v>
      </c>
      <c r="F25" s="450">
        <f>SUM(F15:F24)</f>
        <v>6869645.55</v>
      </c>
      <c r="G25" s="450">
        <f>SUM(G15:G24)</f>
        <v>6955826.649999999</v>
      </c>
      <c r="H25" s="450">
        <f>SUM(H15:H24)</f>
        <v>97311.83</v>
      </c>
      <c r="I25" s="450">
        <f>SUM(I15:I24)</f>
        <v>9500324.990000002</v>
      </c>
    </row>
    <row r="261" spans="22:25" ht="12.75">
      <c r="V261" s="286" t="s">
        <v>48</v>
      </c>
      <c r="W261" s="286"/>
      <c r="X261" s="286"/>
      <c r="Y261" s="286"/>
    </row>
    <row r="262" spans="8:25" ht="12.75">
      <c r="H262" s="1"/>
      <c r="I262" s="1"/>
      <c r="V262" s="325" t="s">
        <v>49</v>
      </c>
      <c r="W262" s="325"/>
      <c r="X262" s="325"/>
      <c r="Y262" s="325"/>
    </row>
    <row r="263" spans="8:25" ht="12.75">
      <c r="H263" s="1"/>
      <c r="I263" s="1"/>
      <c r="V263" s="325" t="s">
        <v>50</v>
      </c>
      <c r="W263" s="325"/>
      <c r="X263" s="325"/>
      <c r="Y263" s="325"/>
    </row>
    <row r="264" spans="8:25" ht="12.75">
      <c r="H264" s="1"/>
      <c r="I264" s="1"/>
      <c r="V264" s="325" t="s">
        <v>51</v>
      </c>
      <c r="W264" s="325"/>
      <c r="X264" s="325"/>
      <c r="Y264" s="325"/>
    </row>
    <row r="265" ht="12.75">
      <c r="F265" s="26"/>
    </row>
    <row r="266" spans="1:20" ht="15">
      <c r="A266" s="312" t="s">
        <v>75</v>
      </c>
      <c r="B266" s="312"/>
      <c r="C266" s="312"/>
      <c r="D266" s="312"/>
      <c r="E266" s="312"/>
      <c r="F266" s="312"/>
      <c r="G266" s="312"/>
      <c r="H266" s="312"/>
      <c r="I266" s="312"/>
      <c r="N266" s="297" t="s">
        <v>39</v>
      </c>
      <c r="O266" s="297"/>
      <c r="P266" s="81"/>
      <c r="Q266" s="81"/>
      <c r="R266" s="81"/>
      <c r="S266" s="81"/>
      <c r="T266" s="81"/>
    </row>
    <row r="267" spans="22:25" ht="12.75">
      <c r="V267" s="285" t="s">
        <v>52</v>
      </c>
      <c r="W267" s="285"/>
      <c r="X267" s="285"/>
      <c r="Y267" s="285"/>
    </row>
    <row r="268" spans="1:25" ht="15">
      <c r="A268" s="312" t="s">
        <v>84</v>
      </c>
      <c r="B268" s="312"/>
      <c r="C268" s="312"/>
      <c r="D268" s="312"/>
      <c r="E268" s="312"/>
      <c r="F268" s="312"/>
      <c r="G268" s="312"/>
      <c r="H268" s="312"/>
      <c r="I268" s="312"/>
      <c r="V268" s="293" t="s">
        <v>82</v>
      </c>
      <c r="W268" s="293"/>
      <c r="X268" s="293"/>
      <c r="Y268" s="293"/>
    </row>
    <row r="269" spans="22:25" ht="13.5" thickBot="1">
      <c r="V269" s="293" t="s">
        <v>53</v>
      </c>
      <c r="W269" s="293"/>
      <c r="X269" s="293"/>
      <c r="Y269" s="293"/>
    </row>
    <row r="270" spans="1:25" ht="12.75">
      <c r="A270" s="113"/>
      <c r="B270" s="3"/>
      <c r="C270" s="3"/>
      <c r="D270" s="10"/>
      <c r="E270" s="232" t="s">
        <v>14</v>
      </c>
      <c r="F270" s="233" t="s">
        <v>12</v>
      </c>
      <c r="G270" s="234" t="s">
        <v>5</v>
      </c>
      <c r="H270" s="31" t="s">
        <v>2</v>
      </c>
      <c r="I270" s="114" t="s">
        <v>2</v>
      </c>
      <c r="V270" s="46"/>
      <c r="W270" s="46"/>
      <c r="X270" s="46"/>
      <c r="Y270" s="46"/>
    </row>
    <row r="271" spans="1:25" ht="12.75">
      <c r="A271" s="115"/>
      <c r="B271" s="4"/>
      <c r="C271" s="4"/>
      <c r="D271" s="25" t="s">
        <v>13</v>
      </c>
      <c r="E271" s="27"/>
      <c r="F271" s="7" t="s">
        <v>6</v>
      </c>
      <c r="G271" s="42" t="s">
        <v>6</v>
      </c>
      <c r="H271" s="32" t="s">
        <v>3</v>
      </c>
      <c r="I271" s="116" t="s">
        <v>1</v>
      </c>
      <c r="V271" s="46"/>
      <c r="W271" s="46"/>
      <c r="X271" s="46"/>
      <c r="Y271" s="46"/>
    </row>
    <row r="272" spans="1:25" ht="12.75">
      <c r="A272" s="308" t="s">
        <v>27</v>
      </c>
      <c r="B272" s="309"/>
      <c r="C272" s="309"/>
      <c r="D272" s="25" t="s">
        <v>0</v>
      </c>
      <c r="E272" s="29" t="s">
        <v>15</v>
      </c>
      <c r="F272" s="8" t="s">
        <v>7</v>
      </c>
      <c r="G272" s="43" t="s">
        <v>7</v>
      </c>
      <c r="H272" s="32" t="s">
        <v>4</v>
      </c>
      <c r="I272" s="116" t="s">
        <v>28</v>
      </c>
      <c r="V272" s="287"/>
      <c r="W272" s="287"/>
      <c r="X272" s="47" t="s">
        <v>35</v>
      </c>
      <c r="Y272" s="47"/>
    </row>
    <row r="273" spans="1:25" ht="12.75">
      <c r="A273" s="115"/>
      <c r="B273" s="4"/>
      <c r="C273" s="4"/>
      <c r="D273" s="25" t="s">
        <v>36</v>
      </c>
      <c r="E273" s="28"/>
      <c r="F273" s="8" t="s">
        <v>8</v>
      </c>
      <c r="G273" s="43" t="s">
        <v>8</v>
      </c>
      <c r="H273" s="33"/>
      <c r="I273" s="117"/>
      <c r="V273" s="288" t="s">
        <v>29</v>
      </c>
      <c r="W273" s="288"/>
      <c r="X273" s="46"/>
      <c r="Y273" s="46"/>
    </row>
    <row r="274" spans="1:25" ht="13.5" thickBot="1">
      <c r="A274" s="118"/>
      <c r="B274" s="5"/>
      <c r="C274" s="5"/>
      <c r="D274" s="9"/>
      <c r="E274" s="30"/>
      <c r="F274" s="6"/>
      <c r="G274" s="44"/>
      <c r="H274" s="34"/>
      <c r="I274" s="119"/>
      <c r="V274" s="46"/>
      <c r="W274" s="46"/>
      <c r="X274" s="46"/>
      <c r="Y274" s="46"/>
    </row>
    <row r="275" spans="1:25" ht="13.5" thickBot="1">
      <c r="A275" s="120" t="s">
        <v>42</v>
      </c>
      <c r="B275" s="5"/>
      <c r="C275" s="60">
        <v>1000</v>
      </c>
      <c r="D275" s="68">
        <f aca="true" t="shared" si="0" ref="D275:I275">D276+D279+D280+D284+D285+D290</f>
        <v>2638828</v>
      </c>
      <c r="E275" s="68">
        <f t="shared" si="0"/>
        <v>1224485</v>
      </c>
      <c r="F275" s="68">
        <f t="shared" si="0"/>
        <v>778852.52</v>
      </c>
      <c r="G275" s="68">
        <f t="shared" si="0"/>
        <v>769204.23</v>
      </c>
      <c r="H275" s="68">
        <f t="shared" si="0"/>
        <v>9648.290000000005</v>
      </c>
      <c r="I275" s="121">
        <f t="shared" si="0"/>
        <v>445632.4799999999</v>
      </c>
      <c r="V275" s="46"/>
      <c r="W275" s="46"/>
      <c r="X275" s="46"/>
      <c r="Y275" s="46"/>
    </row>
    <row r="276" spans="1:25" ht="13.5" thickBot="1">
      <c r="A276" s="122" t="s">
        <v>17</v>
      </c>
      <c r="B276" s="13"/>
      <c r="C276" s="49">
        <v>1110</v>
      </c>
      <c r="D276" s="19">
        <f aca="true" t="shared" si="1" ref="D276:I276">D277+D278</f>
        <v>1560662</v>
      </c>
      <c r="E276" s="19">
        <f t="shared" si="1"/>
        <v>643987</v>
      </c>
      <c r="F276" s="19">
        <f t="shared" si="1"/>
        <v>413710</v>
      </c>
      <c r="G276" s="19">
        <f t="shared" si="1"/>
        <v>413710</v>
      </c>
      <c r="H276" s="35">
        <f t="shared" si="1"/>
        <v>0</v>
      </c>
      <c r="I276" s="123">
        <f t="shared" si="1"/>
        <v>230277</v>
      </c>
      <c r="V276" s="289">
        <v>40323</v>
      </c>
      <c r="W276" s="287"/>
      <c r="X276" s="46"/>
      <c r="Y276" s="46"/>
    </row>
    <row r="277" spans="1:25" ht="12.75">
      <c r="A277" s="124" t="s">
        <v>18</v>
      </c>
      <c r="B277" s="12"/>
      <c r="C277" s="48">
        <v>1111</v>
      </c>
      <c r="D277" s="20">
        <v>1560662</v>
      </c>
      <c r="E277" s="20">
        <v>643987</v>
      </c>
      <c r="F277" s="20">
        <v>413710</v>
      </c>
      <c r="G277" s="20">
        <v>413710</v>
      </c>
      <c r="H277" s="36">
        <f>F277-G277</f>
        <v>0</v>
      </c>
      <c r="I277" s="125">
        <f>E277-F277</f>
        <v>230277</v>
      </c>
      <c r="V277" s="288" t="s">
        <v>30</v>
      </c>
      <c r="W277" s="288"/>
      <c r="X277" s="45" t="s">
        <v>31</v>
      </c>
      <c r="Y277" s="46"/>
    </row>
    <row r="278" spans="1:9" ht="13.5" thickBot="1">
      <c r="A278" s="118"/>
      <c r="B278" s="5"/>
      <c r="C278" s="50"/>
      <c r="D278" s="21"/>
      <c r="E278" s="21"/>
      <c r="F278" s="21"/>
      <c r="G278" s="21"/>
      <c r="H278" s="37">
        <f>F278-G278</f>
        <v>0</v>
      </c>
      <c r="I278" s="76">
        <f>E278-F278</f>
        <v>0</v>
      </c>
    </row>
    <row r="279" spans="1:9" ht="13.5" thickBot="1">
      <c r="A279" s="122" t="s">
        <v>19</v>
      </c>
      <c r="B279" s="13"/>
      <c r="C279" s="49">
        <v>1120</v>
      </c>
      <c r="D279" s="19">
        <v>560157</v>
      </c>
      <c r="E279" s="19">
        <v>233329</v>
      </c>
      <c r="F279" s="19">
        <v>164398</v>
      </c>
      <c r="G279" s="19">
        <v>159145.53</v>
      </c>
      <c r="H279" s="38">
        <f>F279-G279</f>
        <v>5252.470000000001</v>
      </c>
      <c r="I279" s="126">
        <f>E279-F279</f>
        <v>68931</v>
      </c>
    </row>
    <row r="280" spans="1:25" ht="15.75" thickBot="1">
      <c r="A280" s="122" t="s">
        <v>20</v>
      </c>
      <c r="B280" s="13"/>
      <c r="C280" s="49">
        <v>1130</v>
      </c>
      <c r="D280" s="19">
        <f aca="true" t="shared" si="2" ref="D280:I280">D281+D282+D283</f>
        <v>418914</v>
      </c>
      <c r="E280" s="19">
        <f t="shared" si="2"/>
        <v>267588</v>
      </c>
      <c r="F280" s="19">
        <f t="shared" si="2"/>
        <v>151028.15</v>
      </c>
      <c r="G280" s="19">
        <f t="shared" si="2"/>
        <v>146632.34</v>
      </c>
      <c r="H280" s="35">
        <f t="shared" si="2"/>
        <v>4395.810000000003</v>
      </c>
      <c r="I280" s="123">
        <f t="shared" si="2"/>
        <v>116559.85</v>
      </c>
      <c r="J280" s="312" t="s">
        <v>54</v>
      </c>
      <c r="K280" s="312"/>
      <c r="L280" s="312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12"/>
      <c r="X280" s="312"/>
      <c r="Y280" s="312"/>
    </row>
    <row r="281" spans="1:25" ht="12.75">
      <c r="A281" s="115" t="s">
        <v>76</v>
      </c>
      <c r="B281" s="4"/>
      <c r="C281" s="127">
        <v>1131</v>
      </c>
      <c r="D281" s="21">
        <v>100000</v>
      </c>
      <c r="E281" s="21">
        <v>46200</v>
      </c>
      <c r="F281" s="21">
        <v>20200</v>
      </c>
      <c r="G281" s="21">
        <v>20200</v>
      </c>
      <c r="H281" s="36">
        <f>F281-G281</f>
        <v>0</v>
      </c>
      <c r="I281" s="125">
        <f>E281-F281</f>
        <v>26000</v>
      </c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spans="1:25" ht="15">
      <c r="A282" s="128" t="s">
        <v>78</v>
      </c>
      <c r="B282" s="14"/>
      <c r="C282" s="51">
        <v>1134</v>
      </c>
      <c r="D282" s="22">
        <v>265766</v>
      </c>
      <c r="E282" s="22">
        <v>168240</v>
      </c>
      <c r="F282" s="22">
        <v>118240</v>
      </c>
      <c r="G282" s="22">
        <v>113887.34</v>
      </c>
      <c r="H282" s="39">
        <f>F282-G282</f>
        <v>4352.6600000000035</v>
      </c>
      <c r="I282" s="76">
        <f>E282-F282</f>
        <v>50000</v>
      </c>
      <c r="J282" s="290" t="s">
        <v>41</v>
      </c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</row>
    <row r="283" spans="1:25" ht="15" thickBot="1">
      <c r="A283" s="128" t="s">
        <v>77</v>
      </c>
      <c r="B283" s="14"/>
      <c r="C283" s="51">
        <v>1135</v>
      </c>
      <c r="D283" s="22">
        <v>53148</v>
      </c>
      <c r="E283" s="22">
        <v>53148</v>
      </c>
      <c r="F283" s="22">
        <v>12588.15</v>
      </c>
      <c r="G283" s="22">
        <v>12545</v>
      </c>
      <c r="H283" s="39">
        <f>F283-G283</f>
        <v>43.149999999999636</v>
      </c>
      <c r="I283" s="76">
        <f>E283-F283</f>
        <v>40559.85</v>
      </c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spans="1:25" ht="15.75" thickBot="1">
      <c r="A284" s="122" t="s">
        <v>21</v>
      </c>
      <c r="B284" s="13"/>
      <c r="C284" s="49">
        <v>1140</v>
      </c>
      <c r="D284" s="19">
        <v>3817</v>
      </c>
      <c r="E284" s="19">
        <v>2254</v>
      </c>
      <c r="F284" s="19">
        <v>284.59</v>
      </c>
      <c r="G284" s="19">
        <v>284.59</v>
      </c>
      <c r="H284" s="38">
        <f>F284-G284</f>
        <v>0</v>
      </c>
      <c r="I284" s="129">
        <f>E284-F284</f>
        <v>1969.41</v>
      </c>
      <c r="J284" s="312" t="s">
        <v>85</v>
      </c>
      <c r="K284" s="312"/>
      <c r="L284" s="312"/>
      <c r="M284" s="312"/>
      <c r="N284" s="312"/>
      <c r="O284" s="312"/>
      <c r="P284" s="312"/>
      <c r="Q284" s="312"/>
      <c r="R284" s="312"/>
      <c r="S284" s="312"/>
      <c r="T284" s="312"/>
      <c r="U284" s="312"/>
      <c r="V284" s="312"/>
      <c r="W284" s="312"/>
      <c r="X284" s="312"/>
      <c r="Y284" s="312"/>
    </row>
    <row r="285" spans="1:25" ht="15" thickBot="1">
      <c r="A285" s="122" t="s">
        <v>22</v>
      </c>
      <c r="B285" s="13"/>
      <c r="C285" s="49">
        <v>1160</v>
      </c>
      <c r="D285" s="19">
        <f aca="true" t="shared" si="3" ref="D285:I285">D286+D287+D288+D289</f>
        <v>95278</v>
      </c>
      <c r="E285" s="19">
        <f t="shared" si="3"/>
        <v>77327</v>
      </c>
      <c r="F285" s="19">
        <f t="shared" si="3"/>
        <v>49431.78</v>
      </c>
      <c r="G285" s="19">
        <f t="shared" si="3"/>
        <v>49431.770000000004</v>
      </c>
      <c r="H285" s="35">
        <f t="shared" si="3"/>
        <v>0.009999999999990905</v>
      </c>
      <c r="I285" s="123">
        <f t="shared" si="3"/>
        <v>27895.219999999998</v>
      </c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spans="1:25" ht="12.75">
      <c r="A286" s="115" t="s">
        <v>23</v>
      </c>
      <c r="B286" s="4"/>
      <c r="C286" s="127">
        <v>1161</v>
      </c>
      <c r="D286" s="21">
        <v>66333</v>
      </c>
      <c r="E286" s="21">
        <v>63403</v>
      </c>
      <c r="F286" s="21">
        <v>40553.19</v>
      </c>
      <c r="G286" s="21">
        <v>40553.19</v>
      </c>
      <c r="H286" s="36">
        <f aca="true" t="shared" si="4" ref="H286:H296">F286-G286</f>
        <v>0</v>
      </c>
      <c r="I286" s="125">
        <f aca="true" t="shared" si="5" ref="I286:I296">E286-F286</f>
        <v>22849.809999999998</v>
      </c>
      <c r="J286" s="284" t="s">
        <v>55</v>
      </c>
      <c r="K286" s="282"/>
      <c r="L286" s="283" t="s">
        <v>59</v>
      </c>
      <c r="M286" s="279"/>
      <c r="N286" s="283" t="s">
        <v>32</v>
      </c>
      <c r="O286" s="279"/>
      <c r="P286" s="283" t="s">
        <v>32</v>
      </c>
      <c r="Q286" s="279"/>
      <c r="R286" s="280" t="s">
        <v>64</v>
      </c>
      <c r="S286" s="281"/>
      <c r="T286" s="82" t="s">
        <v>68</v>
      </c>
      <c r="U286" s="240" t="s">
        <v>71</v>
      </c>
      <c r="V286" s="241"/>
      <c r="W286" s="329"/>
      <c r="X286" s="330"/>
      <c r="Y286" s="331"/>
    </row>
    <row r="287" spans="1:25" ht="12.75">
      <c r="A287" s="128" t="s">
        <v>24</v>
      </c>
      <c r="B287" s="14"/>
      <c r="C287" s="51">
        <v>1162</v>
      </c>
      <c r="D287" s="22">
        <v>1493</v>
      </c>
      <c r="E287" s="22">
        <v>982</v>
      </c>
      <c r="F287" s="22">
        <v>575.13</v>
      </c>
      <c r="G287" s="22">
        <v>575.12</v>
      </c>
      <c r="H287" s="39">
        <f t="shared" si="4"/>
        <v>0.009999999999990905</v>
      </c>
      <c r="I287" s="76">
        <f t="shared" si="5"/>
        <v>406.87</v>
      </c>
      <c r="J287" s="332" t="s">
        <v>56</v>
      </c>
      <c r="K287" s="333"/>
      <c r="L287" s="334" t="s">
        <v>81</v>
      </c>
      <c r="M287" s="335"/>
      <c r="N287" s="334" t="s">
        <v>60</v>
      </c>
      <c r="O287" s="335"/>
      <c r="P287" s="334" t="s">
        <v>62</v>
      </c>
      <c r="Q287" s="335"/>
      <c r="R287" s="336" t="s">
        <v>65</v>
      </c>
      <c r="S287" s="337"/>
      <c r="T287" s="29" t="s">
        <v>69</v>
      </c>
      <c r="U287" s="338" t="s">
        <v>72</v>
      </c>
      <c r="V287" s="339"/>
      <c r="W287" s="326" t="s">
        <v>73</v>
      </c>
      <c r="X287" s="326"/>
      <c r="Y287" s="340"/>
    </row>
    <row r="288" spans="1:25" ht="12.75">
      <c r="A288" s="128" t="s">
        <v>25</v>
      </c>
      <c r="B288" s="14"/>
      <c r="C288" s="51">
        <v>1163</v>
      </c>
      <c r="D288" s="22">
        <v>23917</v>
      </c>
      <c r="E288" s="22">
        <v>12942</v>
      </c>
      <c r="F288" s="22">
        <v>8303.46</v>
      </c>
      <c r="G288" s="22">
        <v>8303.46</v>
      </c>
      <c r="H288" s="39">
        <f t="shared" si="4"/>
        <v>0</v>
      </c>
      <c r="I288" s="61">
        <f t="shared" si="5"/>
        <v>4638.540000000001</v>
      </c>
      <c r="J288" s="332" t="s">
        <v>57</v>
      </c>
      <c r="K288" s="333"/>
      <c r="L288" s="334" t="s">
        <v>80</v>
      </c>
      <c r="M288" s="335"/>
      <c r="N288" s="334" t="s">
        <v>61</v>
      </c>
      <c r="O288" s="335"/>
      <c r="P288" s="334" t="s">
        <v>11</v>
      </c>
      <c r="Q288" s="335"/>
      <c r="R288" s="336" t="s">
        <v>66</v>
      </c>
      <c r="S288" s="337"/>
      <c r="T288" s="111"/>
      <c r="U288" s="341"/>
      <c r="V288" s="339"/>
      <c r="W288" s="342" t="s">
        <v>74</v>
      </c>
      <c r="X288" s="326"/>
      <c r="Y288" s="340"/>
    </row>
    <row r="289" spans="1:25" ht="13.5" thickBot="1">
      <c r="A289" s="130" t="s">
        <v>79</v>
      </c>
      <c r="B289" s="62"/>
      <c r="C289" s="63"/>
      <c r="D289" s="64">
        <v>3535</v>
      </c>
      <c r="E289" s="64"/>
      <c r="F289" s="64"/>
      <c r="G289" s="64"/>
      <c r="H289" s="75">
        <f t="shared" si="4"/>
        <v>0</v>
      </c>
      <c r="I289" s="77">
        <f t="shared" si="5"/>
        <v>0</v>
      </c>
      <c r="J289" s="343" t="s">
        <v>58</v>
      </c>
      <c r="K289" s="344"/>
      <c r="L289" s="345"/>
      <c r="M289" s="346"/>
      <c r="N289" s="345"/>
      <c r="O289" s="346"/>
      <c r="P289" s="345"/>
      <c r="Q289" s="346"/>
      <c r="R289" s="347" t="s">
        <v>67</v>
      </c>
      <c r="S289" s="348"/>
      <c r="T289" s="83" t="s">
        <v>70</v>
      </c>
      <c r="U289" s="349"/>
      <c r="V289" s="350"/>
      <c r="W289" s="351"/>
      <c r="X289" s="352"/>
      <c r="Y289" s="353"/>
    </row>
    <row r="290" spans="1:25" ht="13.5" thickBot="1">
      <c r="A290" s="122" t="s">
        <v>37</v>
      </c>
      <c r="B290" s="13"/>
      <c r="C290" s="49">
        <v>1170</v>
      </c>
      <c r="D290" s="67">
        <f>D291</f>
        <v>0</v>
      </c>
      <c r="E290" s="67">
        <f>E291</f>
        <v>0</v>
      </c>
      <c r="F290" s="67">
        <f>F291</f>
        <v>0</v>
      </c>
      <c r="G290" s="67">
        <f>G291</f>
        <v>0</v>
      </c>
      <c r="H290" s="55">
        <f t="shared" si="4"/>
        <v>0</v>
      </c>
      <c r="I290" s="56">
        <f t="shared" si="5"/>
        <v>0</v>
      </c>
      <c r="J290" s="354" t="s">
        <v>33</v>
      </c>
      <c r="K290" s="355"/>
      <c r="L290" s="356">
        <f>D301</f>
        <v>2654228</v>
      </c>
      <c r="M290" s="357"/>
      <c r="N290" s="356">
        <f>E301</f>
        <v>1224485</v>
      </c>
      <c r="O290" s="357"/>
      <c r="P290" s="356" t="e">
        <f>#REF!</f>
        <v>#REF!</v>
      </c>
      <c r="Q290" s="357"/>
      <c r="R290" s="358">
        <f>R291+R310</f>
        <v>0</v>
      </c>
      <c r="S290" s="359"/>
      <c r="T290" s="84">
        <f>I301</f>
        <v>445632.4799999999</v>
      </c>
      <c r="U290" s="358">
        <f>U291+U310</f>
        <v>120005.56</v>
      </c>
      <c r="V290" s="359"/>
      <c r="W290" s="360"/>
      <c r="X290" s="361"/>
      <c r="Y290" s="362"/>
    </row>
    <row r="291" spans="1:25" ht="13.5" thickBot="1">
      <c r="A291" s="131" t="s">
        <v>43</v>
      </c>
      <c r="B291" s="13"/>
      <c r="C291" s="49">
        <v>1172</v>
      </c>
      <c r="D291" s="65"/>
      <c r="E291" s="65"/>
      <c r="F291" s="65"/>
      <c r="G291" s="65"/>
      <c r="H291" s="55">
        <f t="shared" si="4"/>
        <v>0</v>
      </c>
      <c r="I291" s="56">
        <f t="shared" si="5"/>
        <v>0</v>
      </c>
      <c r="J291" s="363">
        <v>1000</v>
      </c>
      <c r="K291" s="364"/>
      <c r="L291" s="356">
        <f>D275</f>
        <v>2638828</v>
      </c>
      <c r="M291" s="357"/>
      <c r="N291" s="356">
        <f>E275</f>
        <v>1224485</v>
      </c>
      <c r="O291" s="357"/>
      <c r="P291" s="356" t="e">
        <f>#REF!</f>
        <v>#REF!</v>
      </c>
      <c r="Q291" s="357"/>
      <c r="R291" s="358">
        <f>R292+R296+R298+R302+R303+R308</f>
        <v>0</v>
      </c>
      <c r="S291" s="359"/>
      <c r="T291" s="84">
        <f>I275</f>
        <v>445632.4799999999</v>
      </c>
      <c r="U291" s="358">
        <f>U292+U296+U298+U302+U303+U308</f>
        <v>120005.56</v>
      </c>
      <c r="V291" s="359"/>
      <c r="W291" s="360"/>
      <c r="X291" s="361"/>
      <c r="Y291" s="362"/>
    </row>
    <row r="292" spans="1:25" ht="13.5" thickBot="1">
      <c r="A292" s="122" t="s">
        <v>44</v>
      </c>
      <c r="B292" s="13"/>
      <c r="C292" s="13">
        <v>2000</v>
      </c>
      <c r="D292" s="69">
        <f>D293</f>
        <v>15400</v>
      </c>
      <c r="E292" s="69">
        <f>E293</f>
        <v>0</v>
      </c>
      <c r="F292" s="69">
        <f>F293</f>
        <v>0</v>
      </c>
      <c r="G292" s="69">
        <f>G293</f>
        <v>0</v>
      </c>
      <c r="H292" s="69">
        <f t="shared" si="4"/>
        <v>0</v>
      </c>
      <c r="I292" s="79">
        <f t="shared" si="5"/>
        <v>0</v>
      </c>
      <c r="J292" s="363">
        <v>1110</v>
      </c>
      <c r="K292" s="364"/>
      <c r="L292" s="356">
        <f>D276</f>
        <v>1560662</v>
      </c>
      <c r="M292" s="357"/>
      <c r="N292" s="356">
        <f>E276</f>
        <v>643987</v>
      </c>
      <c r="O292" s="357"/>
      <c r="P292" s="356" t="e">
        <f>#REF!</f>
        <v>#REF!</v>
      </c>
      <c r="Q292" s="357"/>
      <c r="R292" s="358">
        <f>R294</f>
        <v>0</v>
      </c>
      <c r="S292" s="359"/>
      <c r="T292" s="84">
        <f>I276</f>
        <v>230277</v>
      </c>
      <c r="U292" s="358">
        <f>U294</f>
        <v>92250</v>
      </c>
      <c r="V292" s="359"/>
      <c r="W292" s="360"/>
      <c r="X292" s="361"/>
      <c r="Y292" s="362"/>
    </row>
    <row r="293" spans="1:25" ht="13.5" thickBot="1">
      <c r="A293" s="131" t="s">
        <v>45</v>
      </c>
      <c r="B293" s="13"/>
      <c r="C293" s="66">
        <v>2100</v>
      </c>
      <c r="D293" s="65">
        <f>D294+D295</f>
        <v>15400</v>
      </c>
      <c r="E293" s="65">
        <f>E294+E295</f>
        <v>0</v>
      </c>
      <c r="F293" s="65">
        <f>F294+F295</f>
        <v>0</v>
      </c>
      <c r="G293" s="65">
        <f>G294+G295</f>
        <v>0</v>
      </c>
      <c r="H293" s="55">
        <f t="shared" si="4"/>
        <v>0</v>
      </c>
      <c r="I293" s="76">
        <f t="shared" si="5"/>
        <v>0</v>
      </c>
      <c r="J293" s="365"/>
      <c r="K293" s="366"/>
      <c r="L293" s="367"/>
      <c r="M293" s="368"/>
      <c r="N293" s="367"/>
      <c r="O293" s="368"/>
      <c r="P293" s="367"/>
      <c r="Q293" s="368"/>
      <c r="R293" s="369"/>
      <c r="S293" s="370"/>
      <c r="T293" s="85"/>
      <c r="U293" s="369"/>
      <c r="V293" s="370"/>
      <c r="W293" s="371"/>
      <c r="X293" s="372"/>
      <c r="Y293" s="373"/>
    </row>
    <row r="294" spans="1:25" ht="13.5" thickBot="1">
      <c r="A294" s="131" t="s">
        <v>26</v>
      </c>
      <c r="B294" s="13"/>
      <c r="C294" s="66">
        <v>2110</v>
      </c>
      <c r="D294" s="71">
        <v>15400</v>
      </c>
      <c r="E294" s="71"/>
      <c r="F294" s="71"/>
      <c r="G294" s="71"/>
      <c r="H294" s="74">
        <f t="shared" si="4"/>
        <v>0</v>
      </c>
      <c r="I294" s="78">
        <f t="shared" si="5"/>
        <v>0</v>
      </c>
      <c r="J294" s="374">
        <v>1111</v>
      </c>
      <c r="K294" s="375"/>
      <c r="L294" s="376">
        <f>D277</f>
        <v>1560662</v>
      </c>
      <c r="M294" s="377"/>
      <c r="N294" s="376">
        <f>E277</f>
        <v>643987</v>
      </c>
      <c r="O294" s="377"/>
      <c r="P294" s="376" t="e">
        <f>#REF!</f>
        <v>#REF!</v>
      </c>
      <c r="Q294" s="377"/>
      <c r="R294" s="378"/>
      <c r="S294" s="379"/>
      <c r="T294" s="86">
        <f>I277</f>
        <v>230277</v>
      </c>
      <c r="U294" s="378">
        <v>92250</v>
      </c>
      <c r="V294" s="379"/>
      <c r="W294" s="380"/>
      <c r="X294" s="381"/>
      <c r="Y294" s="382"/>
    </row>
    <row r="295" spans="1:25" ht="13.5" thickBot="1">
      <c r="A295" s="131" t="s">
        <v>46</v>
      </c>
      <c r="B295" s="13"/>
      <c r="C295" s="66">
        <v>2130</v>
      </c>
      <c r="D295" s="72">
        <f>D296</f>
        <v>0</v>
      </c>
      <c r="E295" s="72">
        <f>E296</f>
        <v>0</v>
      </c>
      <c r="F295" s="72">
        <f>F296</f>
        <v>0</v>
      </c>
      <c r="G295" s="72">
        <f>G296</f>
        <v>0</v>
      </c>
      <c r="H295" s="73">
        <f t="shared" si="4"/>
        <v>0</v>
      </c>
      <c r="I295" s="76">
        <f t="shared" si="5"/>
        <v>0</v>
      </c>
      <c r="J295" s="383"/>
      <c r="K295" s="384"/>
      <c r="L295" s="385"/>
      <c r="M295" s="386"/>
      <c r="N295" s="385"/>
      <c r="O295" s="386"/>
      <c r="P295" s="385"/>
      <c r="Q295" s="386"/>
      <c r="R295" s="387"/>
      <c r="S295" s="388"/>
      <c r="T295" s="87"/>
      <c r="U295" s="387"/>
      <c r="V295" s="388"/>
      <c r="W295" s="389"/>
      <c r="X295" s="390"/>
      <c r="Y295" s="391"/>
    </row>
    <row r="296" spans="1:25" ht="13.5" thickBot="1">
      <c r="A296" s="131" t="s">
        <v>47</v>
      </c>
      <c r="B296" s="13"/>
      <c r="C296" s="66">
        <v>2132</v>
      </c>
      <c r="D296" s="23"/>
      <c r="E296" s="23"/>
      <c r="F296" s="23"/>
      <c r="G296" s="23"/>
      <c r="H296" s="55">
        <f t="shared" si="4"/>
        <v>0</v>
      </c>
      <c r="I296" s="56">
        <f t="shared" si="5"/>
        <v>0</v>
      </c>
      <c r="J296" s="363">
        <v>1120</v>
      </c>
      <c r="K296" s="364"/>
      <c r="L296" s="356">
        <f>D279</f>
        <v>560157</v>
      </c>
      <c r="M296" s="357"/>
      <c r="N296" s="356">
        <f>E279</f>
        <v>233329</v>
      </c>
      <c r="O296" s="357"/>
      <c r="P296" s="356" t="e">
        <f>#REF!</f>
        <v>#REF!</v>
      </c>
      <c r="Q296" s="357"/>
      <c r="R296" s="358"/>
      <c r="S296" s="359"/>
      <c r="T296" s="84">
        <f>I279</f>
        <v>68931</v>
      </c>
      <c r="U296" s="358">
        <v>27600</v>
      </c>
      <c r="V296" s="359"/>
      <c r="W296" s="392"/>
      <c r="X296" s="393"/>
      <c r="Y296" s="394"/>
    </row>
    <row r="297" spans="1:25" ht="13.5" thickBot="1">
      <c r="A297" s="99"/>
      <c r="B297" s="95"/>
      <c r="C297" s="108"/>
      <c r="D297" s="109"/>
      <c r="E297" s="109"/>
      <c r="F297" s="109"/>
      <c r="G297" s="109"/>
      <c r="H297" s="40"/>
      <c r="I297" s="110"/>
      <c r="J297" s="395"/>
      <c r="K297" s="396"/>
      <c r="L297" s="397"/>
      <c r="M297" s="398"/>
      <c r="N297" s="397"/>
      <c r="O297" s="398"/>
      <c r="P297" s="397"/>
      <c r="Q297" s="398"/>
      <c r="R297" s="399"/>
      <c r="S297" s="400"/>
      <c r="T297" s="88"/>
      <c r="U297" s="399"/>
      <c r="V297" s="400"/>
      <c r="W297" s="392"/>
      <c r="X297" s="393"/>
      <c r="Y297" s="394"/>
    </row>
    <row r="298" spans="1:25" ht="13.5" thickBot="1">
      <c r="A298" s="100"/>
      <c r="B298" s="92"/>
      <c r="C298" s="107"/>
      <c r="D298" s="94"/>
      <c r="E298" s="94"/>
      <c r="F298" s="94"/>
      <c r="G298" s="94"/>
      <c r="H298" s="93"/>
      <c r="I298" s="101"/>
      <c r="J298" s="363">
        <v>1130</v>
      </c>
      <c r="K298" s="364"/>
      <c r="L298" s="356">
        <f aca="true" t="shared" si="6" ref="L298:L314">D280</f>
        <v>418914</v>
      </c>
      <c r="M298" s="357"/>
      <c r="N298" s="356">
        <f aca="true" t="shared" si="7" ref="N298:N314">E280</f>
        <v>267588</v>
      </c>
      <c r="O298" s="357"/>
      <c r="P298" s="356" t="e">
        <f>#REF!</f>
        <v>#REF!</v>
      </c>
      <c r="Q298" s="357"/>
      <c r="R298" s="358">
        <f>R299+R300+R301</f>
        <v>0</v>
      </c>
      <c r="S298" s="359"/>
      <c r="T298" s="84">
        <f aca="true" t="shared" si="8" ref="T298:T314">I280</f>
        <v>116559.85</v>
      </c>
      <c r="U298" s="358">
        <f>U299+U300+U301</f>
        <v>155.56</v>
      </c>
      <c r="V298" s="359"/>
      <c r="W298" s="401"/>
      <c r="X298" s="402"/>
      <c r="Y298" s="403"/>
    </row>
    <row r="299" spans="1:25" ht="13.5" thickBot="1">
      <c r="A299" s="102"/>
      <c r="B299" s="96"/>
      <c r="C299" s="97"/>
      <c r="D299" s="18"/>
      <c r="E299" s="18"/>
      <c r="F299" s="18"/>
      <c r="G299" s="18"/>
      <c r="H299" s="93"/>
      <c r="I299" s="103"/>
      <c r="J299" s="365">
        <v>1131</v>
      </c>
      <c r="K299" s="366"/>
      <c r="L299" s="367">
        <f t="shared" si="6"/>
        <v>100000</v>
      </c>
      <c r="M299" s="368"/>
      <c r="N299" s="367">
        <f t="shared" si="7"/>
        <v>46200</v>
      </c>
      <c r="O299" s="368"/>
      <c r="P299" s="367" t="e">
        <f>#REF!</f>
        <v>#REF!</v>
      </c>
      <c r="Q299" s="368"/>
      <c r="R299" s="369"/>
      <c r="S299" s="370"/>
      <c r="T299" s="85">
        <f t="shared" si="8"/>
        <v>26000</v>
      </c>
      <c r="U299" s="369"/>
      <c r="V299" s="370"/>
      <c r="W299" s="404"/>
      <c r="X299" s="405"/>
      <c r="Y299" s="406"/>
    </row>
    <row r="300" spans="1:25" ht="12.75">
      <c r="A300" s="319"/>
      <c r="B300" s="320"/>
      <c r="C300" s="320"/>
      <c r="D300" s="24"/>
      <c r="E300" s="24"/>
      <c r="F300" s="24"/>
      <c r="G300" s="24"/>
      <c r="H300" s="40"/>
      <c r="I300" s="98"/>
      <c r="J300" s="374">
        <v>1134</v>
      </c>
      <c r="K300" s="375"/>
      <c r="L300" s="376">
        <f t="shared" si="6"/>
        <v>265766</v>
      </c>
      <c r="M300" s="377"/>
      <c r="N300" s="376">
        <f t="shared" si="7"/>
        <v>168240</v>
      </c>
      <c r="O300" s="377"/>
      <c r="P300" s="376" t="e">
        <f>#REF!</f>
        <v>#REF!</v>
      </c>
      <c r="Q300" s="377"/>
      <c r="R300" s="378"/>
      <c r="S300" s="379"/>
      <c r="T300" s="86">
        <f t="shared" si="8"/>
        <v>50000</v>
      </c>
      <c r="U300" s="378">
        <v>102</v>
      </c>
      <c r="V300" s="379"/>
      <c r="W300" s="407"/>
      <c r="X300" s="408"/>
      <c r="Y300" s="409"/>
    </row>
    <row r="301" spans="1:25" ht="13.5" thickBot="1">
      <c r="A301" s="410" t="s">
        <v>15</v>
      </c>
      <c r="B301" s="411"/>
      <c r="C301" s="411"/>
      <c r="D301" s="52">
        <f aca="true" t="shared" si="9" ref="D301:I301">D275+D292</f>
        <v>2654228</v>
      </c>
      <c r="E301" s="52">
        <f t="shared" si="9"/>
        <v>1224485</v>
      </c>
      <c r="F301" s="52">
        <f t="shared" si="9"/>
        <v>778852.52</v>
      </c>
      <c r="G301" s="52">
        <f t="shared" si="9"/>
        <v>769204.23</v>
      </c>
      <c r="H301" s="70">
        <f t="shared" si="9"/>
        <v>9648.290000000005</v>
      </c>
      <c r="I301" s="104">
        <f t="shared" si="9"/>
        <v>445632.4799999999</v>
      </c>
      <c r="J301" s="374">
        <v>1135</v>
      </c>
      <c r="K301" s="375"/>
      <c r="L301" s="376">
        <f t="shared" si="6"/>
        <v>53148</v>
      </c>
      <c r="M301" s="377"/>
      <c r="N301" s="376">
        <f t="shared" si="7"/>
        <v>53148</v>
      </c>
      <c r="O301" s="377"/>
      <c r="P301" s="376" t="e">
        <f>#REF!</f>
        <v>#REF!</v>
      </c>
      <c r="Q301" s="377"/>
      <c r="R301" s="378"/>
      <c r="S301" s="379"/>
      <c r="T301" s="86">
        <f t="shared" si="8"/>
        <v>40559.85</v>
      </c>
      <c r="U301" s="412">
        <v>53.56</v>
      </c>
      <c r="V301" s="413"/>
      <c r="W301" s="414" t="s">
        <v>83</v>
      </c>
      <c r="X301" s="415"/>
      <c r="Y301" s="416"/>
    </row>
    <row r="302" spans="1:25" ht="13.5" thickBot="1">
      <c r="A302" s="105"/>
      <c r="B302" s="2"/>
      <c r="C302" s="2"/>
      <c r="D302" s="11"/>
      <c r="E302" s="11"/>
      <c r="F302" s="11"/>
      <c r="G302" s="11"/>
      <c r="H302" s="41"/>
      <c r="I302" s="106"/>
      <c r="J302" s="363">
        <v>1140</v>
      </c>
      <c r="K302" s="364"/>
      <c r="L302" s="356">
        <f t="shared" si="6"/>
        <v>3817</v>
      </c>
      <c r="M302" s="357"/>
      <c r="N302" s="356">
        <f t="shared" si="7"/>
        <v>2254</v>
      </c>
      <c r="O302" s="357"/>
      <c r="P302" s="356" t="e">
        <f>#REF!</f>
        <v>#REF!</v>
      </c>
      <c r="Q302" s="357"/>
      <c r="R302" s="358"/>
      <c r="S302" s="359"/>
      <c r="T302" s="84">
        <f t="shared" si="8"/>
        <v>1969.41</v>
      </c>
      <c r="U302" s="358"/>
      <c r="V302" s="359"/>
      <c r="W302" s="392"/>
      <c r="X302" s="393"/>
      <c r="Y302" s="394"/>
    </row>
    <row r="303" spans="10:25" ht="13.5" thickBot="1">
      <c r="J303" s="417">
        <v>1160</v>
      </c>
      <c r="K303" s="418"/>
      <c r="L303" s="356">
        <f t="shared" si="6"/>
        <v>95278</v>
      </c>
      <c r="M303" s="357"/>
      <c r="N303" s="356">
        <f t="shared" si="7"/>
        <v>77327</v>
      </c>
      <c r="O303" s="357"/>
      <c r="P303" s="356" t="e">
        <f>#REF!</f>
        <v>#REF!</v>
      </c>
      <c r="Q303" s="357"/>
      <c r="R303" s="358">
        <f>R304+R305+R306+R307</f>
        <v>0</v>
      </c>
      <c r="S303" s="359"/>
      <c r="T303" s="84">
        <f t="shared" si="8"/>
        <v>27895.219999999998</v>
      </c>
      <c r="U303" s="358">
        <f>U304+U305+U306+U307</f>
        <v>0</v>
      </c>
      <c r="V303" s="359"/>
      <c r="W303" s="401"/>
      <c r="X303" s="402"/>
      <c r="Y303" s="403"/>
    </row>
    <row r="304" spans="10:25" ht="12.75">
      <c r="J304" s="365">
        <v>1161</v>
      </c>
      <c r="K304" s="366"/>
      <c r="L304" s="419">
        <f t="shared" si="6"/>
        <v>66333</v>
      </c>
      <c r="M304" s="420"/>
      <c r="N304" s="419">
        <f t="shared" si="7"/>
        <v>63403</v>
      </c>
      <c r="O304" s="420"/>
      <c r="P304" s="419" t="e">
        <f>#REF!</f>
        <v>#REF!</v>
      </c>
      <c r="Q304" s="420"/>
      <c r="R304" s="369"/>
      <c r="S304" s="370"/>
      <c r="T304" s="90">
        <f t="shared" si="8"/>
        <v>22849.809999999998</v>
      </c>
      <c r="U304" s="369"/>
      <c r="V304" s="370"/>
      <c r="W304" s="421"/>
      <c r="X304" s="422"/>
      <c r="Y304" s="423"/>
    </row>
    <row r="305" spans="10:25" ht="12.75">
      <c r="J305" s="424">
        <v>1162</v>
      </c>
      <c r="K305" s="425"/>
      <c r="L305" s="419">
        <f t="shared" si="6"/>
        <v>1493</v>
      </c>
      <c r="M305" s="420"/>
      <c r="N305" s="419">
        <f t="shared" si="7"/>
        <v>982</v>
      </c>
      <c r="O305" s="420"/>
      <c r="P305" s="419" t="e">
        <f>#REF!</f>
        <v>#REF!</v>
      </c>
      <c r="Q305" s="420"/>
      <c r="R305" s="378"/>
      <c r="S305" s="379"/>
      <c r="T305" s="90">
        <f t="shared" si="8"/>
        <v>406.87</v>
      </c>
      <c r="U305" s="378"/>
      <c r="V305" s="379"/>
      <c r="W305" s="421"/>
      <c r="X305" s="422"/>
      <c r="Y305" s="423"/>
    </row>
    <row r="306" spans="10:25" ht="12.75">
      <c r="J306" s="424">
        <v>1163</v>
      </c>
      <c r="K306" s="425"/>
      <c r="L306" s="376">
        <f t="shared" si="6"/>
        <v>23917</v>
      </c>
      <c r="M306" s="377"/>
      <c r="N306" s="376">
        <f t="shared" si="7"/>
        <v>12942</v>
      </c>
      <c r="O306" s="377"/>
      <c r="P306" s="376" t="e">
        <f>#REF!</f>
        <v>#REF!</v>
      </c>
      <c r="Q306" s="377"/>
      <c r="R306" s="378"/>
      <c r="S306" s="379"/>
      <c r="T306" s="86">
        <f t="shared" si="8"/>
        <v>4638.540000000001</v>
      </c>
      <c r="U306" s="378"/>
      <c r="V306" s="379"/>
      <c r="W306" s="407"/>
      <c r="X306" s="408"/>
      <c r="Y306" s="409"/>
    </row>
    <row r="307" spans="3:25" ht="14.25" thickBot="1">
      <c r="C307" s="15"/>
      <c r="D307" s="16"/>
      <c r="G307" s="16"/>
      <c r="J307" s="426">
        <v>1165</v>
      </c>
      <c r="K307" s="427"/>
      <c r="L307" s="428">
        <f t="shared" si="6"/>
        <v>3535</v>
      </c>
      <c r="M307" s="429"/>
      <c r="N307" s="428">
        <f t="shared" si="7"/>
        <v>0</v>
      </c>
      <c r="O307" s="429"/>
      <c r="P307" s="428" t="e">
        <f>#REF!</f>
        <v>#REF!</v>
      </c>
      <c r="Q307" s="429"/>
      <c r="R307" s="387"/>
      <c r="S307" s="388"/>
      <c r="T307" s="89">
        <f t="shared" si="8"/>
        <v>0</v>
      </c>
      <c r="U307" s="387"/>
      <c r="V307" s="388"/>
      <c r="W307" s="430"/>
      <c r="X307" s="431"/>
      <c r="Y307" s="432"/>
    </row>
    <row r="308" spans="10:25" ht="13.5" thickBot="1">
      <c r="J308" s="395">
        <v>1170</v>
      </c>
      <c r="K308" s="396"/>
      <c r="L308" s="356">
        <f t="shared" si="6"/>
        <v>0</v>
      </c>
      <c r="M308" s="357"/>
      <c r="N308" s="356">
        <f t="shared" si="7"/>
        <v>0</v>
      </c>
      <c r="O308" s="357"/>
      <c r="P308" s="356" t="e">
        <f>#REF!</f>
        <v>#REF!</v>
      </c>
      <c r="Q308" s="357"/>
      <c r="R308" s="358">
        <f>R309</f>
        <v>0</v>
      </c>
      <c r="S308" s="359"/>
      <c r="T308" s="84">
        <f t="shared" si="8"/>
        <v>0</v>
      </c>
      <c r="U308" s="358">
        <f>U309</f>
        <v>0</v>
      </c>
      <c r="V308" s="359"/>
      <c r="W308" s="401"/>
      <c r="X308" s="402"/>
      <c r="Y308" s="403"/>
    </row>
    <row r="309" spans="10:25" ht="13.5" thickBot="1">
      <c r="J309" s="433">
        <v>1172</v>
      </c>
      <c r="K309" s="434"/>
      <c r="L309" s="435">
        <f t="shared" si="6"/>
        <v>0</v>
      </c>
      <c r="M309" s="436"/>
      <c r="N309" s="435">
        <f t="shared" si="7"/>
        <v>0</v>
      </c>
      <c r="O309" s="436"/>
      <c r="P309" s="435" t="e">
        <f>#REF!</f>
        <v>#REF!</v>
      </c>
      <c r="Q309" s="436"/>
      <c r="R309" s="399"/>
      <c r="S309" s="400"/>
      <c r="T309" s="91">
        <f t="shared" si="8"/>
        <v>0</v>
      </c>
      <c r="U309" s="399"/>
      <c r="V309" s="400"/>
      <c r="W309" s="437"/>
      <c r="X309" s="314"/>
      <c r="Y309" s="438"/>
    </row>
    <row r="310" spans="1:25" ht="13.5" thickBot="1">
      <c r="A310" t="s">
        <v>34</v>
      </c>
      <c r="J310" s="363">
        <v>2000</v>
      </c>
      <c r="K310" s="364"/>
      <c r="L310" s="356">
        <f t="shared" si="6"/>
        <v>15400</v>
      </c>
      <c r="M310" s="357"/>
      <c r="N310" s="356">
        <f t="shared" si="7"/>
        <v>0</v>
      </c>
      <c r="O310" s="357"/>
      <c r="P310" s="356" t="e">
        <f>#REF!</f>
        <v>#REF!</v>
      </c>
      <c r="Q310" s="357"/>
      <c r="R310" s="358">
        <f>R311</f>
        <v>0</v>
      </c>
      <c r="S310" s="359"/>
      <c r="T310" s="84">
        <f t="shared" si="8"/>
        <v>0</v>
      </c>
      <c r="U310" s="358">
        <f>U311</f>
        <v>0</v>
      </c>
      <c r="V310" s="359"/>
      <c r="W310" s="401"/>
      <c r="X310" s="402"/>
      <c r="Y310" s="403"/>
    </row>
    <row r="311" spans="4:25" ht="13.5">
      <c r="D311" s="16"/>
      <c r="G311" s="16"/>
      <c r="J311" s="365">
        <v>2100</v>
      </c>
      <c r="K311" s="366"/>
      <c r="L311" s="367">
        <f t="shared" si="6"/>
        <v>15400</v>
      </c>
      <c r="M311" s="368"/>
      <c r="N311" s="367">
        <f t="shared" si="7"/>
        <v>0</v>
      </c>
      <c r="O311" s="368"/>
      <c r="P311" s="367" t="e">
        <f>#REF!</f>
        <v>#REF!</v>
      </c>
      <c r="Q311" s="368"/>
      <c r="R311" s="369">
        <f>R312+R313</f>
        <v>0</v>
      </c>
      <c r="S311" s="370"/>
      <c r="T311" s="85">
        <f t="shared" si="8"/>
        <v>0</v>
      </c>
      <c r="U311" s="369">
        <f>U312+U313</f>
        <v>0</v>
      </c>
      <c r="V311" s="370"/>
      <c r="W311" s="404"/>
      <c r="X311" s="405"/>
      <c r="Y311" s="406"/>
    </row>
    <row r="312" spans="4:25" ht="13.5">
      <c r="D312" s="16"/>
      <c r="G312" s="16"/>
      <c r="J312" s="374">
        <v>2110</v>
      </c>
      <c r="K312" s="375"/>
      <c r="L312" s="435">
        <f t="shared" si="6"/>
        <v>15400</v>
      </c>
      <c r="M312" s="436"/>
      <c r="N312" s="435">
        <f t="shared" si="7"/>
        <v>0</v>
      </c>
      <c r="O312" s="436"/>
      <c r="P312" s="435" t="e">
        <f>#REF!</f>
        <v>#REF!</v>
      </c>
      <c r="Q312" s="436"/>
      <c r="R312" s="378"/>
      <c r="S312" s="379"/>
      <c r="T312" s="91">
        <f t="shared" si="8"/>
        <v>0</v>
      </c>
      <c r="U312" s="378"/>
      <c r="V312" s="379"/>
      <c r="W312" s="437"/>
      <c r="X312" s="314"/>
      <c r="Y312" s="438"/>
    </row>
    <row r="313" spans="10:25" ht="12.75">
      <c r="J313" s="424">
        <v>2130</v>
      </c>
      <c r="K313" s="425"/>
      <c r="L313" s="376">
        <f t="shared" si="6"/>
        <v>0</v>
      </c>
      <c r="M313" s="377"/>
      <c r="N313" s="376">
        <f t="shared" si="7"/>
        <v>0</v>
      </c>
      <c r="O313" s="377"/>
      <c r="P313" s="376" t="e">
        <f>#REF!</f>
        <v>#REF!</v>
      </c>
      <c r="Q313" s="377"/>
      <c r="R313" s="378">
        <f>R314</f>
        <v>0</v>
      </c>
      <c r="S313" s="379"/>
      <c r="T313" s="86">
        <f t="shared" si="8"/>
        <v>0</v>
      </c>
      <c r="U313" s="378">
        <f>U314</f>
        <v>0</v>
      </c>
      <c r="V313" s="379"/>
      <c r="W313" s="407"/>
      <c r="X313" s="408"/>
      <c r="Y313" s="409"/>
    </row>
    <row r="314" spans="10:25" ht="13.5" thickBot="1">
      <c r="J314" s="426">
        <v>2132</v>
      </c>
      <c r="K314" s="427"/>
      <c r="L314" s="385">
        <f t="shared" si="6"/>
        <v>0</v>
      </c>
      <c r="M314" s="386"/>
      <c r="N314" s="385">
        <f t="shared" si="7"/>
        <v>0</v>
      </c>
      <c r="O314" s="386"/>
      <c r="P314" s="385" t="e">
        <f>#REF!</f>
        <v>#REF!</v>
      </c>
      <c r="Q314" s="386"/>
      <c r="R314" s="387"/>
      <c r="S314" s="388"/>
      <c r="T314" s="87">
        <f t="shared" si="8"/>
        <v>0</v>
      </c>
      <c r="U314" s="387"/>
      <c r="V314" s="388"/>
      <c r="W314" s="439"/>
      <c r="X314" s="440"/>
      <c r="Y314" s="441"/>
    </row>
    <row r="320" spans="10:13" ht="15">
      <c r="J320" s="59"/>
      <c r="K320" s="58" t="s">
        <v>40</v>
      </c>
      <c r="L320" s="58"/>
      <c r="M320" s="58"/>
    </row>
    <row r="321" spans="11:24" ht="15">
      <c r="K321" s="17" t="s">
        <v>38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54"/>
      <c r="V321" s="17"/>
      <c r="W321" s="17" t="s">
        <v>63</v>
      </c>
      <c r="X321" s="17"/>
    </row>
  </sheetData>
  <sheetProtection/>
  <mergeCells count="298">
    <mergeCell ref="A25:C25"/>
    <mergeCell ref="A5:I5"/>
    <mergeCell ref="A6:I6"/>
    <mergeCell ref="N312:O312"/>
    <mergeCell ref="P312:Q312"/>
    <mergeCell ref="R310:S310"/>
    <mergeCell ref="U310:V310"/>
    <mergeCell ref="N310:O310"/>
    <mergeCell ref="P310:Q310"/>
    <mergeCell ref="R312:S312"/>
    <mergeCell ref="U312:V312"/>
    <mergeCell ref="W314:Y314"/>
    <mergeCell ref="J314:K314"/>
    <mergeCell ref="L314:M314"/>
    <mergeCell ref="N314:O314"/>
    <mergeCell ref="P314:Q314"/>
    <mergeCell ref="R314:S314"/>
    <mergeCell ref="U314:V314"/>
    <mergeCell ref="W312:Y312"/>
    <mergeCell ref="J313:K313"/>
    <mergeCell ref="L313:M313"/>
    <mergeCell ref="N313:O313"/>
    <mergeCell ref="P313:Q313"/>
    <mergeCell ref="R313:S313"/>
    <mergeCell ref="U313:V313"/>
    <mergeCell ref="W313:Y313"/>
    <mergeCell ref="J312:K312"/>
    <mergeCell ref="L312:M312"/>
    <mergeCell ref="W310:Y310"/>
    <mergeCell ref="J311:K311"/>
    <mergeCell ref="L311:M311"/>
    <mergeCell ref="N311:O311"/>
    <mergeCell ref="P311:Q311"/>
    <mergeCell ref="R311:S311"/>
    <mergeCell ref="U311:V311"/>
    <mergeCell ref="W311:Y311"/>
    <mergeCell ref="J310:K310"/>
    <mergeCell ref="L310:M310"/>
    <mergeCell ref="R308:S308"/>
    <mergeCell ref="U308:V308"/>
    <mergeCell ref="N308:O308"/>
    <mergeCell ref="P308:Q308"/>
    <mergeCell ref="W308:Y308"/>
    <mergeCell ref="J309:K309"/>
    <mergeCell ref="L309:M309"/>
    <mergeCell ref="N309:O309"/>
    <mergeCell ref="P309:Q309"/>
    <mergeCell ref="R309:S309"/>
    <mergeCell ref="U309:V309"/>
    <mergeCell ref="W309:Y309"/>
    <mergeCell ref="J308:K308"/>
    <mergeCell ref="L308:M308"/>
    <mergeCell ref="R306:S306"/>
    <mergeCell ref="U306:V306"/>
    <mergeCell ref="W306:Y306"/>
    <mergeCell ref="J307:K307"/>
    <mergeCell ref="L307:M307"/>
    <mergeCell ref="N307:O307"/>
    <mergeCell ref="P307:Q307"/>
    <mergeCell ref="R307:S307"/>
    <mergeCell ref="U307:V307"/>
    <mergeCell ref="W307:Y307"/>
    <mergeCell ref="J306:K306"/>
    <mergeCell ref="L306:M306"/>
    <mergeCell ref="N306:O306"/>
    <mergeCell ref="P306:Q306"/>
    <mergeCell ref="R304:S304"/>
    <mergeCell ref="U304:V304"/>
    <mergeCell ref="W304:Y304"/>
    <mergeCell ref="J305:K305"/>
    <mergeCell ref="L305:M305"/>
    <mergeCell ref="N305:O305"/>
    <mergeCell ref="P305:Q305"/>
    <mergeCell ref="R305:S305"/>
    <mergeCell ref="U305:V305"/>
    <mergeCell ref="W305:Y305"/>
    <mergeCell ref="J304:K304"/>
    <mergeCell ref="L304:M304"/>
    <mergeCell ref="N304:O304"/>
    <mergeCell ref="P304:Q304"/>
    <mergeCell ref="R302:S302"/>
    <mergeCell ref="U302:V302"/>
    <mergeCell ref="W302:Y302"/>
    <mergeCell ref="J303:K303"/>
    <mergeCell ref="L303:M303"/>
    <mergeCell ref="N303:O303"/>
    <mergeCell ref="P303:Q303"/>
    <mergeCell ref="R303:S303"/>
    <mergeCell ref="U303:V303"/>
    <mergeCell ref="W303:Y303"/>
    <mergeCell ref="J302:K302"/>
    <mergeCell ref="L302:M302"/>
    <mergeCell ref="N302:O302"/>
    <mergeCell ref="P302:Q302"/>
    <mergeCell ref="P301:Q301"/>
    <mergeCell ref="R301:S301"/>
    <mergeCell ref="U301:V301"/>
    <mergeCell ref="W301:Y301"/>
    <mergeCell ref="A301:C301"/>
    <mergeCell ref="J301:K301"/>
    <mergeCell ref="L301:M301"/>
    <mergeCell ref="N301:O301"/>
    <mergeCell ref="P300:Q300"/>
    <mergeCell ref="R300:S300"/>
    <mergeCell ref="U300:V300"/>
    <mergeCell ref="W300:Y300"/>
    <mergeCell ref="A300:C300"/>
    <mergeCell ref="J300:K300"/>
    <mergeCell ref="L300:M300"/>
    <mergeCell ref="N300:O300"/>
    <mergeCell ref="R298:S298"/>
    <mergeCell ref="U298:V298"/>
    <mergeCell ref="W298:Y298"/>
    <mergeCell ref="J299:K299"/>
    <mergeCell ref="L299:M299"/>
    <mergeCell ref="N299:O299"/>
    <mergeCell ref="P299:Q299"/>
    <mergeCell ref="R299:S299"/>
    <mergeCell ref="U299:V299"/>
    <mergeCell ref="W299:Y299"/>
    <mergeCell ref="J298:K298"/>
    <mergeCell ref="L298:M298"/>
    <mergeCell ref="N298:O298"/>
    <mergeCell ref="P298:Q298"/>
    <mergeCell ref="R296:S296"/>
    <mergeCell ref="U296:V296"/>
    <mergeCell ref="W296:Y296"/>
    <mergeCell ref="J297:K297"/>
    <mergeCell ref="L297:M297"/>
    <mergeCell ref="N297:O297"/>
    <mergeCell ref="P297:Q297"/>
    <mergeCell ref="R297:S297"/>
    <mergeCell ref="U297:V297"/>
    <mergeCell ref="W297:Y297"/>
    <mergeCell ref="J296:K296"/>
    <mergeCell ref="L296:M296"/>
    <mergeCell ref="N296:O296"/>
    <mergeCell ref="P296:Q296"/>
    <mergeCell ref="R294:S294"/>
    <mergeCell ref="U294:V294"/>
    <mergeCell ref="W294:Y294"/>
    <mergeCell ref="J295:K295"/>
    <mergeCell ref="L295:M295"/>
    <mergeCell ref="N295:O295"/>
    <mergeCell ref="P295:Q295"/>
    <mergeCell ref="R295:S295"/>
    <mergeCell ref="U295:V295"/>
    <mergeCell ref="W295:Y295"/>
    <mergeCell ref="J294:K294"/>
    <mergeCell ref="L294:M294"/>
    <mergeCell ref="N294:O294"/>
    <mergeCell ref="P294:Q294"/>
    <mergeCell ref="R292:S292"/>
    <mergeCell ref="U292:V292"/>
    <mergeCell ref="W292:Y292"/>
    <mergeCell ref="J293:K293"/>
    <mergeCell ref="L293:M293"/>
    <mergeCell ref="N293:O293"/>
    <mergeCell ref="P293:Q293"/>
    <mergeCell ref="R293:S293"/>
    <mergeCell ref="U293:V293"/>
    <mergeCell ref="W293:Y293"/>
    <mergeCell ref="J292:K292"/>
    <mergeCell ref="L292:M292"/>
    <mergeCell ref="N292:O292"/>
    <mergeCell ref="P292:Q292"/>
    <mergeCell ref="R290:S290"/>
    <mergeCell ref="U290:V290"/>
    <mergeCell ref="W290:Y290"/>
    <mergeCell ref="J291:K291"/>
    <mergeCell ref="L291:M291"/>
    <mergeCell ref="N291:O291"/>
    <mergeCell ref="P291:Q291"/>
    <mergeCell ref="R291:S291"/>
    <mergeCell ref="U291:V291"/>
    <mergeCell ref="W291:Y291"/>
    <mergeCell ref="J290:K290"/>
    <mergeCell ref="L290:M290"/>
    <mergeCell ref="N290:O290"/>
    <mergeCell ref="P290:Q290"/>
    <mergeCell ref="R288:S288"/>
    <mergeCell ref="U288:V288"/>
    <mergeCell ref="W288:Y288"/>
    <mergeCell ref="J289:K289"/>
    <mergeCell ref="L289:M289"/>
    <mergeCell ref="N289:O289"/>
    <mergeCell ref="P289:Q289"/>
    <mergeCell ref="R289:S289"/>
    <mergeCell ref="U289:V289"/>
    <mergeCell ref="W289:Y289"/>
    <mergeCell ref="J288:K288"/>
    <mergeCell ref="L288:M288"/>
    <mergeCell ref="N288:O288"/>
    <mergeCell ref="P288:Q288"/>
    <mergeCell ref="R286:S286"/>
    <mergeCell ref="U286:V286"/>
    <mergeCell ref="W286:Y286"/>
    <mergeCell ref="J287:K287"/>
    <mergeCell ref="L287:M287"/>
    <mergeCell ref="N287:O287"/>
    <mergeCell ref="P287:Q287"/>
    <mergeCell ref="R287:S287"/>
    <mergeCell ref="U287:V287"/>
    <mergeCell ref="W287:Y287"/>
    <mergeCell ref="J286:K286"/>
    <mergeCell ref="L286:M286"/>
    <mergeCell ref="N286:O286"/>
    <mergeCell ref="P286:Q286"/>
    <mergeCell ref="V277:W277"/>
    <mergeCell ref="J280:Y280"/>
    <mergeCell ref="J282:Y282"/>
    <mergeCell ref="J284:Y284"/>
    <mergeCell ref="A272:C272"/>
    <mergeCell ref="V272:W272"/>
    <mergeCell ref="V273:W273"/>
    <mergeCell ref="V276:W276"/>
    <mergeCell ref="V269:Y269"/>
    <mergeCell ref="A4:I4"/>
    <mergeCell ref="A20:C20"/>
    <mergeCell ref="A21:C21"/>
    <mergeCell ref="A266:I266"/>
    <mergeCell ref="N266:O266"/>
    <mergeCell ref="V267:Y267"/>
    <mergeCell ref="A268:I268"/>
    <mergeCell ref="V268:Y268"/>
    <mergeCell ref="V261:Y261"/>
    <mergeCell ref="V262:Y262"/>
    <mergeCell ref="V263:Y263"/>
    <mergeCell ref="V264:Y264"/>
    <mergeCell ref="V1:Y1"/>
    <mergeCell ref="V8:Y8"/>
    <mergeCell ref="V11:W11"/>
    <mergeCell ref="V12:W12"/>
    <mergeCell ref="W14:Y14"/>
    <mergeCell ref="W15:Y15"/>
    <mergeCell ref="U19:V19"/>
    <mergeCell ref="AM8:AO8"/>
    <mergeCell ref="AT8:AU8"/>
    <mergeCell ref="AM10:AO10"/>
    <mergeCell ref="AP8:AQ8"/>
    <mergeCell ref="AR8:AS8"/>
    <mergeCell ref="P14:Q14"/>
    <mergeCell ref="P15:Q15"/>
    <mergeCell ref="R15:S15"/>
    <mergeCell ref="U15:V15"/>
    <mergeCell ref="U14:V14"/>
    <mergeCell ref="A14:C14"/>
    <mergeCell ref="P16:Q16"/>
    <mergeCell ref="R14:S14"/>
    <mergeCell ref="A15:C15"/>
    <mergeCell ref="J16:K16"/>
    <mergeCell ref="L16:M16"/>
    <mergeCell ref="N16:O16"/>
    <mergeCell ref="J14:K14"/>
    <mergeCell ref="L14:M14"/>
    <mergeCell ref="N14:O14"/>
    <mergeCell ref="R19:S19"/>
    <mergeCell ref="R16:S16"/>
    <mergeCell ref="U16:V16"/>
    <mergeCell ref="W16:Y16"/>
    <mergeCell ref="W17:Y17"/>
    <mergeCell ref="J18:K18"/>
    <mergeCell ref="L18:M18"/>
    <mergeCell ref="N18:O18"/>
    <mergeCell ref="P18:Q18"/>
    <mergeCell ref="R18:S18"/>
    <mergeCell ref="U18:V18"/>
    <mergeCell ref="W18:Y18"/>
    <mergeCell ref="N3:O3"/>
    <mergeCell ref="A3:I3"/>
    <mergeCell ref="W19:Y19"/>
    <mergeCell ref="W20:Y20"/>
    <mergeCell ref="J20:K20"/>
    <mergeCell ref="L20:M20"/>
    <mergeCell ref="N20:O20"/>
    <mergeCell ref="P20:Q20"/>
    <mergeCell ref="J19:K19"/>
    <mergeCell ref="L19:M19"/>
    <mergeCell ref="R17:S17"/>
    <mergeCell ref="U17:V17"/>
    <mergeCell ref="A11:C11"/>
    <mergeCell ref="R20:S20"/>
    <mergeCell ref="U20:V20"/>
    <mergeCell ref="N19:O19"/>
    <mergeCell ref="P19:Q19"/>
    <mergeCell ref="J15:K15"/>
    <mergeCell ref="L15:M15"/>
    <mergeCell ref="N15:O15"/>
    <mergeCell ref="A22:C22"/>
    <mergeCell ref="A23:C23"/>
    <mergeCell ref="A24:C24"/>
    <mergeCell ref="AA2:AU2"/>
    <mergeCell ref="A17:C17"/>
    <mergeCell ref="A18:C18"/>
    <mergeCell ref="J17:K17"/>
    <mergeCell ref="L17:M17"/>
    <mergeCell ref="N17:O17"/>
    <mergeCell ref="P17:Q17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J31" sqref="J31"/>
    </sheetView>
  </sheetViews>
  <sheetFormatPr defaultColWidth="9.00390625" defaultRowHeight="12.75"/>
  <cols>
    <col min="1" max="1" width="11.875" style="0" customWidth="1"/>
    <col min="3" max="3" width="10.50390625" style="0" customWidth="1"/>
    <col min="4" max="4" width="13.50390625" style="0" customWidth="1"/>
    <col min="5" max="5" width="14.625" style="0" customWidth="1"/>
    <col min="6" max="7" width="15.00390625" style="0" customWidth="1"/>
    <col min="8" max="8" width="14.125" style="0" customWidth="1"/>
    <col min="9" max="9" width="14.50390625" style="0" customWidth="1"/>
    <col min="10" max="10" width="15.125" style="0" customWidth="1"/>
    <col min="11" max="11" width="12.375" style="0" customWidth="1"/>
    <col min="12" max="12" width="15.00390625" style="0" customWidth="1"/>
  </cols>
  <sheetData>
    <row r="2" spans="10:12" ht="12.75">
      <c r="J2" s="1"/>
      <c r="K2" s="1"/>
      <c r="L2" s="1"/>
    </row>
    <row r="3" spans="10:12" ht="12.75">
      <c r="J3" s="1"/>
      <c r="K3" s="1"/>
      <c r="L3" s="1"/>
    </row>
    <row r="4" spans="10:12" ht="12.75">
      <c r="J4" s="1"/>
      <c r="K4" s="1"/>
      <c r="L4" s="1"/>
    </row>
    <row r="5" ht="12.75">
      <c r="G5" s="26"/>
    </row>
    <row r="6" spans="1:12" ht="15">
      <c r="A6" s="312" t="s">
        <v>87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7" ht="12.75">
      <c r="K7" s="112" t="s">
        <v>86</v>
      </c>
    </row>
    <row r="8" spans="1:12" ht="15">
      <c r="A8" s="312" t="s">
        <v>130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ht="13.5" thickBot="1"/>
    <row r="10" spans="1:12" ht="12.75">
      <c r="A10" s="113"/>
      <c r="B10" s="3"/>
      <c r="C10" s="3"/>
      <c r="D10" s="10"/>
      <c r="E10" s="444" t="s">
        <v>14</v>
      </c>
      <c r="F10" s="445"/>
      <c r="G10" s="446" t="s">
        <v>12</v>
      </c>
      <c r="H10" s="447"/>
      <c r="I10" s="448" t="s">
        <v>5</v>
      </c>
      <c r="J10" s="449"/>
      <c r="K10" s="163" t="s">
        <v>2</v>
      </c>
      <c r="L10" s="173" t="s">
        <v>2</v>
      </c>
    </row>
    <row r="11" spans="1:12" ht="12.75">
      <c r="A11" s="115"/>
      <c r="B11" s="4"/>
      <c r="C11" s="4"/>
      <c r="D11" s="25" t="s">
        <v>13</v>
      </c>
      <c r="E11" s="27"/>
      <c r="F11" s="134"/>
      <c r="G11" s="7" t="s">
        <v>6</v>
      </c>
      <c r="H11" s="132" t="s">
        <v>9</v>
      </c>
      <c r="I11" s="42" t="s">
        <v>6</v>
      </c>
      <c r="J11" s="137" t="s">
        <v>9</v>
      </c>
      <c r="K11" s="164" t="s">
        <v>3</v>
      </c>
      <c r="L11" s="174" t="s">
        <v>1</v>
      </c>
    </row>
    <row r="12" spans="1:12" ht="12.75">
      <c r="A12" s="308" t="s">
        <v>27</v>
      </c>
      <c r="B12" s="309"/>
      <c r="C12" s="309"/>
      <c r="D12" s="25" t="s">
        <v>0</v>
      </c>
      <c r="E12" s="29" t="s">
        <v>15</v>
      </c>
      <c r="F12" s="135" t="s">
        <v>16</v>
      </c>
      <c r="G12" s="8" t="s">
        <v>7</v>
      </c>
      <c r="H12" s="133" t="s">
        <v>10</v>
      </c>
      <c r="I12" s="43" t="s">
        <v>7</v>
      </c>
      <c r="J12" s="138" t="s">
        <v>10</v>
      </c>
      <c r="K12" s="164" t="s">
        <v>4</v>
      </c>
      <c r="L12" s="174" t="s">
        <v>28</v>
      </c>
    </row>
    <row r="13" spans="1:12" ht="12.75">
      <c r="A13" s="115"/>
      <c r="B13" s="4"/>
      <c r="C13" s="4"/>
      <c r="D13" s="25" t="s">
        <v>36</v>
      </c>
      <c r="E13" s="29"/>
      <c r="F13" s="135" t="s">
        <v>11</v>
      </c>
      <c r="G13" s="8" t="s">
        <v>8</v>
      </c>
      <c r="H13" s="133" t="s">
        <v>11</v>
      </c>
      <c r="I13" s="43" t="s">
        <v>8</v>
      </c>
      <c r="J13" s="138" t="s">
        <v>11</v>
      </c>
      <c r="K13" s="165"/>
      <c r="L13" s="174" t="s">
        <v>131</v>
      </c>
    </row>
    <row r="14" spans="1:12" ht="13.5" thickBot="1">
      <c r="A14" s="118"/>
      <c r="B14" s="5"/>
      <c r="C14" s="5"/>
      <c r="D14" s="9"/>
      <c r="E14" s="30"/>
      <c r="F14" s="141" t="s">
        <v>128</v>
      </c>
      <c r="G14" s="6"/>
      <c r="H14" s="136" t="s">
        <v>128</v>
      </c>
      <c r="I14" s="44"/>
      <c r="J14" s="139" t="s">
        <v>128</v>
      </c>
      <c r="K14" s="166"/>
      <c r="L14" s="175"/>
    </row>
    <row r="15" spans="1:12" ht="13.5" thickBot="1">
      <c r="A15" s="120" t="s">
        <v>42</v>
      </c>
      <c r="B15" s="5"/>
      <c r="C15" s="60">
        <v>2000</v>
      </c>
      <c r="D15" s="142">
        <f>D16+D20</f>
        <v>5472628</v>
      </c>
      <c r="E15" s="142">
        <f aca="true" t="shared" si="0" ref="E15:L15">E16+E20</f>
        <v>5175818</v>
      </c>
      <c r="F15" s="142">
        <f t="shared" si="0"/>
        <v>200000</v>
      </c>
      <c r="G15" s="142">
        <f t="shared" si="0"/>
        <v>1124416.85</v>
      </c>
      <c r="H15" s="142">
        <f t="shared" si="0"/>
        <v>4154.93</v>
      </c>
      <c r="I15" s="142">
        <f t="shared" si="0"/>
        <v>1124416.85</v>
      </c>
      <c r="J15" s="142">
        <f t="shared" si="0"/>
        <v>4154.93</v>
      </c>
      <c r="K15" s="142">
        <f t="shared" si="0"/>
        <v>0</v>
      </c>
      <c r="L15" s="142">
        <f t="shared" si="0"/>
        <v>4348211.15</v>
      </c>
    </row>
    <row r="16" spans="1:12" ht="13.5" thickBot="1">
      <c r="A16" s="122" t="s">
        <v>20</v>
      </c>
      <c r="B16" s="13"/>
      <c r="C16" s="49">
        <v>2200</v>
      </c>
      <c r="D16" s="143">
        <f>D17+D18</f>
        <v>5472628</v>
      </c>
      <c r="E16" s="143">
        <f aca="true" t="shared" si="1" ref="E16:L16">E17+E18</f>
        <v>5175818</v>
      </c>
      <c r="F16" s="143">
        <f t="shared" si="1"/>
        <v>200000</v>
      </c>
      <c r="G16" s="143">
        <f t="shared" si="1"/>
        <v>1124416.85</v>
      </c>
      <c r="H16" s="143">
        <f t="shared" si="1"/>
        <v>4154.93</v>
      </c>
      <c r="I16" s="143">
        <f t="shared" si="1"/>
        <v>1124416.85</v>
      </c>
      <c r="J16" s="143">
        <f t="shared" si="1"/>
        <v>4154.93</v>
      </c>
      <c r="K16" s="143">
        <f t="shared" si="1"/>
        <v>0</v>
      </c>
      <c r="L16" s="143">
        <f t="shared" si="1"/>
        <v>4348211.15</v>
      </c>
    </row>
    <row r="17" spans="1:12" ht="12.75">
      <c r="A17" s="115" t="s">
        <v>95</v>
      </c>
      <c r="B17" s="4"/>
      <c r="C17" s="127">
        <v>2210</v>
      </c>
      <c r="D17" s="145">
        <v>0</v>
      </c>
      <c r="E17" s="145">
        <v>0</v>
      </c>
      <c r="F17" s="146">
        <v>0</v>
      </c>
      <c r="G17" s="145">
        <v>0</v>
      </c>
      <c r="H17" s="146">
        <v>0</v>
      </c>
      <c r="I17" s="145">
        <v>0</v>
      </c>
      <c r="J17" s="146">
        <v>0</v>
      </c>
      <c r="K17" s="169">
        <f>G17-I17</f>
        <v>0</v>
      </c>
      <c r="L17" s="178">
        <f>D17-G17</f>
        <v>0</v>
      </c>
    </row>
    <row r="18" spans="1:12" ht="12.75">
      <c r="A18" s="128" t="s">
        <v>78</v>
      </c>
      <c r="B18" s="14"/>
      <c r="C18" s="51">
        <v>2240</v>
      </c>
      <c r="D18" s="147">
        <v>5472628</v>
      </c>
      <c r="E18" s="147">
        <v>5175818</v>
      </c>
      <c r="F18" s="148">
        <v>200000</v>
      </c>
      <c r="G18" s="147">
        <v>1124416.85</v>
      </c>
      <c r="H18" s="148">
        <v>4154.93</v>
      </c>
      <c r="I18" s="147">
        <v>1124416.85</v>
      </c>
      <c r="J18" s="148">
        <v>4154.93</v>
      </c>
      <c r="K18" s="169">
        <f>G18-I18</f>
        <v>0</v>
      </c>
      <c r="L18" s="178">
        <f>D18-G18</f>
        <v>4348211.15</v>
      </c>
    </row>
    <row r="19" spans="1:12" ht="13.5" thickBot="1">
      <c r="A19" s="128"/>
      <c r="B19" s="14"/>
      <c r="C19" s="51"/>
      <c r="D19" s="147"/>
      <c r="E19" s="147"/>
      <c r="F19" s="148"/>
      <c r="G19" s="147"/>
      <c r="H19" s="148"/>
      <c r="I19" s="147"/>
      <c r="J19" s="148"/>
      <c r="K19" s="169"/>
      <c r="L19" s="179"/>
    </row>
    <row r="20" spans="1:12" ht="13.5" thickBot="1">
      <c r="A20" s="122" t="s">
        <v>96</v>
      </c>
      <c r="B20" s="13"/>
      <c r="C20" s="207">
        <v>2800</v>
      </c>
      <c r="D20" s="149">
        <v>0</v>
      </c>
      <c r="E20" s="149">
        <v>0</v>
      </c>
      <c r="F20" s="150">
        <v>0</v>
      </c>
      <c r="G20" s="149">
        <v>0</v>
      </c>
      <c r="H20" s="150">
        <v>0</v>
      </c>
      <c r="I20" s="149">
        <v>0</v>
      </c>
      <c r="J20" s="150">
        <v>0</v>
      </c>
      <c r="K20" s="170">
        <v>0</v>
      </c>
      <c r="L20" s="180">
        <v>0</v>
      </c>
    </row>
    <row r="21" spans="1:12" ht="12.75">
      <c r="A21" s="319"/>
      <c r="B21" s="320"/>
      <c r="C21" s="320"/>
      <c r="D21" s="151"/>
      <c r="E21" s="151"/>
      <c r="F21" s="152"/>
      <c r="G21" s="151"/>
      <c r="H21" s="152"/>
      <c r="I21" s="151"/>
      <c r="J21" s="152"/>
      <c r="K21" s="170"/>
      <c r="L21" s="180"/>
    </row>
    <row r="22" spans="1:12" ht="12.75">
      <c r="A22" s="410" t="s">
        <v>15</v>
      </c>
      <c r="B22" s="411"/>
      <c r="C22" s="411"/>
      <c r="D22" s="153">
        <f>D15</f>
        <v>5472628</v>
      </c>
      <c r="E22" s="153">
        <f aca="true" t="shared" si="2" ref="E22:L22">E15</f>
        <v>5175818</v>
      </c>
      <c r="F22" s="153">
        <f t="shared" si="2"/>
        <v>200000</v>
      </c>
      <c r="G22" s="153">
        <f t="shared" si="2"/>
        <v>1124416.85</v>
      </c>
      <c r="H22" s="153">
        <f t="shared" si="2"/>
        <v>4154.93</v>
      </c>
      <c r="I22" s="153">
        <f t="shared" si="2"/>
        <v>1124416.85</v>
      </c>
      <c r="J22" s="153">
        <f t="shared" si="2"/>
        <v>4154.93</v>
      </c>
      <c r="K22" s="171">
        <f t="shared" si="2"/>
        <v>0</v>
      </c>
      <c r="L22" s="181">
        <f t="shared" si="2"/>
        <v>4348211.15</v>
      </c>
    </row>
    <row r="23" spans="1:12" ht="13.5" thickBot="1">
      <c r="A23" s="105"/>
      <c r="B23" s="2"/>
      <c r="C23" s="2"/>
      <c r="D23" s="154"/>
      <c r="E23" s="154"/>
      <c r="F23" s="155"/>
      <c r="G23" s="154"/>
      <c r="H23" s="155"/>
      <c r="I23" s="154"/>
      <c r="J23" s="155"/>
      <c r="K23" s="172"/>
      <c r="L23" s="182"/>
    </row>
    <row r="24" spans="1:12" ht="12.75">
      <c r="A24" s="1"/>
      <c r="B24" s="1"/>
      <c r="C24" s="1"/>
      <c r="D24" s="53"/>
      <c r="E24" s="53"/>
      <c r="F24" s="158"/>
      <c r="G24" s="53"/>
      <c r="H24" s="158"/>
      <c r="I24" s="53"/>
      <c r="J24" s="158"/>
      <c r="K24" s="159"/>
      <c r="L24" s="53"/>
    </row>
    <row r="25" spans="1:12" ht="12.75">
      <c r="A25" s="1"/>
      <c r="B25" s="1"/>
      <c r="C25" s="1"/>
      <c r="D25" s="53"/>
      <c r="E25" s="53"/>
      <c r="F25" s="158"/>
      <c r="G25" s="53"/>
      <c r="H25" s="158"/>
      <c r="I25" s="53"/>
      <c r="J25" s="158"/>
      <c r="K25" s="159"/>
      <c r="L25" s="53"/>
    </row>
    <row r="26" spans="1:12" ht="12.75">
      <c r="A26" s="1"/>
      <c r="B26" s="1"/>
      <c r="C26" s="1"/>
      <c r="D26" s="53"/>
      <c r="E26" s="53"/>
      <c r="F26" s="158"/>
      <c r="G26" s="53"/>
      <c r="H26" s="158"/>
      <c r="I26" s="53"/>
      <c r="J26" s="158"/>
      <c r="K26" s="159"/>
      <c r="L26" s="53"/>
    </row>
    <row r="27" spans="4:12" ht="13.5" thickBot="1">
      <c r="D27" s="156" t="s">
        <v>88</v>
      </c>
      <c r="E27" s="157"/>
      <c r="F27" s="157"/>
      <c r="G27" s="157"/>
      <c r="H27" s="157"/>
      <c r="I27" s="157"/>
      <c r="J27" s="157"/>
      <c r="K27" s="157"/>
      <c r="L27" s="157"/>
    </row>
    <row r="28" spans="1:12" ht="13.5" thickBot="1">
      <c r="A28" s="160" t="s">
        <v>42</v>
      </c>
      <c r="B28" s="161"/>
      <c r="C28" s="192">
        <v>2000</v>
      </c>
      <c r="D28" s="186">
        <f>D29</f>
        <v>90000</v>
      </c>
      <c r="E28" s="162">
        <f aca="true" t="shared" si="3" ref="E28:L28">E29</f>
        <v>90000</v>
      </c>
      <c r="F28" s="162">
        <f t="shared" si="3"/>
        <v>0</v>
      </c>
      <c r="G28" s="162">
        <f t="shared" si="3"/>
        <v>9986</v>
      </c>
      <c r="H28" s="162">
        <f t="shared" si="3"/>
        <v>0</v>
      </c>
      <c r="I28" s="162">
        <f t="shared" si="3"/>
        <v>9986</v>
      </c>
      <c r="J28" s="162">
        <f t="shared" si="3"/>
        <v>6000</v>
      </c>
      <c r="K28" s="183">
        <f t="shared" si="3"/>
        <v>0</v>
      </c>
      <c r="L28" s="185">
        <f t="shared" si="3"/>
        <v>80014</v>
      </c>
    </row>
    <row r="29" spans="1:12" ht="13.5" thickBot="1">
      <c r="A29" s="122" t="s">
        <v>20</v>
      </c>
      <c r="B29" s="13"/>
      <c r="C29" s="193">
        <v>2280</v>
      </c>
      <c r="D29" s="187">
        <f>D30</f>
        <v>90000</v>
      </c>
      <c r="E29" s="143">
        <f aca="true" t="shared" si="4" ref="E29:L29">E30</f>
        <v>90000</v>
      </c>
      <c r="F29" s="143">
        <f t="shared" si="4"/>
        <v>0</v>
      </c>
      <c r="G29" s="143">
        <f t="shared" si="4"/>
        <v>9986</v>
      </c>
      <c r="H29" s="143">
        <f t="shared" si="4"/>
        <v>0</v>
      </c>
      <c r="I29" s="143">
        <f t="shared" si="4"/>
        <v>9986</v>
      </c>
      <c r="J29" s="143">
        <f t="shared" si="4"/>
        <v>6000</v>
      </c>
      <c r="K29" s="184">
        <f t="shared" si="4"/>
        <v>0</v>
      </c>
      <c r="L29" s="176">
        <f t="shared" si="4"/>
        <v>80014</v>
      </c>
    </row>
    <row r="30" spans="1:12" ht="13.5" thickBot="1">
      <c r="A30" s="113" t="s">
        <v>76</v>
      </c>
      <c r="B30" s="3"/>
      <c r="C30" s="208">
        <v>2281</v>
      </c>
      <c r="D30" s="188">
        <v>90000</v>
      </c>
      <c r="E30" s="145">
        <v>90000</v>
      </c>
      <c r="F30" s="146">
        <v>0</v>
      </c>
      <c r="G30" s="145">
        <v>9986</v>
      </c>
      <c r="H30" s="146">
        <v>0</v>
      </c>
      <c r="I30" s="145">
        <v>9986</v>
      </c>
      <c r="J30" s="146">
        <v>6000</v>
      </c>
      <c r="K30" s="170">
        <f>G30-I30</f>
        <v>0</v>
      </c>
      <c r="L30" s="180">
        <f>E30-G30</f>
        <v>80014</v>
      </c>
    </row>
    <row r="31" spans="1:12" ht="13.5" thickBot="1">
      <c r="A31" s="122"/>
      <c r="B31" s="13"/>
      <c r="C31" s="193"/>
      <c r="D31" s="211"/>
      <c r="E31" s="212"/>
      <c r="F31" s="213"/>
      <c r="G31" s="212"/>
      <c r="H31" s="213"/>
      <c r="I31" s="212"/>
      <c r="J31" s="213"/>
      <c r="K31" s="214"/>
      <c r="L31" s="215"/>
    </row>
    <row r="32" spans="1:12" ht="12.75">
      <c r="A32" s="319"/>
      <c r="B32" s="320"/>
      <c r="C32" s="442"/>
      <c r="D32" s="188"/>
      <c r="E32" s="145"/>
      <c r="F32" s="146"/>
      <c r="G32" s="145"/>
      <c r="H32" s="146"/>
      <c r="I32" s="145"/>
      <c r="J32" s="146"/>
      <c r="K32" s="209"/>
      <c r="L32" s="210"/>
    </row>
    <row r="33" spans="1:12" ht="12.75">
      <c r="A33" s="410" t="s">
        <v>15</v>
      </c>
      <c r="B33" s="411"/>
      <c r="C33" s="443"/>
      <c r="D33" s="190">
        <f>D28</f>
        <v>90000</v>
      </c>
      <c r="E33" s="153">
        <f aca="true" t="shared" si="5" ref="E33:L33">E28</f>
        <v>90000</v>
      </c>
      <c r="F33" s="153">
        <f t="shared" si="5"/>
        <v>0</v>
      </c>
      <c r="G33" s="153">
        <f t="shared" si="5"/>
        <v>9986</v>
      </c>
      <c r="H33" s="153">
        <f t="shared" si="5"/>
        <v>0</v>
      </c>
      <c r="I33" s="153">
        <f t="shared" si="5"/>
        <v>9986</v>
      </c>
      <c r="J33" s="153">
        <f t="shared" si="5"/>
        <v>6000</v>
      </c>
      <c r="K33" s="171">
        <f t="shared" si="5"/>
        <v>0</v>
      </c>
      <c r="L33" s="181">
        <f t="shared" si="5"/>
        <v>80014</v>
      </c>
    </row>
    <row r="34" spans="1:12" ht="13.5" thickBot="1">
      <c r="A34" s="105"/>
      <c r="B34" s="2"/>
      <c r="C34" s="194"/>
      <c r="D34" s="191"/>
      <c r="E34" s="154"/>
      <c r="F34" s="155"/>
      <c r="G34" s="154"/>
      <c r="H34" s="155"/>
      <c r="I34" s="154"/>
      <c r="J34" s="155"/>
      <c r="K34" s="172"/>
      <c r="L34" s="182"/>
    </row>
    <row r="36" ht="13.5" thickBot="1">
      <c r="D36" s="156" t="s">
        <v>91</v>
      </c>
    </row>
    <row r="37" spans="1:12" ht="13.5" thickBot="1">
      <c r="A37" s="195" t="s">
        <v>98</v>
      </c>
      <c r="B37" s="161"/>
      <c r="C37" s="196">
        <v>2240</v>
      </c>
      <c r="D37" s="189">
        <v>659772</v>
      </c>
      <c r="E37" s="151">
        <v>659772</v>
      </c>
      <c r="F37" s="152">
        <v>0</v>
      </c>
      <c r="G37" s="151">
        <v>0</v>
      </c>
      <c r="H37" s="152">
        <v>0</v>
      </c>
      <c r="I37" s="151">
        <v>0</v>
      </c>
      <c r="J37" s="152">
        <v>0</v>
      </c>
      <c r="K37" s="168">
        <f>G37-I37</f>
        <v>0</v>
      </c>
      <c r="L37" s="177">
        <f>E37-G37</f>
        <v>659772</v>
      </c>
    </row>
    <row r="38" spans="1:12" ht="13.5" thickBot="1">
      <c r="A38" s="160" t="s">
        <v>92</v>
      </c>
      <c r="B38" s="161"/>
      <c r="C38" s="192">
        <v>3000</v>
      </c>
      <c r="D38" s="186">
        <f>D39</f>
        <v>159388</v>
      </c>
      <c r="E38" s="162">
        <f aca="true" t="shared" si="6" ref="E38:L39">E39</f>
        <v>159388</v>
      </c>
      <c r="F38" s="162">
        <f t="shared" si="6"/>
        <v>0</v>
      </c>
      <c r="G38" s="162">
        <f t="shared" si="6"/>
        <v>159387.52</v>
      </c>
      <c r="H38" s="162">
        <f t="shared" si="6"/>
        <v>0</v>
      </c>
      <c r="I38" s="162">
        <f t="shared" si="6"/>
        <v>159387.52</v>
      </c>
      <c r="J38" s="162">
        <f t="shared" si="6"/>
        <v>0</v>
      </c>
      <c r="K38" s="183">
        <f t="shared" si="6"/>
        <v>0</v>
      </c>
      <c r="L38" s="185">
        <f t="shared" si="6"/>
        <v>0.4800000000104774</v>
      </c>
    </row>
    <row r="39" spans="1:12" ht="13.5" thickBot="1">
      <c r="A39" s="122" t="s">
        <v>93</v>
      </c>
      <c r="B39" s="13"/>
      <c r="C39" s="193">
        <v>3100</v>
      </c>
      <c r="D39" s="187">
        <f>D40</f>
        <v>159388</v>
      </c>
      <c r="E39" s="143">
        <f t="shared" si="6"/>
        <v>159388</v>
      </c>
      <c r="F39" s="143">
        <f t="shared" si="6"/>
        <v>0</v>
      </c>
      <c r="G39" s="143">
        <f t="shared" si="6"/>
        <v>159387.52</v>
      </c>
      <c r="H39" s="143">
        <f t="shared" si="6"/>
        <v>0</v>
      </c>
      <c r="I39" s="143">
        <f t="shared" si="6"/>
        <v>159387.52</v>
      </c>
      <c r="J39" s="143">
        <f t="shared" si="6"/>
        <v>0</v>
      </c>
      <c r="K39" s="184">
        <f t="shared" si="6"/>
        <v>0</v>
      </c>
      <c r="L39" s="176">
        <f t="shared" si="6"/>
        <v>0.4800000000104774</v>
      </c>
    </row>
    <row r="40" spans="1:12" ht="13.5" thickBot="1">
      <c r="A40" s="195" t="s">
        <v>94</v>
      </c>
      <c r="B40" s="161"/>
      <c r="C40" s="196">
        <v>3110</v>
      </c>
      <c r="D40" s="188">
        <v>159388</v>
      </c>
      <c r="E40" s="145">
        <v>159388</v>
      </c>
      <c r="F40" s="146">
        <v>0</v>
      </c>
      <c r="G40" s="145">
        <v>159387.52</v>
      </c>
      <c r="H40" s="146">
        <v>0</v>
      </c>
      <c r="I40" s="145">
        <v>159387.52</v>
      </c>
      <c r="J40" s="146">
        <v>0</v>
      </c>
      <c r="K40" s="168">
        <f>G40-I40</f>
        <v>0</v>
      </c>
      <c r="L40" s="177">
        <f>E40-G40</f>
        <v>0.4800000000104774</v>
      </c>
    </row>
    <row r="41" spans="1:12" ht="12.75">
      <c r="A41" s="319"/>
      <c r="B41" s="320"/>
      <c r="C41" s="442"/>
      <c r="D41" s="189"/>
      <c r="E41" s="151"/>
      <c r="F41" s="152"/>
      <c r="G41" s="151"/>
      <c r="H41" s="152"/>
      <c r="I41" s="151"/>
      <c r="J41" s="152"/>
      <c r="K41" s="170"/>
      <c r="L41" s="180"/>
    </row>
    <row r="42" spans="1:12" ht="12.75">
      <c r="A42" s="410" t="s">
        <v>15</v>
      </c>
      <c r="B42" s="411"/>
      <c r="C42" s="443"/>
      <c r="D42" s="190">
        <f>D38+D37</f>
        <v>819160</v>
      </c>
      <c r="E42" s="190">
        <f aca="true" t="shared" si="7" ref="E42:L42">E38+E37</f>
        <v>819160</v>
      </c>
      <c r="F42" s="190">
        <f t="shared" si="7"/>
        <v>0</v>
      </c>
      <c r="G42" s="190">
        <f t="shared" si="7"/>
        <v>159387.52</v>
      </c>
      <c r="H42" s="190">
        <f t="shared" si="7"/>
        <v>0</v>
      </c>
      <c r="I42" s="190">
        <f t="shared" si="7"/>
        <v>159387.52</v>
      </c>
      <c r="J42" s="190">
        <f t="shared" si="7"/>
        <v>0</v>
      </c>
      <c r="K42" s="190">
        <f t="shared" si="7"/>
        <v>0</v>
      </c>
      <c r="L42" s="190">
        <f t="shared" si="7"/>
        <v>659772.48</v>
      </c>
    </row>
    <row r="43" spans="1:12" ht="13.5" thickBot="1">
      <c r="A43" s="105"/>
      <c r="B43" s="2"/>
      <c r="C43" s="194"/>
      <c r="D43" s="191"/>
      <c r="E43" s="154"/>
      <c r="F43" s="155"/>
      <c r="G43" s="154"/>
      <c r="H43" s="155"/>
      <c r="I43" s="154"/>
      <c r="J43" s="155"/>
      <c r="K43" s="172"/>
      <c r="L43" s="182"/>
    </row>
  </sheetData>
  <mergeCells count="12">
    <mergeCell ref="A12:C12"/>
    <mergeCell ref="A6:L6"/>
    <mergeCell ref="A8:L8"/>
    <mergeCell ref="E10:F10"/>
    <mergeCell ref="G10:H10"/>
    <mergeCell ref="I10:J10"/>
    <mergeCell ref="A21:C21"/>
    <mergeCell ref="A22:C22"/>
    <mergeCell ref="A41:C41"/>
    <mergeCell ref="A42:C42"/>
    <mergeCell ref="A32:C32"/>
    <mergeCell ref="A33:C33"/>
  </mergeCells>
  <printOptions/>
  <pageMargins left="0.1968503937007874" right="0.3937007874015748" top="0.5905511811023623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8"/>
  <sheetViews>
    <sheetView workbookViewId="0" topLeftCell="A1">
      <selection activeCell="J24" sqref="J24"/>
    </sheetView>
  </sheetViews>
  <sheetFormatPr defaultColWidth="9.00390625" defaultRowHeight="12.75"/>
  <cols>
    <col min="4" max="4" width="14.625" style="0" customWidth="1"/>
    <col min="5" max="5" width="14.00390625" style="0" customWidth="1"/>
    <col min="6" max="6" width="14.375" style="0" customWidth="1"/>
    <col min="7" max="7" width="15.00390625" style="0" customWidth="1"/>
    <col min="8" max="8" width="13.125" style="0" customWidth="1"/>
    <col min="9" max="9" width="15.375" style="0" customWidth="1"/>
    <col min="10" max="10" width="12.125" style="0" customWidth="1"/>
    <col min="11" max="11" width="12.625" style="0" customWidth="1"/>
    <col min="12" max="12" width="17.375" style="0" customWidth="1"/>
  </cols>
  <sheetData>
    <row r="3" spans="10:12" ht="12.75">
      <c r="J3" s="1"/>
      <c r="K3" s="1"/>
      <c r="L3" s="1"/>
    </row>
    <row r="4" spans="10:12" ht="12.75">
      <c r="J4" s="1"/>
      <c r="K4" s="1"/>
      <c r="L4" s="1"/>
    </row>
    <row r="5" spans="10:12" ht="12.75">
      <c r="J5" s="1"/>
      <c r="K5" s="1"/>
      <c r="L5" s="1"/>
    </row>
    <row r="6" ht="12.75">
      <c r="G6" s="26"/>
    </row>
    <row r="7" spans="1:12" ht="15">
      <c r="A7" s="312" t="s">
        <v>89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ht="12.75">
      <c r="K8" s="112" t="s">
        <v>86</v>
      </c>
    </row>
    <row r="9" spans="1:12" ht="15">
      <c r="A9" s="312" t="s">
        <v>130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ht="13.5" thickBot="1"/>
    <row r="11" spans="1:12" ht="12.75">
      <c r="A11" s="113"/>
      <c r="B11" s="3"/>
      <c r="C11" s="3"/>
      <c r="D11" s="10"/>
      <c r="E11" s="444" t="s">
        <v>14</v>
      </c>
      <c r="F11" s="445"/>
      <c r="G11" s="446" t="s">
        <v>12</v>
      </c>
      <c r="H11" s="447"/>
      <c r="I11" s="448" t="s">
        <v>5</v>
      </c>
      <c r="J11" s="449"/>
      <c r="K11" s="163" t="s">
        <v>2</v>
      </c>
      <c r="L11" s="173" t="s">
        <v>2</v>
      </c>
    </row>
    <row r="12" spans="1:12" ht="12.75">
      <c r="A12" s="115"/>
      <c r="B12" s="4"/>
      <c r="C12" s="4"/>
      <c r="D12" s="25" t="s">
        <v>13</v>
      </c>
      <c r="E12" s="27"/>
      <c r="F12" s="134"/>
      <c r="G12" s="7" t="s">
        <v>6</v>
      </c>
      <c r="H12" s="132" t="s">
        <v>9</v>
      </c>
      <c r="I12" s="42" t="s">
        <v>6</v>
      </c>
      <c r="J12" s="137" t="s">
        <v>9</v>
      </c>
      <c r="K12" s="164" t="s">
        <v>3</v>
      </c>
      <c r="L12" s="174" t="s">
        <v>1</v>
      </c>
    </row>
    <row r="13" spans="1:12" ht="12.75">
      <c r="A13" s="308" t="s">
        <v>27</v>
      </c>
      <c r="B13" s="309"/>
      <c r="C13" s="309"/>
      <c r="D13" s="25" t="s">
        <v>0</v>
      </c>
      <c r="E13" s="29" t="s">
        <v>15</v>
      </c>
      <c r="F13" s="135" t="s">
        <v>16</v>
      </c>
      <c r="G13" s="8" t="s">
        <v>7</v>
      </c>
      <c r="H13" s="133" t="s">
        <v>10</v>
      </c>
      <c r="I13" s="43" t="s">
        <v>7</v>
      </c>
      <c r="J13" s="138" t="s">
        <v>10</v>
      </c>
      <c r="K13" s="164" t="s">
        <v>4</v>
      </c>
      <c r="L13" s="174" t="s">
        <v>28</v>
      </c>
    </row>
    <row r="14" spans="1:12" ht="12.75">
      <c r="A14" s="115"/>
      <c r="B14" s="4"/>
      <c r="C14" s="4"/>
      <c r="D14" s="25" t="s">
        <v>36</v>
      </c>
      <c r="E14" s="29"/>
      <c r="F14" s="135" t="s">
        <v>11</v>
      </c>
      <c r="G14" s="8" t="s">
        <v>8</v>
      </c>
      <c r="H14" s="133" t="s">
        <v>11</v>
      </c>
      <c r="I14" s="43" t="s">
        <v>8</v>
      </c>
      <c r="J14" s="138" t="s">
        <v>11</v>
      </c>
      <c r="K14" s="165"/>
      <c r="L14" s="216">
        <v>42309</v>
      </c>
    </row>
    <row r="15" spans="1:12" ht="13.5" thickBot="1">
      <c r="A15" s="118"/>
      <c r="B15" s="5"/>
      <c r="C15" s="5"/>
      <c r="D15" s="9"/>
      <c r="E15" s="30"/>
      <c r="F15" s="141" t="s">
        <v>128</v>
      </c>
      <c r="G15" s="6"/>
      <c r="H15" s="136" t="s">
        <v>128</v>
      </c>
      <c r="I15" s="44"/>
      <c r="J15" s="139" t="s">
        <v>128</v>
      </c>
      <c r="K15" s="166"/>
      <c r="L15" s="175"/>
    </row>
    <row r="16" spans="1:12" ht="13.5" thickBot="1">
      <c r="A16" s="120" t="s">
        <v>42</v>
      </c>
      <c r="B16" s="5"/>
      <c r="C16" s="60">
        <v>2000</v>
      </c>
      <c r="D16" s="142">
        <f>D17+D23+D21</f>
        <v>902409</v>
      </c>
      <c r="E16" s="142">
        <f aca="true" t="shared" si="0" ref="E16:K16">E17+E23+E21</f>
        <v>847609</v>
      </c>
      <c r="F16" s="142">
        <f t="shared" si="0"/>
        <v>140000</v>
      </c>
      <c r="G16" s="142">
        <f t="shared" si="0"/>
        <v>379804.66000000003</v>
      </c>
      <c r="H16" s="142">
        <f t="shared" si="0"/>
        <v>82058.2</v>
      </c>
      <c r="I16" s="142">
        <f t="shared" si="0"/>
        <v>328010.19000000006</v>
      </c>
      <c r="J16" s="142">
        <f t="shared" si="0"/>
        <v>55010.2</v>
      </c>
      <c r="K16" s="142">
        <f t="shared" si="0"/>
        <v>51794.47</v>
      </c>
      <c r="L16" s="142">
        <f>L17+L23+L21</f>
        <v>522604.33999999997</v>
      </c>
    </row>
    <row r="17" spans="1:12" ht="13.5" thickBot="1">
      <c r="A17" s="122" t="s">
        <v>20</v>
      </c>
      <c r="B17" s="13"/>
      <c r="C17" s="49">
        <v>2200</v>
      </c>
      <c r="D17" s="143">
        <f>D18+D19+D20</f>
        <v>121800</v>
      </c>
      <c r="E17" s="143">
        <f>E18+E19+E20</f>
        <v>107000</v>
      </c>
      <c r="F17" s="144">
        <f>F18+F19+F20</f>
        <v>20000</v>
      </c>
      <c r="G17" s="143">
        <f aca="true" t="shared" si="1" ref="G17:L17">G18+G19+G20</f>
        <v>75276.49</v>
      </c>
      <c r="H17" s="144">
        <f t="shared" si="1"/>
        <v>12058.2</v>
      </c>
      <c r="I17" s="143">
        <f>I19</f>
        <v>75276.49</v>
      </c>
      <c r="J17" s="144">
        <f t="shared" si="1"/>
        <v>12058.2</v>
      </c>
      <c r="K17" s="167">
        <f>K19</f>
        <v>0</v>
      </c>
      <c r="L17" s="176">
        <f t="shared" si="1"/>
        <v>46523.509999999995</v>
      </c>
    </row>
    <row r="18" spans="1:12" ht="12.75">
      <c r="A18" s="115"/>
      <c r="B18" s="4"/>
      <c r="C18" s="127"/>
      <c r="D18" s="145"/>
      <c r="E18" s="145"/>
      <c r="F18" s="146"/>
      <c r="G18" s="145"/>
      <c r="H18" s="146"/>
      <c r="I18" s="145"/>
      <c r="J18" s="146"/>
      <c r="K18" s="168"/>
      <c r="L18" s="177"/>
    </row>
    <row r="19" spans="1:12" ht="12.75">
      <c r="A19" s="128" t="s">
        <v>78</v>
      </c>
      <c r="B19" s="14"/>
      <c r="C19" s="51">
        <v>2240</v>
      </c>
      <c r="D19" s="147">
        <v>121800</v>
      </c>
      <c r="E19" s="147">
        <v>107000</v>
      </c>
      <c r="F19" s="148">
        <v>20000</v>
      </c>
      <c r="G19" s="147">
        <v>75276.49</v>
      </c>
      <c r="H19" s="148">
        <v>12058.2</v>
      </c>
      <c r="I19" s="147">
        <v>75276.49</v>
      </c>
      <c r="J19" s="148">
        <v>12058.2</v>
      </c>
      <c r="K19" s="169">
        <f>G19-I19</f>
        <v>0</v>
      </c>
      <c r="L19" s="178">
        <f>D19-G19</f>
        <v>46523.509999999995</v>
      </c>
    </row>
    <row r="20" spans="1:12" ht="13.5" thickBot="1">
      <c r="A20" s="128"/>
      <c r="B20" s="14"/>
      <c r="C20" s="51"/>
      <c r="D20" s="223"/>
      <c r="E20" s="223"/>
      <c r="F20" s="224"/>
      <c r="G20" s="223"/>
      <c r="H20" s="224"/>
      <c r="I20" s="223"/>
      <c r="J20" s="224"/>
      <c r="K20" s="225"/>
      <c r="L20" s="226"/>
    </row>
    <row r="21" spans="1:12" ht="13.5" thickBot="1">
      <c r="A21" s="122" t="s">
        <v>90</v>
      </c>
      <c r="B21" s="13"/>
      <c r="C21" s="193" t="s">
        <v>120</v>
      </c>
      <c r="D21" s="228">
        <v>500000</v>
      </c>
      <c r="E21" s="229">
        <v>500000</v>
      </c>
      <c r="F21" s="230">
        <v>100000</v>
      </c>
      <c r="G21" s="229">
        <v>163919.17</v>
      </c>
      <c r="H21" s="230">
        <v>50000</v>
      </c>
      <c r="I21" s="229">
        <v>135916.79</v>
      </c>
      <c r="J21" s="230">
        <v>32903.5</v>
      </c>
      <c r="K21" s="214">
        <f>G21-I21</f>
        <v>28002.380000000005</v>
      </c>
      <c r="L21" s="215">
        <f>D21-G21</f>
        <v>336080.82999999996</v>
      </c>
    </row>
    <row r="22" spans="1:12" ht="13.5" thickBot="1">
      <c r="A22" s="115"/>
      <c r="B22" s="4"/>
      <c r="C22" s="127"/>
      <c r="D22" s="188"/>
      <c r="E22" s="188"/>
      <c r="F22" s="222"/>
      <c r="G22" s="188"/>
      <c r="H22" s="222"/>
      <c r="I22" s="188"/>
      <c r="J22" s="222"/>
      <c r="K22" s="227"/>
      <c r="L22" s="210"/>
    </row>
    <row r="23" spans="1:12" ht="13.5" thickBot="1">
      <c r="A23" s="122" t="s">
        <v>90</v>
      </c>
      <c r="B23" s="13"/>
      <c r="C23" s="193">
        <v>2800</v>
      </c>
      <c r="D23" s="149">
        <v>280609</v>
      </c>
      <c r="E23" s="149">
        <v>240609</v>
      </c>
      <c r="F23" s="150">
        <v>20000</v>
      </c>
      <c r="G23" s="149">
        <v>140609</v>
      </c>
      <c r="H23" s="150">
        <v>20000</v>
      </c>
      <c r="I23" s="149">
        <v>116816.91</v>
      </c>
      <c r="J23" s="150">
        <v>10048.5</v>
      </c>
      <c r="K23" s="169">
        <f>G23-I23</f>
        <v>23792.089999999997</v>
      </c>
      <c r="L23" s="178">
        <f>D23-G23</f>
        <v>140000</v>
      </c>
    </row>
    <row r="24" spans="1:12" ht="12.75">
      <c r="A24" s="319"/>
      <c r="B24" s="320"/>
      <c r="C24" s="320"/>
      <c r="D24" s="151"/>
      <c r="E24" s="151"/>
      <c r="F24" s="152"/>
      <c r="G24" s="151"/>
      <c r="H24" s="152"/>
      <c r="I24" s="151"/>
      <c r="J24" s="152"/>
      <c r="K24" s="170"/>
      <c r="L24" s="180"/>
    </row>
    <row r="25" spans="1:12" ht="12.75">
      <c r="A25" s="410"/>
      <c r="B25" s="411"/>
      <c r="C25" s="411"/>
      <c r="D25" s="153">
        <f>D16</f>
        <v>902409</v>
      </c>
      <c r="E25" s="153">
        <f aca="true" t="shared" si="2" ref="E25:L25">E16</f>
        <v>847609</v>
      </c>
      <c r="F25" s="153">
        <f t="shared" si="2"/>
        <v>140000</v>
      </c>
      <c r="G25" s="153">
        <f t="shared" si="2"/>
        <v>379804.66000000003</v>
      </c>
      <c r="H25" s="153">
        <f t="shared" si="2"/>
        <v>82058.2</v>
      </c>
      <c r="I25" s="153">
        <f t="shared" si="2"/>
        <v>328010.19000000006</v>
      </c>
      <c r="J25" s="153">
        <f t="shared" si="2"/>
        <v>55010.2</v>
      </c>
      <c r="K25" s="171">
        <f t="shared" si="2"/>
        <v>51794.47</v>
      </c>
      <c r="L25" s="181">
        <f t="shared" si="2"/>
        <v>522604.33999999997</v>
      </c>
    </row>
    <row r="26" spans="1:12" ht="13.5" thickBot="1">
      <c r="A26" s="105"/>
      <c r="B26" s="2"/>
      <c r="C26" s="2"/>
      <c r="D26" s="154"/>
      <c r="E26" s="154"/>
      <c r="F26" s="155"/>
      <c r="G26" s="154"/>
      <c r="H26" s="155"/>
      <c r="I26" s="154"/>
      <c r="J26" s="155"/>
      <c r="K26" s="172"/>
      <c r="L26" s="182"/>
    </row>
    <row r="27" spans="1:12" ht="12.75">
      <c r="A27" s="1"/>
      <c r="B27" s="1"/>
      <c r="C27" s="1"/>
      <c r="D27" s="53"/>
      <c r="E27" s="53"/>
      <c r="F27" s="158"/>
      <c r="G27" s="53"/>
      <c r="H27" s="158"/>
      <c r="I27" s="53"/>
      <c r="J27" s="158"/>
      <c r="K27" s="159"/>
      <c r="L27" s="53"/>
    </row>
    <row r="28" spans="1:12" ht="12.75">
      <c r="A28" s="1"/>
      <c r="B28" s="1"/>
      <c r="C28" s="1"/>
      <c r="D28" s="53"/>
      <c r="E28" s="53"/>
      <c r="F28" s="158"/>
      <c r="G28" s="53"/>
      <c r="H28" s="158"/>
      <c r="I28" s="53"/>
      <c r="J28" s="158"/>
      <c r="K28" s="159"/>
      <c r="L28" s="53"/>
    </row>
  </sheetData>
  <mergeCells count="8">
    <mergeCell ref="A13:C13"/>
    <mergeCell ref="A24:C24"/>
    <mergeCell ref="A25:C25"/>
    <mergeCell ref="A7:L7"/>
    <mergeCell ref="A9:L9"/>
    <mergeCell ref="E11:F11"/>
    <mergeCell ref="G11:H11"/>
    <mergeCell ref="I11:J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6"/>
  <sheetViews>
    <sheetView workbookViewId="0" topLeftCell="A1">
      <selection activeCell="K31" sqref="K31"/>
    </sheetView>
  </sheetViews>
  <sheetFormatPr defaultColWidth="9.00390625" defaultRowHeight="12.75"/>
  <cols>
    <col min="4" max="4" width="14.625" style="0" customWidth="1"/>
    <col min="5" max="5" width="14.00390625" style="0" customWidth="1"/>
    <col min="6" max="6" width="14.375" style="0" customWidth="1"/>
    <col min="7" max="7" width="15.00390625" style="0" customWidth="1"/>
    <col min="8" max="8" width="13.125" style="0" customWidth="1"/>
    <col min="9" max="9" width="15.375" style="0" customWidth="1"/>
    <col min="10" max="10" width="12.125" style="0" customWidth="1"/>
    <col min="11" max="11" width="12.625" style="0" customWidth="1"/>
    <col min="12" max="12" width="17.375" style="0" customWidth="1"/>
  </cols>
  <sheetData>
    <row r="3" spans="10:12" ht="12.75">
      <c r="J3" s="1"/>
      <c r="K3" s="1"/>
      <c r="L3" s="1"/>
    </row>
    <row r="4" spans="10:12" ht="12.75">
      <c r="J4" s="1"/>
      <c r="K4" s="1"/>
      <c r="L4" s="1"/>
    </row>
    <row r="5" spans="10:12" ht="12.75">
      <c r="J5" s="1"/>
      <c r="K5" s="1"/>
      <c r="L5" s="1"/>
    </row>
    <row r="6" ht="12.75">
      <c r="G6" s="26"/>
    </row>
    <row r="7" spans="1:12" ht="15">
      <c r="A7" s="312" t="s">
        <v>97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ht="12.75">
      <c r="K8" s="112" t="s">
        <v>86</v>
      </c>
    </row>
    <row r="9" spans="1:12" ht="15">
      <c r="A9" s="312" t="s">
        <v>130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ht="13.5" thickBot="1"/>
    <row r="11" spans="1:12" ht="12.75">
      <c r="A11" s="113"/>
      <c r="B11" s="3"/>
      <c r="C11" s="3"/>
      <c r="D11" s="10"/>
      <c r="E11" s="444" t="s">
        <v>14</v>
      </c>
      <c r="F11" s="445"/>
      <c r="G11" s="446" t="s">
        <v>12</v>
      </c>
      <c r="H11" s="447"/>
      <c r="I11" s="448" t="s">
        <v>5</v>
      </c>
      <c r="J11" s="449"/>
      <c r="K11" s="163" t="s">
        <v>2</v>
      </c>
      <c r="L11" s="173" t="s">
        <v>2</v>
      </c>
    </row>
    <row r="12" spans="1:12" ht="12.75">
      <c r="A12" s="115"/>
      <c r="B12" s="4"/>
      <c r="C12" s="4"/>
      <c r="D12" s="25" t="s">
        <v>13</v>
      </c>
      <c r="E12" s="27"/>
      <c r="F12" s="134"/>
      <c r="G12" s="7" t="s">
        <v>6</v>
      </c>
      <c r="H12" s="132" t="s">
        <v>9</v>
      </c>
      <c r="I12" s="42" t="s">
        <v>6</v>
      </c>
      <c r="J12" s="137" t="s">
        <v>9</v>
      </c>
      <c r="K12" s="164" t="s">
        <v>3</v>
      </c>
      <c r="L12" s="174" t="s">
        <v>1</v>
      </c>
    </row>
    <row r="13" spans="1:12" ht="12.75">
      <c r="A13" s="308" t="s">
        <v>27</v>
      </c>
      <c r="B13" s="309"/>
      <c r="C13" s="309"/>
      <c r="D13" s="25" t="s">
        <v>0</v>
      </c>
      <c r="E13" s="29" t="s">
        <v>15</v>
      </c>
      <c r="F13" s="135" t="s">
        <v>16</v>
      </c>
      <c r="G13" s="8" t="s">
        <v>7</v>
      </c>
      <c r="H13" s="133" t="s">
        <v>10</v>
      </c>
      <c r="I13" s="43" t="s">
        <v>7</v>
      </c>
      <c r="J13" s="138" t="s">
        <v>10</v>
      </c>
      <c r="K13" s="164" t="s">
        <v>4</v>
      </c>
      <c r="L13" s="174" t="s">
        <v>28</v>
      </c>
    </row>
    <row r="14" spans="1:12" ht="12.75">
      <c r="A14" s="115"/>
      <c r="B14" s="4"/>
      <c r="C14" s="4"/>
      <c r="D14" s="25" t="s">
        <v>36</v>
      </c>
      <c r="E14" s="29"/>
      <c r="F14" s="135" t="s">
        <v>11</v>
      </c>
      <c r="G14" s="8" t="s">
        <v>8</v>
      </c>
      <c r="H14" s="133" t="s">
        <v>11</v>
      </c>
      <c r="I14" s="43" t="s">
        <v>8</v>
      </c>
      <c r="J14" s="138" t="s">
        <v>11</v>
      </c>
      <c r="K14" s="165"/>
      <c r="L14" s="216">
        <v>42309</v>
      </c>
    </row>
    <row r="15" spans="1:12" ht="13.5" thickBot="1">
      <c r="A15" s="118"/>
      <c r="B15" s="5"/>
      <c r="C15" s="5"/>
      <c r="D15" s="9"/>
      <c r="E15" s="30"/>
      <c r="F15" s="141" t="s">
        <v>128</v>
      </c>
      <c r="G15" s="6"/>
      <c r="H15" s="136" t="s">
        <v>128</v>
      </c>
      <c r="I15" s="44"/>
      <c r="J15" s="139" t="s">
        <v>128</v>
      </c>
      <c r="K15" s="166"/>
      <c r="L15" s="175"/>
    </row>
    <row r="16" spans="1:12" ht="13.5" thickBot="1">
      <c r="A16" s="120" t="s">
        <v>42</v>
      </c>
      <c r="B16" s="5"/>
      <c r="C16" s="60">
        <v>2000</v>
      </c>
      <c r="D16" s="142">
        <f aca="true" t="shared" si="0" ref="D16:L16">D17+D21</f>
        <v>800000</v>
      </c>
      <c r="E16" s="142">
        <f t="shared" si="0"/>
        <v>800000</v>
      </c>
      <c r="F16" s="142">
        <f t="shared" si="0"/>
        <v>0</v>
      </c>
      <c r="G16" s="142">
        <f t="shared" si="0"/>
        <v>0</v>
      </c>
      <c r="H16" s="142">
        <f t="shared" si="0"/>
        <v>0</v>
      </c>
      <c r="I16" s="142">
        <f t="shared" si="0"/>
        <v>0</v>
      </c>
      <c r="J16" s="142">
        <f t="shared" si="0"/>
        <v>0</v>
      </c>
      <c r="K16" s="142">
        <f t="shared" si="0"/>
        <v>0</v>
      </c>
      <c r="L16" s="206">
        <f t="shared" si="0"/>
        <v>800000</v>
      </c>
    </row>
    <row r="17" spans="1:12" ht="13.5" thickBot="1">
      <c r="A17" s="122" t="s">
        <v>20</v>
      </c>
      <c r="B17" s="13"/>
      <c r="C17" s="49">
        <v>2200</v>
      </c>
      <c r="D17" s="143">
        <f>D18+D19+D20</f>
        <v>800000</v>
      </c>
      <c r="E17" s="143">
        <f>E18+E19+E20</f>
        <v>800000</v>
      </c>
      <c r="F17" s="144">
        <f>F18+F19+F20</f>
        <v>0</v>
      </c>
      <c r="G17" s="143">
        <f>G18+G19+G20</f>
        <v>0</v>
      </c>
      <c r="H17" s="144">
        <f>H18+H19+H20</f>
        <v>0</v>
      </c>
      <c r="I17" s="143">
        <f>I19</f>
        <v>0</v>
      </c>
      <c r="J17" s="144">
        <f>J18+J19+J20</f>
        <v>0</v>
      </c>
      <c r="K17" s="167">
        <f>K19</f>
        <v>0</v>
      </c>
      <c r="L17" s="176">
        <f>L18+L19+L20</f>
        <v>800000</v>
      </c>
    </row>
    <row r="18" spans="1:12" ht="12.75">
      <c r="A18" s="115"/>
      <c r="B18" s="4"/>
      <c r="C18" s="127"/>
      <c r="D18" s="145"/>
      <c r="E18" s="145"/>
      <c r="F18" s="146"/>
      <c r="G18" s="145"/>
      <c r="H18" s="146"/>
      <c r="I18" s="145"/>
      <c r="J18" s="146"/>
      <c r="K18" s="168"/>
      <c r="L18" s="177"/>
    </row>
    <row r="19" spans="1:12" ht="12.75">
      <c r="A19" s="128" t="s">
        <v>78</v>
      </c>
      <c r="B19" s="14"/>
      <c r="C19" s="51">
        <v>2240</v>
      </c>
      <c r="D19" s="147">
        <v>800000</v>
      </c>
      <c r="E19" s="147">
        <v>800000</v>
      </c>
      <c r="F19" s="148">
        <v>0</v>
      </c>
      <c r="G19" s="147">
        <v>0</v>
      </c>
      <c r="H19" s="148">
        <v>0</v>
      </c>
      <c r="I19" s="147">
        <v>0</v>
      </c>
      <c r="J19" s="148">
        <v>0</v>
      </c>
      <c r="K19" s="169">
        <f>G19-I19</f>
        <v>0</v>
      </c>
      <c r="L19" s="178">
        <f>D19-G19</f>
        <v>800000</v>
      </c>
    </row>
    <row r="20" spans="1:12" ht="13.5" thickBot="1">
      <c r="A20" s="128"/>
      <c r="B20" s="14"/>
      <c r="C20" s="51"/>
      <c r="D20" s="147"/>
      <c r="E20" s="147"/>
      <c r="F20" s="148"/>
      <c r="G20" s="147"/>
      <c r="H20" s="148"/>
      <c r="I20" s="147"/>
      <c r="J20" s="148"/>
      <c r="K20" s="169"/>
      <c r="L20" s="179"/>
    </row>
    <row r="21" spans="1:12" ht="13.5" thickBot="1">
      <c r="A21" s="122"/>
      <c r="B21" s="13"/>
      <c r="C21" s="193"/>
      <c r="D21" s="149"/>
      <c r="E21" s="149"/>
      <c r="F21" s="150"/>
      <c r="G21" s="149"/>
      <c r="H21" s="150"/>
      <c r="I21" s="149"/>
      <c r="J21" s="150"/>
      <c r="K21" s="169"/>
      <c r="L21" s="178"/>
    </row>
    <row r="22" spans="1:12" ht="12.75">
      <c r="A22" s="319"/>
      <c r="B22" s="320"/>
      <c r="C22" s="320"/>
      <c r="D22" s="151"/>
      <c r="E22" s="151"/>
      <c r="F22" s="152"/>
      <c r="G22" s="151"/>
      <c r="H22" s="152"/>
      <c r="I22" s="151"/>
      <c r="J22" s="152"/>
      <c r="K22" s="170"/>
      <c r="L22" s="180"/>
    </row>
    <row r="23" spans="1:12" ht="12.75">
      <c r="A23" s="410"/>
      <c r="B23" s="411"/>
      <c r="C23" s="411"/>
      <c r="D23" s="153">
        <f aca="true" t="shared" si="1" ref="D23:L23">D16</f>
        <v>800000</v>
      </c>
      <c r="E23" s="153">
        <f t="shared" si="1"/>
        <v>800000</v>
      </c>
      <c r="F23" s="153">
        <f t="shared" si="1"/>
        <v>0</v>
      </c>
      <c r="G23" s="153">
        <f t="shared" si="1"/>
        <v>0</v>
      </c>
      <c r="H23" s="153">
        <f t="shared" si="1"/>
        <v>0</v>
      </c>
      <c r="I23" s="153">
        <f t="shared" si="1"/>
        <v>0</v>
      </c>
      <c r="J23" s="153">
        <f t="shared" si="1"/>
        <v>0</v>
      </c>
      <c r="K23" s="171">
        <f t="shared" si="1"/>
        <v>0</v>
      </c>
      <c r="L23" s="181">
        <f t="shared" si="1"/>
        <v>800000</v>
      </c>
    </row>
    <row r="24" spans="1:12" ht="13.5" thickBot="1">
      <c r="A24" s="105"/>
      <c r="B24" s="2"/>
      <c r="C24" s="2"/>
      <c r="D24" s="154"/>
      <c r="E24" s="154"/>
      <c r="F24" s="155"/>
      <c r="G24" s="154"/>
      <c r="H24" s="155"/>
      <c r="I24" s="154"/>
      <c r="J24" s="155"/>
      <c r="K24" s="172"/>
      <c r="L24" s="182"/>
    </row>
    <row r="25" spans="1:12" ht="12.75">
      <c r="A25" s="1"/>
      <c r="B25" s="1"/>
      <c r="C25" s="1"/>
      <c r="D25" s="53"/>
      <c r="E25" s="53"/>
      <c r="F25" s="158"/>
      <c r="G25" s="53"/>
      <c r="H25" s="158"/>
      <c r="I25" s="53"/>
      <c r="J25" s="158"/>
      <c r="K25" s="159"/>
      <c r="L25" s="53"/>
    </row>
    <row r="26" spans="1:12" ht="12.75">
      <c r="A26" s="1"/>
      <c r="B26" s="1"/>
      <c r="C26" s="1"/>
      <c r="D26" s="53"/>
      <c r="E26" s="53"/>
      <c r="F26" s="158"/>
      <c r="G26" s="53"/>
      <c r="H26" s="158"/>
      <c r="I26" s="53"/>
      <c r="J26" s="158"/>
      <c r="K26" s="159"/>
      <c r="L26" s="53"/>
    </row>
  </sheetData>
  <mergeCells count="8">
    <mergeCell ref="A13:C13"/>
    <mergeCell ref="A22:C22"/>
    <mergeCell ref="A23:C23"/>
    <mergeCell ref="A7:L7"/>
    <mergeCell ref="A9:L9"/>
    <mergeCell ref="E11:F11"/>
    <mergeCell ref="G11:H11"/>
    <mergeCell ref="I11:J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29" sqref="D29"/>
    </sheetView>
  </sheetViews>
  <sheetFormatPr defaultColWidth="9.00390625" defaultRowHeight="12.75"/>
  <cols>
    <col min="1" max="1" width="11.875" style="0" customWidth="1"/>
    <col min="3" max="3" width="10.50390625" style="0" customWidth="1"/>
    <col min="4" max="4" width="13.50390625" style="0" customWidth="1"/>
    <col min="5" max="5" width="14.625" style="0" customWidth="1"/>
    <col min="6" max="7" width="15.00390625" style="0" customWidth="1"/>
    <col min="8" max="8" width="14.125" style="0" customWidth="1"/>
    <col min="9" max="9" width="14.50390625" style="0" customWidth="1"/>
    <col min="10" max="10" width="15.125" style="0" customWidth="1"/>
    <col min="11" max="11" width="12.375" style="0" customWidth="1"/>
    <col min="12" max="12" width="15.00390625" style="0" customWidth="1"/>
  </cols>
  <sheetData>
    <row r="2" spans="10:12" ht="12.75">
      <c r="J2" s="1"/>
      <c r="K2" s="1"/>
      <c r="L2" s="1"/>
    </row>
    <row r="3" spans="10:12" ht="12.75">
      <c r="J3" s="1"/>
      <c r="K3" s="1"/>
      <c r="L3" s="1"/>
    </row>
    <row r="4" spans="10:12" ht="12.75">
      <c r="J4" s="1"/>
      <c r="K4" s="1"/>
      <c r="L4" s="1"/>
    </row>
    <row r="5" ht="12.75">
      <c r="G5" s="26"/>
    </row>
    <row r="6" spans="1:12" ht="15">
      <c r="A6" s="312" t="s">
        <v>100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7" ht="12.75">
      <c r="K7" s="112" t="s">
        <v>86</v>
      </c>
    </row>
    <row r="8" spans="1:12" ht="15">
      <c r="A8" s="312" t="s">
        <v>130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ht="13.5" thickBot="1"/>
    <row r="10" spans="1:12" ht="12.75">
      <c r="A10" s="113"/>
      <c r="B10" s="3"/>
      <c r="C10" s="3"/>
      <c r="D10" s="10"/>
      <c r="E10" s="444" t="s">
        <v>14</v>
      </c>
      <c r="F10" s="445"/>
      <c r="G10" s="446" t="s">
        <v>12</v>
      </c>
      <c r="H10" s="447"/>
      <c r="I10" s="448" t="s">
        <v>5</v>
      </c>
      <c r="J10" s="449"/>
      <c r="K10" s="163" t="s">
        <v>2</v>
      </c>
      <c r="L10" s="173" t="s">
        <v>2</v>
      </c>
    </row>
    <row r="11" spans="1:12" ht="12.75">
      <c r="A11" s="115"/>
      <c r="B11" s="4"/>
      <c r="C11" s="4"/>
      <c r="D11" s="25" t="s">
        <v>13</v>
      </c>
      <c r="E11" s="27"/>
      <c r="F11" s="134"/>
      <c r="G11" s="7" t="s">
        <v>6</v>
      </c>
      <c r="H11" s="132" t="s">
        <v>9</v>
      </c>
      <c r="I11" s="42" t="s">
        <v>6</v>
      </c>
      <c r="J11" s="137" t="s">
        <v>9</v>
      </c>
      <c r="K11" s="164" t="s">
        <v>3</v>
      </c>
      <c r="L11" s="174" t="s">
        <v>1</v>
      </c>
    </row>
    <row r="12" spans="1:12" ht="12.75">
      <c r="A12" s="308" t="s">
        <v>27</v>
      </c>
      <c r="B12" s="309"/>
      <c r="C12" s="309"/>
      <c r="D12" s="25" t="s">
        <v>0</v>
      </c>
      <c r="E12" s="29" t="s">
        <v>15</v>
      </c>
      <c r="F12" s="135" t="s">
        <v>16</v>
      </c>
      <c r="G12" s="8" t="s">
        <v>7</v>
      </c>
      <c r="H12" s="133" t="s">
        <v>10</v>
      </c>
      <c r="I12" s="43" t="s">
        <v>7</v>
      </c>
      <c r="J12" s="138" t="s">
        <v>10</v>
      </c>
      <c r="K12" s="164" t="s">
        <v>4</v>
      </c>
      <c r="L12" s="174" t="s">
        <v>28</v>
      </c>
    </row>
    <row r="13" spans="1:12" ht="12.75">
      <c r="A13" s="115"/>
      <c r="B13" s="4"/>
      <c r="C13" s="4"/>
      <c r="D13" s="25" t="s">
        <v>36</v>
      </c>
      <c r="E13" s="29"/>
      <c r="F13" s="135" t="s">
        <v>11</v>
      </c>
      <c r="G13" s="8" t="s">
        <v>8</v>
      </c>
      <c r="H13" s="133" t="s">
        <v>11</v>
      </c>
      <c r="I13" s="43" t="s">
        <v>8</v>
      </c>
      <c r="J13" s="138" t="s">
        <v>11</v>
      </c>
      <c r="K13" s="165"/>
      <c r="L13" s="174" t="s">
        <v>131</v>
      </c>
    </row>
    <row r="14" spans="1:12" ht="13.5" thickBot="1">
      <c r="A14" s="118"/>
      <c r="B14" s="5"/>
      <c r="C14" s="5"/>
      <c r="D14" s="9"/>
      <c r="E14" s="30"/>
      <c r="F14" s="141" t="s">
        <v>128</v>
      </c>
      <c r="G14" s="6"/>
      <c r="H14" s="136" t="s">
        <v>128</v>
      </c>
      <c r="I14" s="44"/>
      <c r="J14" s="139" t="s">
        <v>128</v>
      </c>
      <c r="K14" s="166"/>
      <c r="L14" s="175"/>
    </row>
    <row r="15" spans="1:12" ht="13.5" thickBot="1">
      <c r="A15" s="120" t="s">
        <v>42</v>
      </c>
      <c r="B15" s="5"/>
      <c r="C15" s="60">
        <v>2000</v>
      </c>
      <c r="D15" s="142">
        <f aca="true" t="shared" si="0" ref="D15:L15">D16+D20</f>
        <v>1742000</v>
      </c>
      <c r="E15" s="142">
        <f t="shared" si="0"/>
        <v>1742000</v>
      </c>
      <c r="F15" s="142">
        <f t="shared" si="0"/>
        <v>0</v>
      </c>
      <c r="G15" s="142">
        <f t="shared" si="0"/>
        <v>881128.05</v>
      </c>
      <c r="H15" s="142">
        <f t="shared" si="0"/>
        <v>106258.53</v>
      </c>
      <c r="I15" s="142">
        <f t="shared" si="0"/>
        <v>797902.52</v>
      </c>
      <c r="J15" s="142">
        <f t="shared" si="0"/>
        <v>23033</v>
      </c>
      <c r="K15" s="142">
        <f t="shared" si="0"/>
        <v>83225.53000000003</v>
      </c>
      <c r="L15" s="142">
        <f t="shared" si="0"/>
        <v>860871.95</v>
      </c>
    </row>
    <row r="16" spans="1:12" ht="13.5" thickBot="1">
      <c r="A16" s="122" t="s">
        <v>101</v>
      </c>
      <c r="B16" s="13"/>
      <c r="C16" s="49">
        <v>2600</v>
      </c>
      <c r="D16" s="143">
        <f aca="true" t="shared" si="1" ref="D16:L16">D17+D18</f>
        <v>1742000</v>
      </c>
      <c r="E16" s="143">
        <f t="shared" si="1"/>
        <v>1742000</v>
      </c>
      <c r="F16" s="143">
        <f t="shared" si="1"/>
        <v>0</v>
      </c>
      <c r="G16" s="143">
        <f t="shared" si="1"/>
        <v>881128.05</v>
      </c>
      <c r="H16" s="143">
        <f t="shared" si="1"/>
        <v>106258.53</v>
      </c>
      <c r="I16" s="143">
        <f t="shared" si="1"/>
        <v>797902.52</v>
      </c>
      <c r="J16" s="143">
        <f t="shared" si="1"/>
        <v>23033</v>
      </c>
      <c r="K16" s="143">
        <f t="shared" si="1"/>
        <v>83225.53000000003</v>
      </c>
      <c r="L16" s="143">
        <f t="shared" si="1"/>
        <v>860871.95</v>
      </c>
    </row>
    <row r="17" spans="1:12" ht="12.75">
      <c r="A17" s="115"/>
      <c r="B17" s="4"/>
      <c r="C17" s="127"/>
      <c r="D17" s="145">
        <v>0</v>
      </c>
      <c r="E17" s="145">
        <v>0</v>
      </c>
      <c r="F17" s="146">
        <v>0</v>
      </c>
      <c r="G17" s="145">
        <v>0</v>
      </c>
      <c r="H17" s="146">
        <v>0</v>
      </c>
      <c r="I17" s="145">
        <v>0</v>
      </c>
      <c r="J17" s="146">
        <v>0</v>
      </c>
      <c r="K17" s="169">
        <f>G17-I17</f>
        <v>0</v>
      </c>
      <c r="L17" s="178">
        <f>D17-G17</f>
        <v>0</v>
      </c>
    </row>
    <row r="18" spans="1:12" ht="12.75">
      <c r="A18" s="128" t="s">
        <v>101</v>
      </c>
      <c r="B18" s="14"/>
      <c r="C18" s="51">
        <v>2620</v>
      </c>
      <c r="D18" s="147">
        <v>1742000</v>
      </c>
      <c r="E18" s="147">
        <v>1742000</v>
      </c>
      <c r="F18" s="148">
        <v>0</v>
      </c>
      <c r="G18" s="147">
        <v>881128.05</v>
      </c>
      <c r="H18" s="148">
        <v>106258.53</v>
      </c>
      <c r="I18" s="147">
        <v>797902.52</v>
      </c>
      <c r="J18" s="148">
        <v>23033</v>
      </c>
      <c r="K18" s="169">
        <f>G18-I18</f>
        <v>83225.53000000003</v>
      </c>
      <c r="L18" s="178">
        <f>D18-G18</f>
        <v>860871.95</v>
      </c>
    </row>
    <row r="19" spans="1:12" ht="13.5" thickBot="1">
      <c r="A19" s="128"/>
      <c r="B19" s="14"/>
      <c r="C19" s="51"/>
      <c r="D19" s="147"/>
      <c r="E19" s="147"/>
      <c r="F19" s="148"/>
      <c r="G19" s="147"/>
      <c r="H19" s="148"/>
      <c r="I19" s="147"/>
      <c r="J19" s="148"/>
      <c r="K19" s="169"/>
      <c r="L19" s="179"/>
    </row>
    <row r="20" spans="1:12" ht="13.5" thickBot="1">
      <c r="A20" s="122" t="s">
        <v>96</v>
      </c>
      <c r="B20" s="13"/>
      <c r="C20" s="207">
        <v>2800</v>
      </c>
      <c r="D20" s="149">
        <v>0</v>
      </c>
      <c r="E20" s="149">
        <v>0</v>
      </c>
      <c r="F20" s="150">
        <v>0</v>
      </c>
      <c r="G20" s="149">
        <v>0</v>
      </c>
      <c r="H20" s="150">
        <v>0</v>
      </c>
      <c r="I20" s="149">
        <v>0</v>
      </c>
      <c r="J20" s="150">
        <v>0</v>
      </c>
      <c r="K20" s="170">
        <v>0</v>
      </c>
      <c r="L20" s="180">
        <v>0</v>
      </c>
    </row>
    <row r="21" spans="1:12" ht="12.75">
      <c r="A21" s="319"/>
      <c r="B21" s="320"/>
      <c r="C21" s="320"/>
      <c r="D21" s="151"/>
      <c r="E21" s="151"/>
      <c r="F21" s="152"/>
      <c r="G21" s="151"/>
      <c r="H21" s="152"/>
      <c r="I21" s="151"/>
      <c r="J21" s="152"/>
      <c r="K21" s="170"/>
      <c r="L21" s="180"/>
    </row>
    <row r="22" spans="1:12" ht="12.75">
      <c r="A22" s="410" t="s">
        <v>15</v>
      </c>
      <c r="B22" s="411"/>
      <c r="C22" s="411"/>
      <c r="D22" s="153">
        <f aca="true" t="shared" si="2" ref="D22:L22">D15</f>
        <v>1742000</v>
      </c>
      <c r="E22" s="153">
        <f t="shared" si="2"/>
        <v>1742000</v>
      </c>
      <c r="F22" s="153">
        <f t="shared" si="2"/>
        <v>0</v>
      </c>
      <c r="G22" s="153">
        <f t="shared" si="2"/>
        <v>881128.05</v>
      </c>
      <c r="H22" s="153">
        <f t="shared" si="2"/>
        <v>106258.53</v>
      </c>
      <c r="I22" s="153">
        <f t="shared" si="2"/>
        <v>797902.52</v>
      </c>
      <c r="J22" s="153">
        <f t="shared" si="2"/>
        <v>23033</v>
      </c>
      <c r="K22" s="171">
        <f t="shared" si="2"/>
        <v>83225.53000000003</v>
      </c>
      <c r="L22" s="181">
        <f t="shared" si="2"/>
        <v>860871.95</v>
      </c>
    </row>
    <row r="23" spans="1:12" ht="13.5" thickBot="1">
      <c r="A23" s="105"/>
      <c r="B23" s="2"/>
      <c r="C23" s="2"/>
      <c r="D23" s="154"/>
      <c r="E23" s="154"/>
      <c r="F23" s="155"/>
      <c r="G23" s="154"/>
      <c r="H23" s="155"/>
      <c r="I23" s="154"/>
      <c r="J23" s="155"/>
      <c r="K23" s="172"/>
      <c r="L23" s="182"/>
    </row>
    <row r="24" spans="1:12" ht="12.75">
      <c r="A24" s="1"/>
      <c r="B24" s="1"/>
      <c r="C24" s="1"/>
      <c r="D24" s="53"/>
      <c r="E24" s="53"/>
      <c r="F24" s="158"/>
      <c r="G24" s="53"/>
      <c r="H24" s="158"/>
      <c r="I24" s="53"/>
      <c r="J24" s="158"/>
      <c r="K24" s="159"/>
      <c r="L24" s="53"/>
    </row>
    <row r="25" spans="1:12" ht="12.75">
      <c r="A25" s="1"/>
      <c r="B25" s="1"/>
      <c r="C25" s="1"/>
      <c r="D25" s="53"/>
      <c r="E25" s="53"/>
      <c r="F25" s="158"/>
      <c r="G25" s="53"/>
      <c r="H25" s="158"/>
      <c r="I25" s="53"/>
      <c r="J25" s="158"/>
      <c r="K25" s="159"/>
      <c r="L25" s="53"/>
    </row>
    <row r="26" spans="1:12" ht="12.75">
      <c r="A26" s="1"/>
      <c r="B26" s="1"/>
      <c r="C26" s="1"/>
      <c r="D26" s="53"/>
      <c r="E26" s="53"/>
      <c r="F26" s="158"/>
      <c r="G26" s="53"/>
      <c r="H26" s="158"/>
      <c r="I26" s="53"/>
      <c r="J26" s="158"/>
      <c r="K26" s="159"/>
      <c r="L26" s="53"/>
    </row>
    <row r="27" spans="4:12" ht="13.5" thickBot="1">
      <c r="D27" s="156" t="s">
        <v>88</v>
      </c>
      <c r="E27" s="157"/>
      <c r="F27" s="157"/>
      <c r="G27" s="157"/>
      <c r="H27" s="157"/>
      <c r="I27" s="157"/>
      <c r="J27" s="157"/>
      <c r="K27" s="157"/>
      <c r="L27" s="157"/>
    </row>
    <row r="28" spans="1:12" ht="13.5" thickBot="1">
      <c r="A28" s="160" t="s">
        <v>42</v>
      </c>
      <c r="B28" s="161"/>
      <c r="C28" s="192">
        <v>2000</v>
      </c>
      <c r="D28" s="186">
        <f aca="true" t="shared" si="3" ref="D28:L29">D29</f>
        <v>270218</v>
      </c>
      <c r="E28" s="162">
        <f t="shared" si="3"/>
        <v>270218</v>
      </c>
      <c r="F28" s="162">
        <f t="shared" si="3"/>
        <v>0</v>
      </c>
      <c r="G28" s="162">
        <f t="shared" si="3"/>
        <v>0</v>
      </c>
      <c r="H28" s="162">
        <f t="shared" si="3"/>
        <v>0</v>
      </c>
      <c r="I28" s="162">
        <f t="shared" si="3"/>
        <v>0</v>
      </c>
      <c r="J28" s="162">
        <f t="shared" si="3"/>
        <v>0</v>
      </c>
      <c r="K28" s="183">
        <f t="shared" si="3"/>
        <v>0</v>
      </c>
      <c r="L28" s="185">
        <f t="shared" si="3"/>
        <v>270218</v>
      </c>
    </row>
    <row r="29" spans="1:12" ht="13.5" thickBot="1">
      <c r="A29" s="122" t="s">
        <v>101</v>
      </c>
      <c r="B29" s="13"/>
      <c r="C29" s="193">
        <v>2600</v>
      </c>
      <c r="D29" s="187">
        <f t="shared" si="3"/>
        <v>270218</v>
      </c>
      <c r="E29" s="143">
        <f t="shared" si="3"/>
        <v>270218</v>
      </c>
      <c r="F29" s="143">
        <f t="shared" si="3"/>
        <v>0</v>
      </c>
      <c r="G29" s="143">
        <f t="shared" si="3"/>
        <v>0</v>
      </c>
      <c r="H29" s="143">
        <f t="shared" si="3"/>
        <v>0</v>
      </c>
      <c r="I29" s="143">
        <f t="shared" si="3"/>
        <v>0</v>
      </c>
      <c r="J29" s="143">
        <f t="shared" si="3"/>
        <v>0</v>
      </c>
      <c r="K29" s="184">
        <f t="shared" si="3"/>
        <v>0</v>
      </c>
      <c r="L29" s="176">
        <f t="shared" si="3"/>
        <v>270218</v>
      </c>
    </row>
    <row r="30" spans="1:12" ht="13.5" thickBot="1">
      <c r="A30" s="113" t="s">
        <v>101</v>
      </c>
      <c r="B30" s="3"/>
      <c r="C30" s="208">
        <v>2620</v>
      </c>
      <c r="D30" s="188">
        <v>270218</v>
      </c>
      <c r="E30" s="145">
        <v>270218</v>
      </c>
      <c r="F30" s="146">
        <v>0</v>
      </c>
      <c r="G30" s="145">
        <v>0</v>
      </c>
      <c r="H30" s="146">
        <v>0</v>
      </c>
      <c r="I30" s="145">
        <v>0</v>
      </c>
      <c r="J30" s="146">
        <v>0</v>
      </c>
      <c r="K30" s="170">
        <f>G30-I30</f>
        <v>0</v>
      </c>
      <c r="L30" s="180">
        <f>E30-G30</f>
        <v>270218</v>
      </c>
    </row>
    <row r="31" spans="1:12" ht="13.5" thickBot="1">
      <c r="A31" s="122"/>
      <c r="B31" s="13"/>
      <c r="C31" s="193"/>
      <c r="D31" s="211"/>
      <c r="E31" s="212"/>
      <c r="F31" s="213"/>
      <c r="G31" s="212"/>
      <c r="H31" s="213"/>
      <c r="I31" s="212"/>
      <c r="J31" s="213"/>
      <c r="K31" s="214"/>
      <c r="L31" s="215"/>
    </row>
    <row r="32" spans="1:12" ht="12.75">
      <c r="A32" s="319"/>
      <c r="B32" s="320"/>
      <c r="C32" s="442"/>
      <c r="D32" s="188"/>
      <c r="E32" s="145"/>
      <c r="F32" s="146"/>
      <c r="G32" s="145"/>
      <c r="H32" s="146"/>
      <c r="I32" s="145"/>
      <c r="J32" s="146"/>
      <c r="K32" s="209"/>
      <c r="L32" s="210"/>
    </row>
    <row r="33" spans="1:12" ht="12.75">
      <c r="A33" s="410" t="s">
        <v>15</v>
      </c>
      <c r="B33" s="411"/>
      <c r="C33" s="443"/>
      <c r="D33" s="190">
        <f aca="true" t="shared" si="4" ref="D33:L33">D28</f>
        <v>270218</v>
      </c>
      <c r="E33" s="153">
        <f t="shared" si="4"/>
        <v>270218</v>
      </c>
      <c r="F33" s="153">
        <f t="shared" si="4"/>
        <v>0</v>
      </c>
      <c r="G33" s="153">
        <f t="shared" si="4"/>
        <v>0</v>
      </c>
      <c r="H33" s="153">
        <f t="shared" si="4"/>
        <v>0</v>
      </c>
      <c r="I33" s="153">
        <f t="shared" si="4"/>
        <v>0</v>
      </c>
      <c r="J33" s="153">
        <f t="shared" si="4"/>
        <v>0</v>
      </c>
      <c r="K33" s="171">
        <f t="shared" si="4"/>
        <v>0</v>
      </c>
      <c r="L33" s="181">
        <f t="shared" si="4"/>
        <v>270218</v>
      </c>
    </row>
    <row r="34" spans="1:12" ht="13.5" thickBot="1">
      <c r="A34" s="105"/>
      <c r="B34" s="2"/>
      <c r="C34" s="194"/>
      <c r="D34" s="191"/>
      <c r="E34" s="154"/>
      <c r="F34" s="155"/>
      <c r="G34" s="154"/>
      <c r="H34" s="155"/>
      <c r="I34" s="154"/>
      <c r="J34" s="155"/>
      <c r="K34" s="172"/>
      <c r="L34" s="182"/>
    </row>
  </sheetData>
  <mergeCells count="10">
    <mergeCell ref="A21:C21"/>
    <mergeCell ref="A22:C22"/>
    <mergeCell ref="A32:C32"/>
    <mergeCell ref="A33:C33"/>
    <mergeCell ref="A12:C12"/>
    <mergeCell ref="A6:L6"/>
    <mergeCell ref="A8:L8"/>
    <mergeCell ref="E10:F10"/>
    <mergeCell ref="G10:H10"/>
    <mergeCell ref="I10:J10"/>
  </mergeCells>
  <printOptions/>
  <pageMargins left="0.1968503937007874" right="0.3937007874015748" top="0.5905511811023623" bottom="0.3937007874015748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5"/>
  <sheetViews>
    <sheetView zoomScale="75" zoomScaleNormal="75" workbookViewId="0" topLeftCell="A1">
      <pane xSplit="6" ySplit="15" topLeftCell="G16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O34" sqref="O34"/>
    </sheetView>
  </sheetViews>
  <sheetFormatPr defaultColWidth="9.00390625" defaultRowHeight="12.75"/>
  <cols>
    <col min="1" max="1" width="18.50390625" style="0" customWidth="1"/>
    <col min="2" max="2" width="14.50390625" style="0" customWidth="1"/>
    <col min="3" max="3" width="12.625" style="0" customWidth="1"/>
    <col min="4" max="4" width="11.875" style="0" customWidth="1"/>
    <col min="5" max="5" width="12.625" style="0" customWidth="1"/>
    <col min="6" max="6" width="13.00390625" style="0" customWidth="1"/>
    <col min="7" max="7" width="13.50390625" style="0" customWidth="1"/>
    <col min="8" max="8" width="13.00390625" style="0" customWidth="1"/>
    <col min="9" max="9" width="14.00390625" style="0" customWidth="1"/>
    <col min="10" max="10" width="11.625" style="0" customWidth="1"/>
    <col min="11" max="11" width="12.625" style="0" customWidth="1"/>
    <col min="12" max="12" width="12.50390625" style="0" customWidth="1"/>
    <col min="13" max="13" width="13.625" style="0" customWidth="1"/>
    <col min="14" max="14" width="11.875" style="0" customWidth="1"/>
    <col min="15" max="15" width="12.00390625" style="0" customWidth="1"/>
    <col min="16" max="16" width="12.875" style="0" customWidth="1"/>
  </cols>
  <sheetData>
    <row r="2" ht="15">
      <c r="A2" s="58" t="s">
        <v>127</v>
      </c>
    </row>
    <row r="4" ht="12.75">
      <c r="B4" t="s">
        <v>116</v>
      </c>
    </row>
    <row r="5" spans="1:16" ht="12.75">
      <c r="A5" s="217" t="s">
        <v>102</v>
      </c>
      <c r="B5" s="217" t="s">
        <v>13</v>
      </c>
      <c r="C5" s="217" t="s">
        <v>104</v>
      </c>
      <c r="D5" s="217" t="s">
        <v>2</v>
      </c>
      <c r="E5" s="217" t="s">
        <v>104</v>
      </c>
      <c r="F5" s="217" t="s">
        <v>2</v>
      </c>
      <c r="G5" s="217" t="s">
        <v>104</v>
      </c>
      <c r="H5" s="217" t="s">
        <v>2</v>
      </c>
      <c r="I5" s="217" t="s">
        <v>104</v>
      </c>
      <c r="J5" s="217" t="s">
        <v>2</v>
      </c>
      <c r="K5" s="217" t="s">
        <v>104</v>
      </c>
      <c r="L5" s="217" t="s">
        <v>2</v>
      </c>
      <c r="M5" s="217" t="s">
        <v>104</v>
      </c>
      <c r="N5" s="217" t="s">
        <v>2</v>
      </c>
      <c r="O5" s="217" t="s">
        <v>104</v>
      </c>
      <c r="P5" s="217" t="s">
        <v>2</v>
      </c>
    </row>
    <row r="6" spans="1:16" ht="12.75">
      <c r="A6" s="218"/>
      <c r="B6" s="218" t="s">
        <v>103</v>
      </c>
      <c r="C6" s="218" t="s">
        <v>106</v>
      </c>
      <c r="D6" s="218" t="s">
        <v>105</v>
      </c>
      <c r="E6" s="218" t="s">
        <v>117</v>
      </c>
      <c r="F6" s="218" t="s">
        <v>118</v>
      </c>
      <c r="G6" s="218" t="s">
        <v>99</v>
      </c>
      <c r="H6" s="218" t="s">
        <v>119</v>
      </c>
      <c r="I6" s="218" t="s">
        <v>121</v>
      </c>
      <c r="J6" s="218" t="s">
        <v>122</v>
      </c>
      <c r="K6" s="218" t="s">
        <v>124</v>
      </c>
      <c r="L6" s="218" t="s">
        <v>125</v>
      </c>
      <c r="M6" s="218" t="s">
        <v>123</v>
      </c>
      <c r="N6" s="218" t="s">
        <v>126</v>
      </c>
      <c r="O6" s="218" t="s">
        <v>128</v>
      </c>
      <c r="P6" s="218" t="s">
        <v>132</v>
      </c>
    </row>
    <row r="7" spans="1:16" ht="12.75">
      <c r="A7" s="219" t="s">
        <v>107</v>
      </c>
      <c r="B7" s="220">
        <v>571000</v>
      </c>
      <c r="C7" s="220"/>
      <c r="D7" s="220">
        <f>B7-C7</f>
        <v>571000</v>
      </c>
      <c r="E7" s="220">
        <v>59942.36</v>
      </c>
      <c r="F7" s="220">
        <f>D7-E7</f>
        <v>511057.64</v>
      </c>
      <c r="G7" s="220">
        <v>107004.39</v>
      </c>
      <c r="H7" s="220">
        <f>F7-G7</f>
        <v>404053.25</v>
      </c>
      <c r="I7" s="220"/>
      <c r="J7" s="220">
        <f>H7-I7</f>
        <v>404053.25</v>
      </c>
      <c r="K7" s="220">
        <v>32861.06</v>
      </c>
      <c r="L7" s="220">
        <f>J7-K7</f>
        <v>371192.19</v>
      </c>
      <c r="M7" s="220">
        <v>110400</v>
      </c>
      <c r="N7" s="220">
        <f>L7-M7</f>
        <v>260792.19</v>
      </c>
      <c r="O7" s="220"/>
      <c r="P7" s="220">
        <f>N7-O7</f>
        <v>260792.19</v>
      </c>
    </row>
    <row r="8" spans="1:16" ht="12.75">
      <c r="A8" s="219" t="s">
        <v>108</v>
      </c>
      <c r="B8" s="220">
        <v>100000</v>
      </c>
      <c r="C8" s="220"/>
      <c r="D8" s="220">
        <f aca="true" t="shared" si="0" ref="D8:D13">B8-C8</f>
        <v>100000</v>
      </c>
      <c r="E8" s="220">
        <v>99997.2</v>
      </c>
      <c r="F8" s="220">
        <f aca="true" t="shared" si="1" ref="F8:F13">D8-E8</f>
        <v>2.8000000000029104</v>
      </c>
      <c r="G8" s="220"/>
      <c r="H8" s="220">
        <f aca="true" t="shared" si="2" ref="H8:H13">F8-G8</f>
        <v>2.8000000000029104</v>
      </c>
      <c r="I8" s="220"/>
      <c r="J8" s="220">
        <f aca="true" t="shared" si="3" ref="J8:J13">H8-I8</f>
        <v>2.8000000000029104</v>
      </c>
      <c r="K8" s="220"/>
      <c r="L8" s="220">
        <f aca="true" t="shared" si="4" ref="L8:L13">J8-K8</f>
        <v>2.8000000000029104</v>
      </c>
      <c r="M8" s="220"/>
      <c r="N8" s="220">
        <f aca="true" t="shared" si="5" ref="N8:N13">L8-M8</f>
        <v>2.8000000000029104</v>
      </c>
      <c r="O8" s="220"/>
      <c r="P8" s="220">
        <f aca="true" t="shared" si="6" ref="P8:P13">N8-O8</f>
        <v>2.8000000000029104</v>
      </c>
    </row>
    <row r="9" spans="1:16" ht="12.75">
      <c r="A9" s="219" t="s">
        <v>109</v>
      </c>
      <c r="B9" s="220">
        <v>160000</v>
      </c>
      <c r="C9" s="220"/>
      <c r="D9" s="220">
        <f t="shared" si="0"/>
        <v>160000</v>
      </c>
      <c r="E9" s="220">
        <v>147010.57</v>
      </c>
      <c r="F9" s="220">
        <f t="shared" si="1"/>
        <v>12989.429999999993</v>
      </c>
      <c r="G9" s="220"/>
      <c r="H9" s="220">
        <f t="shared" si="2"/>
        <v>12989.429999999993</v>
      </c>
      <c r="I9" s="220"/>
      <c r="J9" s="220">
        <f t="shared" si="3"/>
        <v>12989.429999999993</v>
      </c>
      <c r="K9" s="220"/>
      <c r="L9" s="220">
        <f t="shared" si="4"/>
        <v>12989.429999999993</v>
      </c>
      <c r="M9" s="220"/>
      <c r="N9" s="220">
        <f t="shared" si="5"/>
        <v>12989.429999999993</v>
      </c>
      <c r="O9" s="220"/>
      <c r="P9" s="220">
        <f t="shared" si="6"/>
        <v>12989.429999999993</v>
      </c>
    </row>
    <row r="10" spans="1:16" ht="12.75">
      <c r="A10" s="219" t="s">
        <v>110</v>
      </c>
      <c r="B10" s="220">
        <v>5000</v>
      </c>
      <c r="C10" s="220"/>
      <c r="D10" s="220">
        <f t="shared" si="0"/>
        <v>5000</v>
      </c>
      <c r="E10" s="220"/>
      <c r="F10" s="220">
        <f t="shared" si="1"/>
        <v>5000</v>
      </c>
      <c r="G10" s="220"/>
      <c r="H10" s="220">
        <f t="shared" si="2"/>
        <v>5000</v>
      </c>
      <c r="I10" s="220"/>
      <c r="J10" s="220">
        <f t="shared" si="3"/>
        <v>5000</v>
      </c>
      <c r="K10" s="220"/>
      <c r="L10" s="220">
        <f t="shared" si="4"/>
        <v>5000</v>
      </c>
      <c r="M10" s="220"/>
      <c r="N10" s="220">
        <f t="shared" si="5"/>
        <v>5000</v>
      </c>
      <c r="O10" s="220"/>
      <c r="P10" s="220">
        <f t="shared" si="6"/>
        <v>5000</v>
      </c>
    </row>
    <row r="11" spans="1:16" ht="12.75">
      <c r="A11" s="219" t="s">
        <v>111</v>
      </c>
      <c r="B11" s="220">
        <v>119000</v>
      </c>
      <c r="C11" s="220"/>
      <c r="D11" s="220">
        <f t="shared" si="0"/>
        <v>119000</v>
      </c>
      <c r="E11" s="220"/>
      <c r="F11" s="220">
        <f t="shared" si="1"/>
        <v>119000</v>
      </c>
      <c r="G11" s="220"/>
      <c r="H11" s="220">
        <f t="shared" si="2"/>
        <v>119000</v>
      </c>
      <c r="I11" s="220"/>
      <c r="J11" s="220">
        <f t="shared" si="3"/>
        <v>119000</v>
      </c>
      <c r="K11" s="220">
        <v>35668.08</v>
      </c>
      <c r="L11" s="220">
        <f t="shared" si="4"/>
        <v>83331.92</v>
      </c>
      <c r="M11" s="220"/>
      <c r="N11" s="220">
        <f t="shared" si="5"/>
        <v>83331.92</v>
      </c>
      <c r="O11" s="220"/>
      <c r="P11" s="220">
        <f t="shared" si="6"/>
        <v>83331.92</v>
      </c>
    </row>
    <row r="12" spans="1:16" ht="12.75">
      <c r="A12" s="219" t="s">
        <v>112</v>
      </c>
      <c r="B12" s="220">
        <v>182000</v>
      </c>
      <c r="C12" s="220">
        <v>19500</v>
      </c>
      <c r="D12" s="220">
        <f t="shared" si="0"/>
        <v>162500</v>
      </c>
      <c r="E12" s="220">
        <v>162485.86</v>
      </c>
      <c r="F12" s="220">
        <f t="shared" si="1"/>
        <v>14.14000000001397</v>
      </c>
      <c r="G12" s="220"/>
      <c r="H12" s="220">
        <f t="shared" si="2"/>
        <v>14.14000000001397</v>
      </c>
      <c r="I12" s="220"/>
      <c r="J12" s="220">
        <f t="shared" si="3"/>
        <v>14.14000000001397</v>
      </c>
      <c r="K12" s="220"/>
      <c r="L12" s="220">
        <f t="shared" si="4"/>
        <v>14.14000000001397</v>
      </c>
      <c r="M12" s="220"/>
      <c r="N12" s="220">
        <f t="shared" si="5"/>
        <v>14.14000000001397</v>
      </c>
      <c r="O12" s="220"/>
      <c r="P12" s="220">
        <f t="shared" si="6"/>
        <v>14.14000000001397</v>
      </c>
    </row>
    <row r="13" spans="1:16" ht="12.75">
      <c r="A13" s="219" t="s">
        <v>113</v>
      </c>
      <c r="B13" s="220">
        <v>605000</v>
      </c>
      <c r="C13" s="220"/>
      <c r="D13" s="220">
        <f t="shared" si="0"/>
        <v>605000</v>
      </c>
      <c r="E13" s="220"/>
      <c r="F13" s="220">
        <f t="shared" si="1"/>
        <v>605000</v>
      </c>
      <c r="G13" s="220"/>
      <c r="H13" s="220">
        <f t="shared" si="2"/>
        <v>605000</v>
      </c>
      <c r="I13" s="220"/>
      <c r="J13" s="220">
        <f t="shared" si="3"/>
        <v>605000</v>
      </c>
      <c r="K13" s="220"/>
      <c r="L13" s="220">
        <f t="shared" si="4"/>
        <v>605000</v>
      </c>
      <c r="M13" s="220"/>
      <c r="N13" s="220">
        <f t="shared" si="5"/>
        <v>605000</v>
      </c>
      <c r="O13" s="220">
        <v>23033</v>
      </c>
      <c r="P13" s="220">
        <f t="shared" si="6"/>
        <v>581967</v>
      </c>
    </row>
    <row r="14" spans="1:16" ht="30" customHeight="1">
      <c r="A14" s="219" t="s">
        <v>114</v>
      </c>
      <c r="B14" s="220">
        <f>B7+B8+B9+B10+B11+B12+B13</f>
        <v>1742000</v>
      </c>
      <c r="C14" s="220">
        <f aca="true" t="shared" si="7" ref="C14:J14">C7+C8+C9+C10+C11+C12+C13</f>
        <v>19500</v>
      </c>
      <c r="D14" s="220">
        <f t="shared" si="7"/>
        <v>1722500</v>
      </c>
      <c r="E14" s="220">
        <f t="shared" si="7"/>
        <v>469435.99</v>
      </c>
      <c r="F14" s="220">
        <f t="shared" si="7"/>
        <v>1253064.01</v>
      </c>
      <c r="G14" s="220">
        <f t="shared" si="7"/>
        <v>107004.39</v>
      </c>
      <c r="H14" s="220">
        <f t="shared" si="7"/>
        <v>1146059.62</v>
      </c>
      <c r="I14" s="220">
        <f t="shared" si="7"/>
        <v>0</v>
      </c>
      <c r="J14" s="220">
        <f t="shared" si="7"/>
        <v>1146059.62</v>
      </c>
      <c r="K14" s="220">
        <f aca="true" t="shared" si="8" ref="K14:P14">K7+K8+K9+K10+K11+K12+K13</f>
        <v>68529.14</v>
      </c>
      <c r="L14" s="220">
        <f t="shared" si="8"/>
        <v>1077530.48</v>
      </c>
      <c r="M14" s="220">
        <f t="shared" si="8"/>
        <v>110400</v>
      </c>
      <c r="N14" s="220">
        <f t="shared" si="8"/>
        <v>967130.48</v>
      </c>
      <c r="O14" s="220">
        <f t="shared" si="8"/>
        <v>23033</v>
      </c>
      <c r="P14" s="220">
        <f t="shared" si="8"/>
        <v>944097.48</v>
      </c>
    </row>
    <row r="18" ht="12.75">
      <c r="B18" t="s">
        <v>115</v>
      </c>
    </row>
    <row r="19" spans="1:16" ht="12.75">
      <c r="A19" s="217" t="s">
        <v>102</v>
      </c>
      <c r="B19" s="217" t="s">
        <v>13</v>
      </c>
      <c r="C19" s="217" t="s">
        <v>104</v>
      </c>
      <c r="D19" s="217" t="s">
        <v>2</v>
      </c>
      <c r="E19" s="217" t="s">
        <v>104</v>
      </c>
      <c r="F19" s="217" t="s">
        <v>2</v>
      </c>
      <c r="G19" s="217" t="s">
        <v>104</v>
      </c>
      <c r="H19" s="217" t="s">
        <v>2</v>
      </c>
      <c r="I19" s="217" t="s">
        <v>104</v>
      </c>
      <c r="J19" s="217" t="s">
        <v>2</v>
      </c>
      <c r="K19" s="217" t="s">
        <v>104</v>
      </c>
      <c r="L19" s="217" t="s">
        <v>2</v>
      </c>
      <c r="M19" s="217" t="s">
        <v>104</v>
      </c>
      <c r="N19" s="217" t="s">
        <v>2</v>
      </c>
      <c r="O19" s="217" t="s">
        <v>104</v>
      </c>
      <c r="P19" s="217" t="s">
        <v>2</v>
      </c>
    </row>
    <row r="20" spans="1:16" ht="12.75">
      <c r="A20" s="218"/>
      <c r="B20" s="218" t="s">
        <v>103</v>
      </c>
      <c r="C20" s="218" t="s">
        <v>106</v>
      </c>
      <c r="D20" s="218" t="s">
        <v>105</v>
      </c>
      <c r="E20" s="218" t="s">
        <v>106</v>
      </c>
      <c r="F20" s="218" t="s">
        <v>118</v>
      </c>
      <c r="G20" s="218" t="s">
        <v>106</v>
      </c>
      <c r="H20" s="218" t="s">
        <v>119</v>
      </c>
      <c r="I20" s="218" t="s">
        <v>121</v>
      </c>
      <c r="J20" s="218" t="s">
        <v>122</v>
      </c>
      <c r="K20" s="218" t="s">
        <v>124</v>
      </c>
      <c r="L20" s="218" t="s">
        <v>125</v>
      </c>
      <c r="M20" s="218" t="s">
        <v>123</v>
      </c>
      <c r="N20" s="218" t="s">
        <v>126</v>
      </c>
      <c r="O20" s="218" t="s">
        <v>128</v>
      </c>
      <c r="P20" s="218" t="s">
        <v>132</v>
      </c>
    </row>
    <row r="21" spans="1:16" ht="12.75">
      <c r="A21" s="219" t="s">
        <v>110</v>
      </c>
      <c r="B21" s="220">
        <v>270218</v>
      </c>
      <c r="C21" s="220"/>
      <c r="D21" s="220">
        <f>B21-C21</f>
        <v>270218</v>
      </c>
      <c r="E21" s="220"/>
      <c r="F21" s="220">
        <f>D21-E21</f>
        <v>270218</v>
      </c>
      <c r="G21" s="220"/>
      <c r="H21" s="220">
        <f>F21-G21</f>
        <v>270218</v>
      </c>
      <c r="I21" s="219"/>
      <c r="J21" s="220">
        <f>H21-I21</f>
        <v>270218</v>
      </c>
      <c r="K21" s="219"/>
      <c r="L21" s="220">
        <f>J21-K21</f>
        <v>270218</v>
      </c>
      <c r="M21" s="219"/>
      <c r="N21" s="220">
        <f>L21-M21</f>
        <v>270218</v>
      </c>
      <c r="O21" s="219"/>
      <c r="P21" s="220">
        <f>N21-O21</f>
        <v>270218</v>
      </c>
    </row>
    <row r="25" spans="2:16" ht="12.75">
      <c r="B25" s="221">
        <f>B14+B21</f>
        <v>2012218</v>
      </c>
      <c r="C25" s="221">
        <f aca="true" t="shared" si="9" ref="C25:P25">C14+C21</f>
        <v>19500</v>
      </c>
      <c r="D25" s="221">
        <f t="shared" si="9"/>
        <v>1992718</v>
      </c>
      <c r="E25" s="221">
        <f t="shared" si="9"/>
        <v>469435.99</v>
      </c>
      <c r="F25" s="221">
        <f t="shared" si="9"/>
        <v>1523282.01</v>
      </c>
      <c r="G25" s="221">
        <f t="shared" si="9"/>
        <v>107004.39</v>
      </c>
      <c r="H25" s="221">
        <f t="shared" si="9"/>
        <v>1416277.62</v>
      </c>
      <c r="I25" s="221">
        <f t="shared" si="9"/>
        <v>0</v>
      </c>
      <c r="J25" s="221">
        <f t="shared" si="9"/>
        <v>1416277.62</v>
      </c>
      <c r="K25" s="221">
        <f t="shared" si="9"/>
        <v>68529.14</v>
      </c>
      <c r="L25" s="221">
        <f t="shared" si="9"/>
        <v>1347748.48</v>
      </c>
      <c r="M25" s="221">
        <f t="shared" si="9"/>
        <v>110400</v>
      </c>
      <c r="N25" s="221">
        <f t="shared" si="9"/>
        <v>1237348.48</v>
      </c>
      <c r="O25" s="221">
        <f t="shared" si="9"/>
        <v>23033</v>
      </c>
      <c r="P25" s="221">
        <f t="shared" si="9"/>
        <v>1214315.48</v>
      </c>
    </row>
  </sheetData>
  <printOptions/>
  <pageMargins left="0.29" right="0.24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2015-11-02T14:18:30Z</cp:lastPrinted>
  <dcterms:created xsi:type="dcterms:W3CDTF">2003-03-04T12:50:21Z</dcterms:created>
  <dcterms:modified xsi:type="dcterms:W3CDTF">2015-11-05T15:09:10Z</dcterms:modified>
  <cp:category/>
  <cp:version/>
  <cp:contentType/>
  <cp:contentStatus/>
</cp:coreProperties>
</file>