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User\Desktop\"/>
    </mc:Choice>
  </mc:AlternateContent>
  <bookViews>
    <workbookView xWindow="0" yWindow="0" windowWidth="28800" windowHeight="12330"/>
  </bookViews>
  <sheets>
    <sheet name="Sheet" sheetId="1" r:id="rId1"/>
  </sheets>
  <definedNames>
    <definedName name="_xlnm._FilterDatabase" localSheetId="0" hidden="1">Sheet!$A$1:$J$48</definedName>
  </definedNames>
  <calcPr calcId="162913"/>
</workbook>
</file>

<file path=xl/calcChain.xml><?xml version="1.0" encoding="utf-8"?>
<calcChain xmlns="http://schemas.openxmlformats.org/spreadsheetml/2006/main">
  <c r="A48" i="1" l="1"/>
  <c r="A47" i="1"/>
  <c r="A46" i="1"/>
  <c r="A45" i="1"/>
  <c r="A44" i="1"/>
  <c r="A43" i="1"/>
  <c r="A42" i="1"/>
  <c r="A41" i="1"/>
  <c r="A40" i="1"/>
  <c r="A39" i="1"/>
  <c r="A38" i="1"/>
  <c r="A37" i="1"/>
  <c r="A36" i="1"/>
  <c r="A35" i="1"/>
  <c r="A34" i="1"/>
  <c r="A33" i="1"/>
  <c r="A32" i="1"/>
  <c r="A31" i="1"/>
  <c r="A30" i="1"/>
  <c r="A29" i="1"/>
  <c r="A28" i="1"/>
  <c r="A27" i="1"/>
  <c r="A26" i="1"/>
  <c r="A25" i="1"/>
  <c r="A24" i="1"/>
  <c r="A23" i="1"/>
  <c r="A22" i="1"/>
  <c r="A21" i="1"/>
  <c r="A20" i="1"/>
  <c r="A19" i="1"/>
  <c r="A18" i="1"/>
  <c r="A17" i="1"/>
  <c r="A16" i="1"/>
  <c r="A15" i="1"/>
  <c r="A14" i="1"/>
  <c r="A13" i="1"/>
  <c r="A12" i="1"/>
  <c r="A11" i="1"/>
  <c r="A10" i="1"/>
  <c r="A9" i="1"/>
  <c r="A8" i="1"/>
  <c r="A7" i="1"/>
  <c r="A6" i="1"/>
  <c r="A5" i="1"/>
  <c r="A4" i="1"/>
  <c r="A3" i="1"/>
  <c r="A2" i="1"/>
</calcChain>
</file>

<file path=xl/sharedStrings.xml><?xml version="1.0" encoding="utf-8"?>
<sst xmlns="http://schemas.openxmlformats.org/spreadsheetml/2006/main" count="292" uniqueCount="159">
  <si>
    <t xml:space="preserve"> Аритміл / Аміодарон., Анаприлін/ Пропранолол., Каптоприл / Captopril., Адреналін / Epinephrine., Дексаметазон / Dexamethasone., Димедрол / Дифенгідрамін.,  Магнію сульфат/ Magnesium sulfate.
</t>
  </si>
  <si>
    <t xml:space="preserve"> ВАКЦИНА ДЛЯ ПРОФІЛАКТИКИ ГРИПУ суспензія для ін’єкцій, по 0,5 мл (1 доза) у попередньо наповненому шприці з одноразовою голкою  (J07BB02 influenza, purified antigen).</t>
  </si>
  <si>
    <t>01995663</t>
  </si>
  <si>
    <t>09310000-5 Електрична енергія</t>
  </si>
  <si>
    <t>09320000-8 Пара, гаряча вода та пов’язана продукція</t>
  </si>
  <si>
    <t>09320000-8 Пара, гаряча вода та пов’язана продукція. Послуга з постачання теплової енергії.</t>
  </si>
  <si>
    <t>09320000-8: Пара, гаряча вода та пов’язана продукція. Теплопостачання.</t>
  </si>
  <si>
    <t>15880000-0 Спеціальні продукти харчування, збагачені поживними речовинами</t>
  </si>
  <si>
    <t>15880000-0 – Спеціальні продукти харчування, збагачені поживними речовинами. Лікувальна суміш МD мил ФКУ-3.</t>
  </si>
  <si>
    <t>15884000-8 Продукти дитячого харчування</t>
  </si>
  <si>
    <t>15884000-8 — Продукти дитячого харчування. Суміш суха молочна  (від 0-6 міс.). Суміш суха молочна  ( від 6 міс. до 12 міс.).</t>
  </si>
  <si>
    <t>1759701761</t>
  </si>
  <si>
    <t>2204925665</t>
  </si>
  <si>
    <t>2308617325</t>
  </si>
  <si>
    <t>2328722461</t>
  </si>
  <si>
    <t>24455000-8 Дезинфекційні засоби</t>
  </si>
  <si>
    <t>2835817336</t>
  </si>
  <si>
    <t>30982775</t>
  </si>
  <si>
    <t>31348357</t>
  </si>
  <si>
    <t>3187707384</t>
  </si>
  <si>
    <t>32688148</t>
  </si>
  <si>
    <t>33120000-7	Системи реєстрації медичної інформації та дослідне обладнання. Тест смужки для сечового аналізатора  Strip Reader 40</t>
  </si>
  <si>
    <t>33120000-7 Системи реєстрації медичної інформації та дослідне обладнання</t>
  </si>
  <si>
    <t>33120000-7 – Системи реєстрації медичної інформації та дослідне обладнання. 3-канальний електрокардіограф з інтерпретацією.</t>
  </si>
  <si>
    <t>33124131-2 Індикаторні смужки</t>
  </si>
  <si>
    <t xml:space="preserve">33124131-2 Індикаторні смужки. CITO TEST® Cardio Combo-швидкий тест для визначення тропоніну I, КК-МВ, міоглобіну (цільна кров, сироватка, плазма), CITO TEST® Гепатит В. Тест для діагностики вірусного гепатиту В, CITO TEST® Гепатит С. Тест для діагностики вірусного гепатиту C, СITO TEST® PSA - швидкий тест для визначення простато-специфічного антигену (цільна кров, сироватка, плазма), SECRET® - тест-смужка для визначення вагітності (20 мМО/мл), Тест смужки EasyTouch для вимірювання рівня холестерину в крові, Тест-смужки One Touch Select, Тест - смужки Glu Neo, CITO TEST® FOB-швидкий тест для визначення прихованої крові у калі. </t>
  </si>
  <si>
    <t>33140000-3 Медичні матеріали</t>
  </si>
  <si>
    <t>33140000-3 Медичні матеріали. Катетер в/в стерильний G-16, Катетер в/в стерильний G-18, Катетер в/в стерильний G-20, Катетер в/в стерильний G-22, Катетер в/в стерильний G-24, Джгут венозний,  Маска-клапан для штучної вентиляції легень,  Система для переливання інфузійних розчинів,  Пластир для фіксації катетера внутрішньовенного,  Лейкопластир на нетканій основі 5м х 2,5 см.</t>
  </si>
  <si>
    <t>33140000-3 Медичні матеріали. Пластир бактерицидний дитячий, 100шт/уп., Пластир бактерицидний, 100шт/уп., Шприц 2,0., Серветка спиртова 100 шт/уп., Катетер в/в стерильний G-16., Катетер в/в стерильний G-18., Катетер в/в стерильний G-20., Катетер в/в стерильний G-22., Катетер в/в стерильний G-24.</t>
  </si>
  <si>
    <t>33190000-8 - Медичне обладнання та вироби медичного призначення різні».  Система забору капілярної крові для гематологічних досліджень
Пробірка з активатором згортання 6,0 мл № 100 в пак.</t>
  </si>
  <si>
    <t>33190000-8 Медичне обладнання та вироби медичного призначення різні</t>
  </si>
  <si>
    <t>33600000-6 Фармацевтична продукція</t>
  </si>
  <si>
    <t>33600000-6 – «Фармацевтична продукція» ТУБЕРКУЛІН ППД RT 23 SSI /Туберкулін- розчин для ін’єкцій 2 ТО/0,1 мл.</t>
  </si>
  <si>
    <t xml:space="preserve">33600000-6 – «Фармацевтична продукція». АРАНЕСП / Darbepoetin alfa. </t>
  </si>
  <si>
    <t>33600000-6 – «Фармацевтична продукція». АРИТМІЛ / Аміодарон, ГЛЮКОЗА / Глюкоза,  ГЛЮКОЗА / Глюкоза, Небуфлюзон / Флютиказону пропіонат,  Каптоприл / Captopril, Адреналін / Epinephrine, Дексаметазон / Dexamethasone, НАТРІЮ ХЛОРИД / Натрію хлорид 400 мл., НАТРІЮ ХЛОРИД / Натрію хлорид 200 мл., Димедрол / Дифенгідрамін,  ДИКЛОФЕНАК / Диклофенак,.</t>
  </si>
  <si>
    <t>33600000-6 – «Фармацевтична продукція». Туберкулін/ Tuberculin.</t>
  </si>
  <si>
    <t xml:space="preserve">33696500-0  -  Лабораторні реактиви. 
Ділюент, 20 л., Лізуючий реагент, 1 л., Очищуючий розчин, 1 л., Гіпохлоритний Очищуючий Реагент, 1 л., Калібратор глюкози 10 ммоль/л-5мл.,  Буфер фосфатний для аналізаторів Ексан,5фл/уп., Мембрана глюкозооксидазна MG-1 для аналізатора глюкози, 5 шт/уп., Розчин ізотонічний фасування: 20л., Розчин лізуючий, фасування 500 мл., Очищуючий реагент, 20 л., Набір промивного розчину, 12 х 17 мл
</t>
  </si>
  <si>
    <t xml:space="preserve">33696500-0  -  Лабораторні реактиви. Набір для визначення холестерину 180 мл (зі стандартом).Контрольна сироватка, набір: норма, 5 мл (4 фл.).
</t>
  </si>
  <si>
    <t xml:space="preserve">33696500-0 - Лабораторні реактиви. Глікогемоглобін Набір контролей. Глікогемоглобін Набір реагентів. Розчин для очистки, фасування: 50мл. </t>
  </si>
  <si>
    <t>33696500-0 - Лабораторні реактиви. Контроль гематологічний Diacon 3 норма, DN35002-SET для Abacus З СТ -система закритого типу.</t>
  </si>
  <si>
    <t>33696500-0 Лабораторні реактиви</t>
  </si>
  <si>
    <t>33700000-7 Засоби особистої гігієни</t>
  </si>
  <si>
    <t>33700000-7 — Засоби особистої гігієни (калоприймачі, сечоприймачі).</t>
  </si>
  <si>
    <t>33700000-7 — Засоби особистої гігієни. Калоприймач однокомпонентний 17500, №30. Калоприймач однокомпонентний 6100, №30. Калоприймач двокомпонентний, мішок 1693, діаметр 50 мм, №30. Калоприймач  стомічний двокомпонентний пластина 1779, №5. Калоприймач стомичий двокомпонентний, мішок №13985, №30. Калоприймач двокомпонентний, пластина Alterna Convex №46759, №4. Калоприймач стомічний двокомпонентний Alterna УРО 1758, №20. Калоприймач стомічний двокомпонентний Alterna. Пластина Long Wear 13181, № 5.</t>
  </si>
  <si>
    <t>33751000-9 - Підгузки</t>
  </si>
  <si>
    <t>33751000-9 Підгузки</t>
  </si>
  <si>
    <t xml:space="preserve">33751000-9 – Підгузки. Підгузки для дітей 7-18 кг., Підгузки для дітей 11-25 кг., Підгузки для дітей 15-30 кг., Підгузки для дорослих розмір М., Підгузки для дорослих розмір L., Підгузки для дорослих розмір XL. </t>
  </si>
  <si>
    <t>3453506899</t>
  </si>
  <si>
    <t>3550502015</t>
  </si>
  <si>
    <t>38737616</t>
  </si>
  <si>
    <t>40091017</t>
  </si>
  <si>
    <t>40717358</t>
  </si>
  <si>
    <t>41436140</t>
  </si>
  <si>
    <t>42082379</t>
  </si>
  <si>
    <t>42820893</t>
  </si>
  <si>
    <t>42979027</t>
  </si>
  <si>
    <t>43808856</t>
  </si>
  <si>
    <t>45000000-7 	Будівельні роботи та поточний ремонт. Поточний ремонт приміщень кабінетів КНП “ДЦПМСД № 5” ДМР за адресою: м. Дніпро, вул. Велика Діївська, 111.</t>
  </si>
  <si>
    <t>45000000-7 - Будівельні роботи та поточний ремонт (Поточний ремонт каналізації КНП “ДЦПМСД № 5” ДМР).</t>
  </si>
  <si>
    <t>45000000-7 Будівельні роботи та поточний ремонт</t>
  </si>
  <si>
    <t>45331100-7 - Встановлення систем центрального опалення. Капітальний ремонт опалення будівлі  амбулаторії загальної практики - сімейної медицини № 5  КНП “ДЦПМСД № 5” ДМР за адресою: м. Дніпро, вул. Доблесна, буд. 217.</t>
  </si>
  <si>
    <t>45331100-7 Встановлення систем центрального опалення</t>
  </si>
  <si>
    <t>85140000-2 Послуги у сфері охорони здоров’я різні</t>
  </si>
  <si>
    <t>«33124131-2 Індикаторні смужки».  CITO TEST®  Cardio Combo-швидкий тест для визначення тропоніну I, КК-МВ, міоглобіну (цільна кров, сироватка, плазма)., CITO TEST® Гепатит В. Тест для діагностики вірусного гепатиту В., CITO TEST® Гепатит С. Тест для діагностики вірусного гепатиту C.,  SECRET®   - тест-смужка для визначення вагітності (20 мМО/мл).</t>
  </si>
  <si>
    <t xml:space="preserve">«33140000-3 Медичні матеріали». Серветка марлева стерильна 2 шт/уп., Пластир бактерицидний дитячий, 100шт/уп., Пластир бактерицидний, 100шт/уп., Котушковий пластир., Ланцет (скарифікатор) для крові стальний з центральною голкою, 200 шт/уп., Шпатель одноразовий, пластиковий., Шприц 2,0., Шприц 5,0., Катетер Фолея 2 - х, Fr 16., Рукавички оглядові нітрилові (стерильні, з високим ступенем захисту, текстуровані, без пудри) (розмір M, L, XL)., Рукавички оглядові не стерильні нітрилові, розмір М., Серветка спиртова 100 шт/уп., Маска медична одноразова трьохшарова.
</t>
  </si>
  <si>
    <t>«33190000-8 - Медичне обладнання та вироби медичного призначення різні». Апарат для вимірювання кров’яного тиску (з функцією голосового супроводу); або еквівалент не з гіршими якостями.</t>
  </si>
  <si>
    <t xml:space="preserve">«33700000-7 — Засоби особистої гігієни» 
Підгузник для дітей 11-25 кг (30шт/уп)., Підгузник для дітей 15-30 кг (30 шт/уп).,
Підгузки для дорослих розмір М (30 штук/уп)., Підгузки для дорослих розмір L (30 штук/уп)., Підгузки для дорослих розмір XL (30 штук/уп)., Калоприймач однокомпонентний 17501, №30.
</t>
  </si>
  <si>
    <t>ЄДРПОУ переможця</t>
  </si>
  <si>
    <t>Ідентифікатор закупівлі</t>
  </si>
  <si>
    <t>АРАНЕСП / Darbepoetin alfa. МИРЦЕРА / Methoxy polyethylene glycol-epoetin beta.</t>
  </si>
  <si>
    <t>Відкриті торги</t>
  </si>
  <si>
    <t>ГРЕБЕНЮК ТЕТЯНА ІВАНІВНА</t>
  </si>
  <si>
    <t>Двічі відмінено процедуру відкритих торгів, у тому числі частково (за лотом), через відсутність достатньої кількості тендерних пропозицій, визначеної цим Законом</t>
  </si>
  <si>
    <t>Засіб для антисептичної обробки рук, шкірних покривів  Манорм або еквівалент., Засіб для антисептичної обробки рук, шкірних покривів  Манорм, 100 мл або еквівалент., Засіб для швидкої дезінфекції Манорм експерт або еквівалент., Засіб для дезінфекції Люмакс хлор 1000 або еквівалент.</t>
  </si>
  <si>
    <t>КОМУНАЛЬНЕ ПІДПРИЄМСТВО "АВТОПІДПРИЄМСТВО САНІТАРНОГО ТРАНСПОРТУ" ДНІПРОВСЬКОЇ МІСЬКОЇ РАДИ</t>
  </si>
  <si>
    <t>КОМУНАЛЬНЕ ПІДПРИЄМСТВО "ДНІПРОТЕПЛОЕНЕРГО" ДНІПРОПЕТРОВСЬКОЇ ОБЛАСНОЇ РАДИ"</t>
  </si>
  <si>
    <t>КОМУНАЛЬНЕ ПІДПРИЄМСТВО "ТЕПЛОЕНЕРГО" ДНІПРОВСЬКОЇ МІСЬКОЇ РАДИ</t>
  </si>
  <si>
    <t>Класифікатор</t>
  </si>
  <si>
    <t>Лізуючий реагент, 1 л. Буфер фосфатний для аналізаторів Ексан,5фл/уп. Суха сироватка Біоконт С, фасування 5 флаконів по 3,0 мл, для аналізатора глюкози Ексан. Розчин глюкози калібрувальний, фасування 5 мл, для аналізатора глюкози Ексан. Розчин лізуючий, фасування 500 мл.</t>
  </si>
  <si>
    <t>Номер договору</t>
  </si>
  <si>
    <t>ПЕТРЕНКО ВІТАЛІЙ МИКОЛАЙОВИЧ</t>
  </si>
  <si>
    <t>Переговорна процедура</t>
  </si>
  <si>
    <t>Поточний ремонт приміщень амбулаторії № 7  КНП “ДЦПМСД № 5” ДМР за адресою: м. Дніпро, ж/м. Червоний Камінь 10.</t>
  </si>
  <si>
    <t>Поточний ремонт приміщень кабінетів КНП “ДЦПМСД № 5” ДМР</t>
  </si>
  <si>
    <t>Поточний ремонт приміщень кабінетів КНП “ДЦПМСД № 5” ДМР за адресою: м. Дніпро, вул. Велика Діївська, 111.</t>
  </si>
  <si>
    <t>Предмет закупівлі</t>
  </si>
  <si>
    <t>Підгузки для дорослих розмір М (30 штук/уп). Підгузки для дорослих розмір L (30 штук/уп). Підгузки для дорослих розмір XL (30 штук/уп). Калоприймач однокомпонентний 17500, №30. Калоприймач однокомпонентний 17501, №30. Калоприймач двокомпонентний, мішок 1693, діаметр 50 мм, №30. Сечоприймач  750  мл.</t>
  </si>
  <si>
    <t>Підгузник для дітей 15-30 кг (30 шт/уп). Підгузки для дорослих розмір XL (30 штук/уп). Калоприймач однокомпонентний 17500, №30. Калоприймач стомічний двокомпонентний Alterna УРО 1758, №20. Калоприймач стомичий двокомпонентний, мішок №13985, №30. Калоприймач двокомпонентний, пластина Alterna Convex №46759, №4.</t>
  </si>
  <si>
    <t>Сума укладеного договору</t>
  </si>
  <si>
    <t>ТОВ "БУДВЕСТ-М"</t>
  </si>
  <si>
    <t>ТОВ "ДНІПРОВСЬКІ ЕНЕРГЕТИЧНІ ПОСЛУГИ"</t>
  </si>
  <si>
    <t>ТОВ "СТМ-Фарм"</t>
  </si>
  <si>
    <t>ТОВ "УКРСТРОЙДНІПРО"</t>
  </si>
  <si>
    <t>ТОВ Пріоритет-Л</t>
  </si>
  <si>
    <t>ТОВ ЮР-ТВІН</t>
  </si>
  <si>
    <t>ТОВАРИСТВО З ОБМЕЖЕНОЮ ВІДПОВІДАЛЬНІСТЮ "СТМ-Фарм"</t>
  </si>
  <si>
    <t>ТОВАРИСТВО З ОБМЕЖЕНОЮ ВІДПОВІДАЛЬНІСТЮ "УКРЕРА"</t>
  </si>
  <si>
    <t>ТОВАРИСТВО З ОБМЕЖЕНОЮ ВІДПОВІДАЛЬНІСТЮ "ХЛР"</t>
  </si>
  <si>
    <t>Теплова енергія.</t>
  </si>
  <si>
    <t>Тип процедури</t>
  </si>
  <si>
    <t>Товариство з обмеженою відповідальністю «ДІАТОМ»</t>
  </si>
  <si>
    <t>Укладення договору до:</t>
  </si>
  <si>
    <t>Укладення договору з:</t>
  </si>
  <si>
    <t>ФОП "КОВИЛОВА ІРИНА МИКОЛАЇВНА"</t>
  </si>
  <si>
    <t>ФОП ВЕЛИКА ЛЮБОВ ІВАНІВНА</t>
  </si>
  <si>
    <t>ФОП Гребенюк  Тетяна Іванівна</t>
  </si>
  <si>
    <t>ФОП Диханова  Світлана Вікторівна</t>
  </si>
  <si>
    <t>ФОП ЛУПИКОВ ВЛАДИСЛАВ СЕРГІЙОВИЧ</t>
  </si>
  <si>
    <t>ФОП Мушинський Владислав Віталійович</t>
  </si>
  <si>
    <t>Фактичний переможець</t>
  </si>
  <si>
    <t>ЧЕРНИШОВА ГАЛИНА ІВАНІВНА</t>
  </si>
  <si>
    <t>Швидкий тест для визначення антигена COVID-19 (COV-S23).</t>
  </si>
  <si>
    <t>послуги спеціалізованого санітарного транспорту</t>
  </si>
  <si>
    <t>№  97</t>
  </si>
  <si>
    <t>№ 050875</t>
  </si>
  <si>
    <t>№ 1/21</t>
  </si>
  <si>
    <t>№ 100</t>
  </si>
  <si>
    <t>№ 108</t>
  </si>
  <si>
    <t>№ 112</t>
  </si>
  <si>
    <t>№ 113</t>
  </si>
  <si>
    <t>№ 121</t>
  </si>
  <si>
    <t>№ 122</t>
  </si>
  <si>
    <t>№ 126</t>
  </si>
  <si>
    <t>№ 133</t>
  </si>
  <si>
    <t>№ 136</t>
  </si>
  <si>
    <t>№ 137</t>
  </si>
  <si>
    <t>№ 138</t>
  </si>
  <si>
    <t>№ 14</t>
  </si>
  <si>
    <t>№ 141</t>
  </si>
  <si>
    <t>№ 142</t>
  </si>
  <si>
    <t>№ 15</t>
  </si>
  <si>
    <t>№ 150</t>
  </si>
  <si>
    <t>№ 151</t>
  </si>
  <si>
    <t>№ 18</t>
  </si>
  <si>
    <t>№ 19</t>
  </si>
  <si>
    <t>№ 2/21</t>
  </si>
  <si>
    <t>№ 20</t>
  </si>
  <si>
    <t>№ 21</t>
  </si>
  <si>
    <t>№ 23</t>
  </si>
  <si>
    <t>№ 24</t>
  </si>
  <si>
    <t>№ 25</t>
  </si>
  <si>
    <t>№ 26</t>
  </si>
  <si>
    <t>№ 31</t>
  </si>
  <si>
    <t>№ 32</t>
  </si>
  <si>
    <t>№ 39</t>
  </si>
  <si>
    <t>№ 41</t>
  </si>
  <si>
    <t>№ 43</t>
  </si>
  <si>
    <t>№ 5</t>
  </si>
  <si>
    <t>№ 56</t>
  </si>
  <si>
    <t>№ 64</t>
  </si>
  <si>
    <t>№ 66</t>
  </si>
  <si>
    <t>№ 66-22/2021</t>
  </si>
  <si>
    <t>№ 68</t>
  </si>
  <si>
    <t>№ 73</t>
  </si>
  <si>
    <t>№ 77</t>
  </si>
  <si>
    <t>№ 81</t>
  </si>
  <si>
    <t>№ 90</t>
  </si>
  <si>
    <t>№ 96</t>
  </si>
  <si>
    <t>№135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</si>
</sst>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5" formatCode="dd\.mm\.yyyy"/>
  </numFmts>
  <fonts count="4" x14ac:knownFonts="1">
    <font>
      <sz val="11"/>
      <color theme="1"/>
      <name val="Calibri"/>
      <family val="2"/>
      <scheme val="minor"/>
    </font>
    <font>
      <sz val="10"/>
      <color rgb="FF000000"/>
      <name val="Calibri"/>
      <family val="2"/>
    </font>
    <font>
      <sz val="10"/>
      <color rgb="FF0000FF"/>
      <name val="Calibri"/>
      <family val="2"/>
    </font>
    <font>
      <b/>
      <sz val="10"/>
      <color rgb="FFFFFFFF"/>
      <name val="Calibri"/>
      <family val="2"/>
    </font>
  </fonts>
  <fills count="3">
    <fill>
      <patternFill patternType="none"/>
    </fill>
    <fill>
      <patternFill patternType="gray125"/>
    </fill>
    <fill>
      <patternFill patternType="solid">
        <fgColor rgb="FF008000"/>
      </patternFill>
    </fill>
  </fills>
  <borders count="2">
    <border>
      <left/>
      <right/>
      <top/>
      <bottom/>
      <diagonal/>
    </border>
    <border>
      <left style="medium">
        <color rgb="FFFFFFFF"/>
      </left>
      <right style="medium">
        <color rgb="FFFFFFFF"/>
      </right>
      <top style="medium">
        <color rgb="FFFFFFFF"/>
      </top>
      <bottom style="medium">
        <color rgb="FFFFFFFF"/>
      </bottom>
      <diagonal/>
    </border>
  </borders>
  <cellStyleXfs count="1">
    <xf numFmtId="0" fontId="0" fillId="0" borderId="0"/>
  </cellStyleXfs>
  <cellXfs count="6">
    <xf numFmtId="0" fontId="0" fillId="0" borderId="0" xfId="0"/>
    <xf numFmtId="0" fontId="1" fillId="0" borderId="0" xfId="0" applyFont="1"/>
    <xf numFmtId="0" fontId="2" fillId="0" borderId="0" xfId="0" applyFont="1"/>
    <xf numFmtId="0" fontId="3" fillId="2" borderId="1" xfId="0" applyFont="1" applyFill="1" applyBorder="1" applyAlignment="1">
      <alignment horizontal="center" wrapText="1"/>
    </xf>
    <xf numFmtId="165" fontId="1" fillId="0" borderId="0" xfId="0" applyNumberFormat="1" applyFont="1"/>
    <xf numFmtId="4" fontId="1" fillId="0" borderId="0" xfId="0" applyNumberFormat="1" applyFont="1"/>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my.zakupki.prom.ua/remote/dispatcher/state_purchase_view/29220807" TargetMode="External"/><Relationship Id="rId18" Type="http://schemas.openxmlformats.org/officeDocument/2006/relationships/hyperlink" Target="https://my.zakupki.prom.ua/remote/dispatcher/state_purchase_view/27813587" TargetMode="External"/><Relationship Id="rId26" Type="http://schemas.openxmlformats.org/officeDocument/2006/relationships/hyperlink" Target="https://my.zakupki.prom.ua/remote/dispatcher/state_purchase_view/25194791" TargetMode="External"/><Relationship Id="rId39" Type="http://schemas.openxmlformats.org/officeDocument/2006/relationships/hyperlink" Target="https://my.zakupki.prom.ua/remote/dispatcher/state_purchase_view/23183636" TargetMode="External"/><Relationship Id="rId21" Type="http://schemas.openxmlformats.org/officeDocument/2006/relationships/hyperlink" Target="https://my.zakupki.prom.ua/remote/dispatcher/state_purchase_view/26688573" TargetMode="External"/><Relationship Id="rId34" Type="http://schemas.openxmlformats.org/officeDocument/2006/relationships/hyperlink" Target="https://my.zakupki.prom.ua/remote/dispatcher/state_purchase_view/23375676" TargetMode="External"/><Relationship Id="rId42" Type="http://schemas.openxmlformats.org/officeDocument/2006/relationships/hyperlink" Target="https://my.zakupki.prom.ua/remote/dispatcher/state_purchase_view/23034949" TargetMode="External"/><Relationship Id="rId47" Type="http://schemas.openxmlformats.org/officeDocument/2006/relationships/hyperlink" Target="https://my.zakupki.prom.ua/remote/dispatcher/state_purchase_view/21823940" TargetMode="External"/><Relationship Id="rId7" Type="http://schemas.openxmlformats.org/officeDocument/2006/relationships/hyperlink" Target="https://my.zakupki.prom.ua/remote/dispatcher/state_purchase_view/30450322" TargetMode="External"/><Relationship Id="rId2" Type="http://schemas.openxmlformats.org/officeDocument/2006/relationships/hyperlink" Target="https://my.zakupki.prom.ua/remote/dispatcher/state_purchase_view/31846388" TargetMode="External"/><Relationship Id="rId16" Type="http://schemas.openxmlformats.org/officeDocument/2006/relationships/hyperlink" Target="https://my.zakupki.prom.ua/remote/dispatcher/state_purchase_view/28081177" TargetMode="External"/><Relationship Id="rId29" Type="http://schemas.openxmlformats.org/officeDocument/2006/relationships/hyperlink" Target="https://my.zakupki.prom.ua/remote/dispatcher/state_purchase_view/24125031" TargetMode="External"/><Relationship Id="rId1" Type="http://schemas.openxmlformats.org/officeDocument/2006/relationships/hyperlink" Target="https://my.zakupki.prom.ua/remote/dispatcher/state_purchase_view/32167952" TargetMode="External"/><Relationship Id="rId6" Type="http://schemas.openxmlformats.org/officeDocument/2006/relationships/hyperlink" Target="https://my.zakupki.prom.ua/remote/dispatcher/state_purchase_view/30545519" TargetMode="External"/><Relationship Id="rId11" Type="http://schemas.openxmlformats.org/officeDocument/2006/relationships/hyperlink" Target="https://my.zakupki.prom.ua/remote/dispatcher/state_purchase_view/30032392" TargetMode="External"/><Relationship Id="rId24" Type="http://schemas.openxmlformats.org/officeDocument/2006/relationships/hyperlink" Target="https://my.zakupki.prom.ua/remote/dispatcher/state_purchase_view/25860727" TargetMode="External"/><Relationship Id="rId32" Type="http://schemas.openxmlformats.org/officeDocument/2006/relationships/hyperlink" Target="https://my.zakupki.prom.ua/remote/dispatcher/state_purchase_view/23489408" TargetMode="External"/><Relationship Id="rId37" Type="http://schemas.openxmlformats.org/officeDocument/2006/relationships/hyperlink" Target="https://my.zakupki.prom.ua/remote/dispatcher/state_purchase_view/23230161" TargetMode="External"/><Relationship Id="rId40" Type="http://schemas.openxmlformats.org/officeDocument/2006/relationships/hyperlink" Target="https://my.zakupki.prom.ua/remote/dispatcher/state_purchase_view/23180824" TargetMode="External"/><Relationship Id="rId45" Type="http://schemas.openxmlformats.org/officeDocument/2006/relationships/hyperlink" Target="https://my.zakupki.prom.ua/remote/dispatcher/state_purchase_view/22918190" TargetMode="External"/><Relationship Id="rId5" Type="http://schemas.openxmlformats.org/officeDocument/2006/relationships/hyperlink" Target="https://my.zakupki.prom.ua/remote/dispatcher/state_purchase_view/30662304" TargetMode="External"/><Relationship Id="rId15" Type="http://schemas.openxmlformats.org/officeDocument/2006/relationships/hyperlink" Target="https://my.zakupki.prom.ua/remote/dispatcher/state_purchase_view/28558165" TargetMode="External"/><Relationship Id="rId23" Type="http://schemas.openxmlformats.org/officeDocument/2006/relationships/hyperlink" Target="https://my.zakupki.prom.ua/remote/dispatcher/state_purchase_view/26392564" TargetMode="External"/><Relationship Id="rId28" Type="http://schemas.openxmlformats.org/officeDocument/2006/relationships/hyperlink" Target="https://my.zakupki.prom.ua/remote/dispatcher/state_purchase_view/24220200" TargetMode="External"/><Relationship Id="rId36" Type="http://schemas.openxmlformats.org/officeDocument/2006/relationships/hyperlink" Target="https://my.zakupki.prom.ua/remote/dispatcher/state_purchase_view/23233154" TargetMode="External"/><Relationship Id="rId10" Type="http://schemas.openxmlformats.org/officeDocument/2006/relationships/hyperlink" Target="https://my.zakupki.prom.ua/remote/dispatcher/state_purchase_view/30302350" TargetMode="External"/><Relationship Id="rId19" Type="http://schemas.openxmlformats.org/officeDocument/2006/relationships/hyperlink" Target="https://my.zakupki.prom.ua/remote/dispatcher/state_purchase_view/27630807" TargetMode="External"/><Relationship Id="rId31" Type="http://schemas.openxmlformats.org/officeDocument/2006/relationships/hyperlink" Target="https://my.zakupki.prom.ua/remote/dispatcher/state_purchase_view/23869395" TargetMode="External"/><Relationship Id="rId44" Type="http://schemas.openxmlformats.org/officeDocument/2006/relationships/hyperlink" Target="https://my.zakupki.prom.ua/remote/dispatcher/state_purchase_view/22952542" TargetMode="External"/><Relationship Id="rId4" Type="http://schemas.openxmlformats.org/officeDocument/2006/relationships/hyperlink" Target="https://my.zakupki.prom.ua/remote/dispatcher/state_purchase_view/30672707" TargetMode="External"/><Relationship Id="rId9" Type="http://schemas.openxmlformats.org/officeDocument/2006/relationships/hyperlink" Target="https://my.zakupki.prom.ua/remote/dispatcher/state_purchase_view/30338895" TargetMode="External"/><Relationship Id="rId14" Type="http://schemas.openxmlformats.org/officeDocument/2006/relationships/hyperlink" Target="https://my.zakupki.prom.ua/remote/dispatcher/state_purchase_view/28571162" TargetMode="External"/><Relationship Id="rId22" Type="http://schemas.openxmlformats.org/officeDocument/2006/relationships/hyperlink" Target="https://my.zakupki.prom.ua/remote/dispatcher/state_purchase_view/26666401" TargetMode="External"/><Relationship Id="rId27" Type="http://schemas.openxmlformats.org/officeDocument/2006/relationships/hyperlink" Target="https://my.zakupki.prom.ua/remote/dispatcher/state_purchase_view/25069833" TargetMode="External"/><Relationship Id="rId30" Type="http://schemas.openxmlformats.org/officeDocument/2006/relationships/hyperlink" Target="https://my.zakupki.prom.ua/remote/dispatcher/state_purchase_view/24001371" TargetMode="External"/><Relationship Id="rId35" Type="http://schemas.openxmlformats.org/officeDocument/2006/relationships/hyperlink" Target="https://my.zakupki.prom.ua/remote/dispatcher/state_purchase_view/23325167" TargetMode="External"/><Relationship Id="rId43" Type="http://schemas.openxmlformats.org/officeDocument/2006/relationships/hyperlink" Target="https://my.zakupki.prom.ua/remote/dispatcher/state_purchase_view/23033860" TargetMode="External"/><Relationship Id="rId8" Type="http://schemas.openxmlformats.org/officeDocument/2006/relationships/hyperlink" Target="https://my.zakupki.prom.ua/remote/dispatcher/state_purchase_view/30393576" TargetMode="External"/><Relationship Id="rId3" Type="http://schemas.openxmlformats.org/officeDocument/2006/relationships/hyperlink" Target="https://my.zakupki.prom.ua/remote/dispatcher/state_purchase_view/31263953" TargetMode="External"/><Relationship Id="rId12" Type="http://schemas.openxmlformats.org/officeDocument/2006/relationships/hyperlink" Target="https://my.zakupki.prom.ua/remote/dispatcher/state_purchase_view/29662149" TargetMode="External"/><Relationship Id="rId17" Type="http://schemas.openxmlformats.org/officeDocument/2006/relationships/hyperlink" Target="https://my.zakupki.prom.ua/remote/dispatcher/state_purchase_view/27926456" TargetMode="External"/><Relationship Id="rId25" Type="http://schemas.openxmlformats.org/officeDocument/2006/relationships/hyperlink" Target="https://my.zakupki.prom.ua/remote/dispatcher/state_purchase_view/25633065" TargetMode="External"/><Relationship Id="rId33" Type="http://schemas.openxmlformats.org/officeDocument/2006/relationships/hyperlink" Target="https://my.zakupki.prom.ua/remote/dispatcher/state_purchase_view/23487206" TargetMode="External"/><Relationship Id="rId38" Type="http://schemas.openxmlformats.org/officeDocument/2006/relationships/hyperlink" Target="https://my.zakupki.prom.ua/remote/dispatcher/state_purchase_view/23227725" TargetMode="External"/><Relationship Id="rId46" Type="http://schemas.openxmlformats.org/officeDocument/2006/relationships/hyperlink" Target="https://my.zakupki.prom.ua/remote/dispatcher/state_purchase_view/22730562" TargetMode="External"/><Relationship Id="rId20" Type="http://schemas.openxmlformats.org/officeDocument/2006/relationships/hyperlink" Target="https://my.zakupki.prom.ua/remote/dispatcher/state_purchase_view/27071324" TargetMode="External"/><Relationship Id="rId41" Type="http://schemas.openxmlformats.org/officeDocument/2006/relationships/hyperlink" Target="https://my.zakupki.prom.ua/remote/dispatcher/state_purchase_view/2312509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tabSelected="1" workbookViewId="0">
      <pane ySplit="1" topLeftCell="A2" activePane="bottomLeft" state="frozen"/>
      <selection pane="bottomLeft" activeCell="H35" sqref="H35"/>
    </sheetView>
  </sheetViews>
  <sheetFormatPr defaultColWidth="11.42578125" defaultRowHeight="15" x14ac:dyDescent="0.25"/>
  <cols>
    <col min="1" max="1" width="25"/>
    <col min="2" max="3" width="35"/>
    <col min="4" max="4" width="30"/>
    <col min="5" max="5" width="20"/>
    <col min="6" max="6" width="15"/>
    <col min="7" max="8" width="10"/>
    <col min="9" max="10" width="15"/>
  </cols>
  <sheetData>
    <row r="1" spans="1:10" ht="39.75" thickBot="1" x14ac:dyDescent="0.3">
      <c r="A1" s="3" t="s">
        <v>68</v>
      </c>
      <c r="B1" s="3" t="s">
        <v>85</v>
      </c>
      <c r="C1" s="3" t="s">
        <v>77</v>
      </c>
      <c r="D1" s="3" t="s">
        <v>99</v>
      </c>
      <c r="E1" s="3" t="s">
        <v>109</v>
      </c>
      <c r="F1" s="3" t="s">
        <v>67</v>
      </c>
      <c r="G1" s="3" t="s">
        <v>102</v>
      </c>
      <c r="H1" s="3" t="s">
        <v>101</v>
      </c>
      <c r="I1" s="3" t="s">
        <v>79</v>
      </c>
      <c r="J1" s="3" t="s">
        <v>88</v>
      </c>
    </row>
    <row r="2" spans="1:10" x14ac:dyDescent="0.25">
      <c r="A2" s="2" t="str">
        <f>HYPERLINK("https://my.zakupki.prom.ua/remote/dispatcher/state_purchase_view/32167952", "UA-2021-11-24-008235-a")</f>
        <v>UA-2021-11-24-008235-a</v>
      </c>
      <c r="B2" s="1" t="s">
        <v>98</v>
      </c>
      <c r="C2" s="1" t="s">
        <v>4</v>
      </c>
      <c r="D2" s="1" t="s">
        <v>81</v>
      </c>
      <c r="E2" s="1" t="s">
        <v>75</v>
      </c>
      <c r="F2" s="1" t="s">
        <v>17</v>
      </c>
      <c r="G2" s="4">
        <v>44535</v>
      </c>
      <c r="H2" s="4">
        <v>44560</v>
      </c>
      <c r="I2" s="1" t="s">
        <v>123</v>
      </c>
      <c r="J2" s="5">
        <v>646018</v>
      </c>
    </row>
    <row r="3" spans="1:10" x14ac:dyDescent="0.25">
      <c r="A3" s="2" t="str">
        <f>HYPERLINK("https://my.zakupki.prom.ua/remote/dispatcher/state_purchase_view/31846388", "UA-2021-11-16-010564-a")</f>
        <v>UA-2021-11-16-010564-a</v>
      </c>
      <c r="B3" s="1" t="s">
        <v>1</v>
      </c>
      <c r="C3" s="1" t="s">
        <v>31</v>
      </c>
      <c r="D3" s="1" t="s">
        <v>81</v>
      </c>
      <c r="E3" s="1" t="s">
        <v>96</v>
      </c>
      <c r="F3" s="1" t="s">
        <v>55</v>
      </c>
      <c r="G3" s="4">
        <v>44527</v>
      </c>
      <c r="H3" s="4">
        <v>44552</v>
      </c>
      <c r="I3" s="1" t="s">
        <v>131</v>
      </c>
      <c r="J3" s="5">
        <v>18656</v>
      </c>
    </row>
    <row r="4" spans="1:10" x14ac:dyDescent="0.25">
      <c r="A4" s="2" t="str">
        <f>HYPERLINK("https://my.zakupki.prom.ua/remote/dispatcher/state_purchase_view/31263953", "UA-2021-10-29-010277-a")</f>
        <v>UA-2021-10-29-010277-a</v>
      </c>
      <c r="B4" s="1" t="s">
        <v>84</v>
      </c>
      <c r="C4" s="1" t="s">
        <v>59</v>
      </c>
      <c r="D4" s="1" t="s">
        <v>70</v>
      </c>
      <c r="E4" s="1" t="s">
        <v>92</v>
      </c>
      <c r="F4" s="1" t="s">
        <v>52</v>
      </c>
      <c r="G4" s="4">
        <v>44527</v>
      </c>
      <c r="H4" s="4">
        <v>44537</v>
      </c>
      <c r="I4" s="1" t="s">
        <v>132</v>
      </c>
      <c r="J4" s="5">
        <v>213023</v>
      </c>
    </row>
    <row r="5" spans="1:10" x14ac:dyDescent="0.25">
      <c r="A5" s="2" t="str">
        <f>HYPERLINK("https://my.zakupki.prom.ua/remote/dispatcher/state_purchase_view/30672707", "UA-2021-10-11-006783-b")</f>
        <v>UA-2021-10-11-006783-b</v>
      </c>
      <c r="B5" s="1" t="s">
        <v>87</v>
      </c>
      <c r="C5" s="1" t="s">
        <v>41</v>
      </c>
      <c r="D5" s="1" t="s">
        <v>70</v>
      </c>
      <c r="E5" s="1" t="s">
        <v>106</v>
      </c>
      <c r="F5" s="1" t="s">
        <v>12</v>
      </c>
      <c r="G5" s="4">
        <v>44514</v>
      </c>
      <c r="H5" s="4">
        <v>44524</v>
      </c>
      <c r="I5" s="1" t="s">
        <v>129</v>
      </c>
      <c r="J5" s="5">
        <v>99976.81</v>
      </c>
    </row>
    <row r="6" spans="1:10" x14ac:dyDescent="0.25">
      <c r="A6" s="2" t="str">
        <f>HYPERLINK("https://my.zakupki.prom.ua/remote/dispatcher/state_purchase_view/30662304", "UA-2021-10-11-003846-b")</f>
        <v>UA-2021-10-11-003846-b</v>
      </c>
      <c r="B6" s="1" t="s">
        <v>86</v>
      </c>
      <c r="C6" s="1" t="s">
        <v>41</v>
      </c>
      <c r="D6" s="1" t="s">
        <v>70</v>
      </c>
      <c r="E6" s="1" t="s">
        <v>107</v>
      </c>
      <c r="F6" s="1" t="s">
        <v>48</v>
      </c>
      <c r="G6" s="4">
        <v>44514</v>
      </c>
      <c r="H6" s="4">
        <v>44524</v>
      </c>
      <c r="I6" s="1" t="s">
        <v>128</v>
      </c>
      <c r="J6" s="5">
        <v>99184.13</v>
      </c>
    </row>
    <row r="7" spans="1:10" x14ac:dyDescent="0.25">
      <c r="A7" s="2" t="str">
        <f>HYPERLINK("https://my.zakupki.prom.ua/remote/dispatcher/state_purchase_view/30545519", "UA-2021-10-06-011284-b")</f>
        <v>UA-2021-10-06-011284-b</v>
      </c>
      <c r="B7" s="1" t="s">
        <v>111</v>
      </c>
      <c r="C7" s="1" t="s">
        <v>22</v>
      </c>
      <c r="D7" s="1" t="s">
        <v>70</v>
      </c>
      <c r="E7" s="1" t="s">
        <v>97</v>
      </c>
      <c r="F7" s="1" t="s">
        <v>54</v>
      </c>
      <c r="G7" s="4">
        <v>44509</v>
      </c>
      <c r="H7" s="4">
        <v>44519</v>
      </c>
      <c r="I7" s="1" t="s">
        <v>124</v>
      </c>
      <c r="J7" s="5">
        <v>399923</v>
      </c>
    </row>
    <row r="8" spans="1:10" x14ac:dyDescent="0.25">
      <c r="A8" s="2" t="str">
        <f>HYPERLINK("https://my.zakupki.prom.ua/remote/dispatcher/state_purchase_view/30450322", "UA-2021-10-04-006399-b")</f>
        <v>UA-2021-10-04-006399-b</v>
      </c>
      <c r="B8" s="1" t="s">
        <v>83</v>
      </c>
      <c r="C8" s="1" t="s">
        <v>59</v>
      </c>
      <c r="D8" s="1" t="s">
        <v>70</v>
      </c>
      <c r="E8" s="1" t="s">
        <v>92</v>
      </c>
      <c r="F8" s="1" t="s">
        <v>52</v>
      </c>
      <c r="G8" s="4">
        <v>44506</v>
      </c>
      <c r="H8" s="4">
        <v>44516</v>
      </c>
      <c r="I8" s="1" t="s">
        <v>126</v>
      </c>
      <c r="J8" s="5">
        <v>199967</v>
      </c>
    </row>
    <row r="9" spans="1:10" x14ac:dyDescent="0.25">
      <c r="A9" s="2" t="str">
        <f>HYPERLINK("https://my.zakupki.prom.ua/remote/dispatcher/state_purchase_view/30393576", "UA-2021-10-01-000554-b")</f>
        <v>UA-2021-10-01-000554-b</v>
      </c>
      <c r="B9" s="1" t="s">
        <v>73</v>
      </c>
      <c r="C9" s="1" t="s">
        <v>15</v>
      </c>
      <c r="D9" s="1" t="s">
        <v>70</v>
      </c>
      <c r="E9" s="1" t="s">
        <v>106</v>
      </c>
      <c r="F9" s="1" t="s">
        <v>12</v>
      </c>
      <c r="G9" s="4">
        <v>44502</v>
      </c>
      <c r="H9" s="4">
        <v>44512</v>
      </c>
      <c r="I9" s="1" t="s">
        <v>125</v>
      </c>
      <c r="J9" s="5">
        <v>250000</v>
      </c>
    </row>
    <row r="10" spans="1:10" x14ac:dyDescent="0.25">
      <c r="A10" s="2" t="str">
        <f>HYPERLINK("https://my.zakupki.prom.ua/remote/dispatcher/state_purchase_view/30338895", "UA-2021-09-29-004547-b")</f>
        <v>UA-2021-09-29-004547-b</v>
      </c>
      <c r="B10" s="1" t="s">
        <v>0</v>
      </c>
      <c r="C10" s="1" t="s">
        <v>31</v>
      </c>
      <c r="D10" s="1" t="s">
        <v>81</v>
      </c>
      <c r="E10" s="1" t="s">
        <v>95</v>
      </c>
      <c r="F10" s="1" t="s">
        <v>56</v>
      </c>
      <c r="G10" s="4">
        <v>44479</v>
      </c>
      <c r="H10" s="4">
        <v>44504</v>
      </c>
      <c r="I10" s="1" t="s">
        <v>120</v>
      </c>
      <c r="J10" s="5">
        <v>2455.02</v>
      </c>
    </row>
    <row r="11" spans="1:10" x14ac:dyDescent="0.25">
      <c r="A11" s="2" t="str">
        <f>HYPERLINK("https://my.zakupki.prom.ua/remote/dispatcher/state_purchase_view/30302350", "UA-2021-09-28-006101-b")</f>
        <v>UA-2021-09-28-006101-b</v>
      </c>
      <c r="B11" s="1" t="s">
        <v>82</v>
      </c>
      <c r="C11" s="1" t="s">
        <v>59</v>
      </c>
      <c r="D11" s="1" t="s">
        <v>70</v>
      </c>
      <c r="E11" s="1" t="s">
        <v>92</v>
      </c>
      <c r="F11" s="1" t="s">
        <v>52</v>
      </c>
      <c r="G11" s="4">
        <v>44500</v>
      </c>
      <c r="H11" s="4">
        <v>44510</v>
      </c>
      <c r="I11" s="1" t="s">
        <v>158</v>
      </c>
      <c r="J11" s="5">
        <v>299942</v>
      </c>
    </row>
    <row r="12" spans="1:10" x14ac:dyDescent="0.25">
      <c r="A12" s="2" t="str">
        <f>HYPERLINK("https://my.zakupki.prom.ua/remote/dispatcher/state_purchase_view/30032392", "UA-2021-09-20-011103-b")</f>
        <v>UA-2021-09-20-011103-b</v>
      </c>
      <c r="B12" s="1" t="s">
        <v>78</v>
      </c>
      <c r="C12" s="1" t="s">
        <v>40</v>
      </c>
      <c r="D12" s="1" t="s">
        <v>70</v>
      </c>
      <c r="E12" s="1" t="s">
        <v>106</v>
      </c>
      <c r="F12" s="1" t="s">
        <v>12</v>
      </c>
      <c r="G12" s="4">
        <v>44492</v>
      </c>
      <c r="H12" s="4">
        <v>44502</v>
      </c>
      <c r="I12" s="1" t="s">
        <v>122</v>
      </c>
      <c r="J12" s="5">
        <v>24240</v>
      </c>
    </row>
    <row r="13" spans="1:10" x14ac:dyDescent="0.25">
      <c r="A13" s="2" t="str">
        <f>HYPERLINK("https://my.zakupki.prom.ua/remote/dispatcher/state_purchase_view/29662149", "UA-2021-09-08-009187-c")</f>
        <v>UA-2021-09-08-009187-c</v>
      </c>
      <c r="B13" s="1" t="s">
        <v>33</v>
      </c>
      <c r="C13" s="1" t="s">
        <v>31</v>
      </c>
      <c r="D13" s="1" t="s">
        <v>70</v>
      </c>
      <c r="E13" s="1" t="s">
        <v>91</v>
      </c>
      <c r="F13" s="1" t="s">
        <v>56</v>
      </c>
      <c r="G13" s="4">
        <v>44480</v>
      </c>
      <c r="H13" s="4">
        <v>44490</v>
      </c>
      <c r="I13" s="1" t="s">
        <v>121</v>
      </c>
      <c r="J13" s="5">
        <v>224026.6</v>
      </c>
    </row>
    <row r="14" spans="1:10" x14ac:dyDescent="0.25">
      <c r="A14" s="2" t="str">
        <f>HYPERLINK("https://my.zakupki.prom.ua/remote/dispatcher/state_purchase_view/29220807", "UA-2021-08-20-009633-a")</f>
        <v>UA-2021-08-20-009633-a</v>
      </c>
      <c r="B14" s="1" t="s">
        <v>84</v>
      </c>
      <c r="C14" s="1" t="s">
        <v>59</v>
      </c>
      <c r="D14" s="1" t="s">
        <v>70</v>
      </c>
      <c r="E14" s="1" t="s">
        <v>92</v>
      </c>
      <c r="F14" s="1" t="s">
        <v>52</v>
      </c>
      <c r="G14" s="4">
        <v>44458</v>
      </c>
      <c r="H14" s="4">
        <v>44468</v>
      </c>
      <c r="I14" s="1" t="s">
        <v>119</v>
      </c>
      <c r="J14" s="5">
        <v>850781</v>
      </c>
    </row>
    <row r="15" spans="1:10" x14ac:dyDescent="0.25">
      <c r="A15" s="2" t="str">
        <f>HYPERLINK("https://my.zakupki.prom.ua/remote/dispatcher/state_purchase_view/28571162", "UA-2021-07-28-003606-b")</f>
        <v>UA-2021-07-28-003606-b</v>
      </c>
      <c r="B15" s="1" t="s">
        <v>63</v>
      </c>
      <c r="C15" s="1" t="s">
        <v>24</v>
      </c>
      <c r="D15" s="1" t="s">
        <v>70</v>
      </c>
      <c r="E15" s="1" t="s">
        <v>103</v>
      </c>
      <c r="F15" s="1" t="s">
        <v>13</v>
      </c>
      <c r="G15" s="4">
        <v>44463</v>
      </c>
      <c r="H15" s="4">
        <v>44473</v>
      </c>
      <c r="I15" s="1" t="s">
        <v>118</v>
      </c>
      <c r="J15" s="5">
        <v>154719</v>
      </c>
    </row>
    <row r="16" spans="1:10" x14ac:dyDescent="0.25">
      <c r="A16" s="2" t="str">
        <f>HYPERLINK("https://my.zakupki.prom.ua/remote/dispatcher/state_purchase_view/28558165", "UA-2021-07-27-011413-b")</f>
        <v>UA-2021-07-27-011413-b</v>
      </c>
      <c r="B16" s="1" t="s">
        <v>28</v>
      </c>
      <c r="C16" s="1" t="s">
        <v>26</v>
      </c>
      <c r="D16" s="1" t="s">
        <v>70</v>
      </c>
      <c r="E16" s="1" t="s">
        <v>93</v>
      </c>
      <c r="F16" s="1" t="s">
        <v>51</v>
      </c>
      <c r="G16" s="4">
        <v>44439</v>
      </c>
      <c r="H16" s="4">
        <v>44449</v>
      </c>
      <c r="I16" s="1" t="s">
        <v>117</v>
      </c>
      <c r="J16" s="5">
        <v>34176</v>
      </c>
    </row>
    <row r="17" spans="1:10" x14ac:dyDescent="0.25">
      <c r="A17" s="2" t="str">
        <f>HYPERLINK("https://my.zakupki.prom.ua/remote/dispatcher/state_purchase_view/28081177", "UA-2021-07-08-007242-c")</f>
        <v>UA-2021-07-08-007242-c</v>
      </c>
      <c r="B17" s="1" t="s">
        <v>32</v>
      </c>
      <c r="C17" s="1" t="s">
        <v>31</v>
      </c>
      <c r="D17" s="1" t="s">
        <v>70</v>
      </c>
      <c r="E17" s="1" t="s">
        <v>100</v>
      </c>
      <c r="F17" s="1" t="s">
        <v>49</v>
      </c>
      <c r="G17" s="4">
        <v>44415</v>
      </c>
      <c r="H17" s="4">
        <v>44425</v>
      </c>
      <c r="I17" s="1" t="s">
        <v>116</v>
      </c>
      <c r="J17" s="5">
        <v>204477</v>
      </c>
    </row>
    <row r="18" spans="1:10" x14ac:dyDescent="0.25">
      <c r="A18" s="2" t="str">
        <f>HYPERLINK("https://my.zakupki.prom.ua/remote/dispatcher/state_purchase_view/27926456", "UA-2021-07-02-007029-c")</f>
        <v>UA-2021-07-02-007029-c</v>
      </c>
      <c r="B18" s="1" t="s">
        <v>65</v>
      </c>
      <c r="C18" s="1" t="s">
        <v>30</v>
      </c>
      <c r="D18" s="1" t="s">
        <v>81</v>
      </c>
      <c r="E18" s="1" t="s">
        <v>80</v>
      </c>
      <c r="F18" s="1" t="s">
        <v>16</v>
      </c>
      <c r="G18" s="4">
        <v>44390</v>
      </c>
      <c r="H18" s="4">
        <v>44415</v>
      </c>
      <c r="I18" s="1" t="s">
        <v>156</v>
      </c>
      <c r="J18" s="5">
        <v>2900</v>
      </c>
    </row>
    <row r="19" spans="1:10" x14ac:dyDescent="0.25">
      <c r="A19" s="2" t="str">
        <f>HYPERLINK("https://my.zakupki.prom.ua/remote/dispatcher/state_purchase_view/27813587", "UA-2021-06-29-002759-c")</f>
        <v>UA-2021-06-29-002759-c</v>
      </c>
      <c r="B19" s="1" t="s">
        <v>57</v>
      </c>
      <c r="C19" s="1" t="s">
        <v>59</v>
      </c>
      <c r="D19" s="1" t="s">
        <v>70</v>
      </c>
      <c r="E19" s="1" t="s">
        <v>92</v>
      </c>
      <c r="F19" s="1" t="s">
        <v>52</v>
      </c>
      <c r="G19" s="4">
        <v>44407</v>
      </c>
      <c r="H19" s="4">
        <v>44417</v>
      </c>
      <c r="I19" s="1" t="s">
        <v>113</v>
      </c>
      <c r="J19" s="5">
        <v>891323</v>
      </c>
    </row>
    <row r="20" spans="1:10" x14ac:dyDescent="0.25">
      <c r="A20" s="2" t="str">
        <f>HYPERLINK("https://my.zakupki.prom.ua/remote/dispatcher/state_purchase_view/27630807", "UA-2021-06-18-011486-c")</f>
        <v>UA-2021-06-18-011486-c</v>
      </c>
      <c r="B20" s="1" t="s">
        <v>57</v>
      </c>
      <c r="C20" s="1" t="s">
        <v>59</v>
      </c>
      <c r="D20" s="1" t="s">
        <v>70</v>
      </c>
      <c r="E20" s="1" t="s">
        <v>92</v>
      </c>
      <c r="F20" s="1" t="s">
        <v>52</v>
      </c>
      <c r="G20" s="4">
        <v>44395</v>
      </c>
      <c r="H20" s="4">
        <v>44405</v>
      </c>
      <c r="I20" s="1" t="s">
        <v>157</v>
      </c>
      <c r="J20" s="5">
        <v>340772</v>
      </c>
    </row>
    <row r="21" spans="1:10" x14ac:dyDescent="0.25">
      <c r="A21" s="2" t="str">
        <f>HYPERLINK("https://my.zakupki.prom.ua/remote/dispatcher/state_purchase_view/27071324", "UA-2021-06-01-010136-b")</f>
        <v>UA-2021-06-01-010136-b</v>
      </c>
      <c r="B21" s="1" t="s">
        <v>23</v>
      </c>
      <c r="C21" s="1" t="s">
        <v>22</v>
      </c>
      <c r="D21" s="1" t="s">
        <v>70</v>
      </c>
      <c r="E21" s="1" t="s">
        <v>105</v>
      </c>
      <c r="F21" s="1" t="s">
        <v>19</v>
      </c>
      <c r="G21" s="4">
        <v>44381</v>
      </c>
      <c r="H21" s="4">
        <v>44391</v>
      </c>
      <c r="I21" s="1" t="s">
        <v>155</v>
      </c>
      <c r="J21" s="5">
        <v>130470</v>
      </c>
    </row>
    <row r="22" spans="1:10" x14ac:dyDescent="0.25">
      <c r="A22" s="2" t="str">
        <f>HYPERLINK("https://my.zakupki.prom.ua/remote/dispatcher/state_purchase_view/26688573", "UA-2021-05-19-008718-b")</f>
        <v>UA-2021-05-19-008718-b</v>
      </c>
      <c r="B22" s="1" t="s">
        <v>72</v>
      </c>
      <c r="C22" s="1" t="s">
        <v>22</v>
      </c>
      <c r="D22" s="1" t="s">
        <v>81</v>
      </c>
      <c r="E22" s="1" t="s">
        <v>71</v>
      </c>
      <c r="F22" s="1" t="s">
        <v>19</v>
      </c>
      <c r="G22" s="4">
        <v>44346</v>
      </c>
      <c r="H22" s="4">
        <v>44371</v>
      </c>
      <c r="I22" s="1" t="s">
        <v>152</v>
      </c>
      <c r="J22" s="5">
        <v>15750</v>
      </c>
    </row>
    <row r="23" spans="1:10" x14ac:dyDescent="0.25">
      <c r="A23" s="2" t="str">
        <f>HYPERLINK("https://my.zakupki.prom.ua/remote/dispatcher/state_purchase_view/26666401", "UA-2021-05-19-002395-b")</f>
        <v>UA-2021-05-19-002395-b</v>
      </c>
      <c r="B23" s="1" t="s">
        <v>66</v>
      </c>
      <c r="C23" s="1" t="s">
        <v>41</v>
      </c>
      <c r="D23" s="1" t="s">
        <v>70</v>
      </c>
      <c r="E23" s="1" t="s">
        <v>107</v>
      </c>
      <c r="F23" s="1" t="s">
        <v>48</v>
      </c>
      <c r="G23" s="4">
        <v>44372</v>
      </c>
      <c r="H23" s="4">
        <v>44382</v>
      </c>
      <c r="I23" s="1" t="s">
        <v>154</v>
      </c>
      <c r="J23" s="5">
        <v>99993.31</v>
      </c>
    </row>
    <row r="24" spans="1:10" x14ac:dyDescent="0.25">
      <c r="A24" s="2" t="str">
        <f>HYPERLINK("https://my.zakupki.prom.ua/remote/dispatcher/state_purchase_view/26392564", "UA-2021-05-07-007842-b")</f>
        <v>UA-2021-05-07-007842-b</v>
      </c>
      <c r="B24" s="1" t="s">
        <v>60</v>
      </c>
      <c r="C24" s="1" t="s">
        <v>61</v>
      </c>
      <c r="D24" s="1" t="s">
        <v>70</v>
      </c>
      <c r="E24" s="1" t="s">
        <v>92</v>
      </c>
      <c r="F24" s="1" t="s">
        <v>52</v>
      </c>
      <c r="G24" s="4">
        <v>44360</v>
      </c>
      <c r="H24" s="4">
        <v>44370</v>
      </c>
      <c r="I24" s="1" t="s">
        <v>153</v>
      </c>
      <c r="J24" s="5">
        <v>208061</v>
      </c>
    </row>
    <row r="25" spans="1:10" x14ac:dyDescent="0.25">
      <c r="A25" s="2" t="str">
        <f>HYPERLINK("https://my.zakupki.prom.ua/remote/dispatcher/state_purchase_view/25860727", "UA-2021-04-15-009207-b")</f>
        <v>UA-2021-04-15-009207-b</v>
      </c>
      <c r="B25" s="1" t="s">
        <v>64</v>
      </c>
      <c r="C25" s="1" t="s">
        <v>26</v>
      </c>
      <c r="D25" s="1" t="s">
        <v>70</v>
      </c>
      <c r="E25" s="1" t="s">
        <v>105</v>
      </c>
      <c r="F25" s="1" t="s">
        <v>19</v>
      </c>
      <c r="G25" s="4">
        <v>44334</v>
      </c>
      <c r="H25" s="4">
        <v>44344</v>
      </c>
      <c r="I25" s="1" t="s">
        <v>150</v>
      </c>
      <c r="J25" s="5">
        <v>534818.85</v>
      </c>
    </row>
    <row r="26" spans="1:10" x14ac:dyDescent="0.25">
      <c r="A26" s="2" t="str">
        <f>HYPERLINK("https://my.zakupki.prom.ua/remote/dispatcher/state_purchase_view/25633065", "UA-2021-04-08-001633-b")</f>
        <v>UA-2021-04-08-001633-b</v>
      </c>
      <c r="B26" s="1" t="s">
        <v>10</v>
      </c>
      <c r="C26" s="1" t="s">
        <v>9</v>
      </c>
      <c r="D26" s="1" t="s">
        <v>70</v>
      </c>
      <c r="E26" s="1" t="s">
        <v>94</v>
      </c>
      <c r="F26" s="1" t="s">
        <v>18</v>
      </c>
      <c r="G26" s="4">
        <v>44327</v>
      </c>
      <c r="H26" s="4">
        <v>44337</v>
      </c>
      <c r="I26" s="1" t="s">
        <v>149</v>
      </c>
      <c r="J26" s="5">
        <v>20437.439999999999</v>
      </c>
    </row>
    <row r="27" spans="1:10" x14ac:dyDescent="0.25">
      <c r="A27" s="2" t="str">
        <f>HYPERLINK("https://my.zakupki.prom.ua/remote/dispatcher/state_purchase_view/25194791", "UA-2021-03-24-001993-a")</f>
        <v>UA-2021-03-24-001993-a</v>
      </c>
      <c r="B27" s="1" t="s">
        <v>34</v>
      </c>
      <c r="C27" s="1" t="s">
        <v>31</v>
      </c>
      <c r="D27" s="1" t="s">
        <v>81</v>
      </c>
      <c r="E27" s="1" t="s">
        <v>95</v>
      </c>
      <c r="F27" s="1" t="s">
        <v>56</v>
      </c>
      <c r="G27" s="4">
        <v>44290</v>
      </c>
      <c r="H27" s="4">
        <v>44315</v>
      </c>
      <c r="I27" s="1" t="s">
        <v>146</v>
      </c>
      <c r="J27" s="5">
        <v>5030.21</v>
      </c>
    </row>
    <row r="28" spans="1:10" x14ac:dyDescent="0.25">
      <c r="A28" s="2" t="str">
        <f>HYPERLINK("https://my.zakupki.prom.ua/remote/dispatcher/state_purchase_view/25069833", "UA-2021-03-19-003227-b")</f>
        <v>UA-2021-03-19-003227-b</v>
      </c>
      <c r="B28" s="1" t="s">
        <v>29</v>
      </c>
      <c r="C28" s="1" t="s">
        <v>30</v>
      </c>
      <c r="D28" s="1" t="s">
        <v>70</v>
      </c>
      <c r="E28" s="1" t="s">
        <v>110</v>
      </c>
      <c r="F28" s="1" t="s">
        <v>11</v>
      </c>
      <c r="G28" s="4">
        <v>44304</v>
      </c>
      <c r="H28" s="4">
        <v>44314</v>
      </c>
      <c r="I28" s="1" t="s">
        <v>148</v>
      </c>
      <c r="J28" s="5">
        <v>58331.25</v>
      </c>
    </row>
    <row r="29" spans="1:10" x14ac:dyDescent="0.25">
      <c r="A29" s="2" t="str">
        <f>HYPERLINK("https://my.zakupki.prom.ua/remote/dispatcher/state_purchase_view/24220200", "UA-2021-02-19-013165-b")</f>
        <v>UA-2021-02-19-013165-b</v>
      </c>
      <c r="B29" s="1" t="s">
        <v>38</v>
      </c>
      <c r="C29" s="1" t="s">
        <v>40</v>
      </c>
      <c r="D29" s="1" t="s">
        <v>70</v>
      </c>
      <c r="E29" s="1" t="s">
        <v>103</v>
      </c>
      <c r="F29" s="1" t="s">
        <v>13</v>
      </c>
      <c r="G29" s="4">
        <v>44281</v>
      </c>
      <c r="H29" s="4">
        <v>44291</v>
      </c>
      <c r="I29" s="1" t="s">
        <v>144</v>
      </c>
      <c r="J29" s="5">
        <v>69282.5</v>
      </c>
    </row>
    <row r="30" spans="1:10" x14ac:dyDescent="0.25">
      <c r="A30" s="2" t="str">
        <f>HYPERLINK("https://my.zakupki.prom.ua/remote/dispatcher/state_purchase_view/24125031", "UA-2021-02-17-004952-b")</f>
        <v>UA-2021-02-17-004952-b</v>
      </c>
      <c r="B30" s="1" t="s">
        <v>27</v>
      </c>
      <c r="C30" s="1" t="s">
        <v>26</v>
      </c>
      <c r="D30" s="1" t="s">
        <v>70</v>
      </c>
      <c r="E30" s="1" t="s">
        <v>108</v>
      </c>
      <c r="F30" s="1" t="s">
        <v>47</v>
      </c>
      <c r="G30" s="4">
        <v>44278</v>
      </c>
      <c r="H30" s="4">
        <v>44288</v>
      </c>
      <c r="I30" s="1" t="s">
        <v>145</v>
      </c>
      <c r="J30" s="5">
        <v>6501</v>
      </c>
    </row>
    <row r="31" spans="1:10" x14ac:dyDescent="0.25">
      <c r="A31" s="2" t="str">
        <f>HYPERLINK("https://my.zakupki.prom.ua/remote/dispatcher/state_purchase_view/24001371", "UA-2021-02-15-002383-c")</f>
        <v>UA-2021-02-15-002383-c</v>
      </c>
      <c r="B31" s="1" t="s">
        <v>43</v>
      </c>
      <c r="C31" s="1" t="s">
        <v>41</v>
      </c>
      <c r="D31" s="1" t="s">
        <v>70</v>
      </c>
      <c r="E31" s="1" t="s">
        <v>105</v>
      </c>
      <c r="F31" s="1" t="s">
        <v>19</v>
      </c>
      <c r="G31" s="4">
        <v>44275</v>
      </c>
      <c r="H31" s="4">
        <v>44285</v>
      </c>
      <c r="I31" s="1" t="s">
        <v>142</v>
      </c>
      <c r="J31" s="5">
        <v>116480.58</v>
      </c>
    </row>
    <row r="32" spans="1:10" x14ac:dyDescent="0.25">
      <c r="A32" s="2" t="str">
        <f>HYPERLINK("https://my.zakupki.prom.ua/remote/dispatcher/state_purchase_view/23869395", "UA-2021-02-10-008216-a")</f>
        <v>UA-2021-02-10-008216-a</v>
      </c>
      <c r="B32" s="1" t="s">
        <v>8</v>
      </c>
      <c r="C32" s="1" t="s">
        <v>7</v>
      </c>
      <c r="D32" s="1" t="s">
        <v>70</v>
      </c>
      <c r="E32" s="1" t="s">
        <v>89</v>
      </c>
      <c r="F32" s="1" t="s">
        <v>50</v>
      </c>
      <c r="G32" s="4">
        <v>44277</v>
      </c>
      <c r="H32" s="4">
        <v>44287</v>
      </c>
      <c r="I32" s="1" t="s">
        <v>143</v>
      </c>
      <c r="J32" s="5">
        <v>643200</v>
      </c>
    </row>
    <row r="33" spans="1:10" x14ac:dyDescent="0.25">
      <c r="A33" s="2" t="str">
        <f>HYPERLINK("https://my.zakupki.prom.ua/remote/dispatcher/state_purchase_view/23489408", "UA-2021-02-01-007305-a")</f>
        <v>UA-2021-02-01-007305-a</v>
      </c>
      <c r="B33" s="1" t="s">
        <v>36</v>
      </c>
      <c r="C33" s="1" t="s">
        <v>40</v>
      </c>
      <c r="D33" s="1" t="s">
        <v>70</v>
      </c>
      <c r="E33" s="1" t="s">
        <v>103</v>
      </c>
      <c r="F33" s="1" t="s">
        <v>13</v>
      </c>
      <c r="G33" s="4">
        <v>44262</v>
      </c>
      <c r="H33" s="4">
        <v>44272</v>
      </c>
      <c r="I33" s="1" t="s">
        <v>140</v>
      </c>
      <c r="J33" s="5">
        <v>189744.8</v>
      </c>
    </row>
    <row r="34" spans="1:10" x14ac:dyDescent="0.25">
      <c r="A34" s="2" t="str">
        <f>HYPERLINK("https://my.zakupki.prom.ua/remote/dispatcher/state_purchase_view/23487206", "UA-2021-02-01-006620-a")</f>
        <v>UA-2021-02-01-006620-a</v>
      </c>
      <c r="B34" s="1" t="s">
        <v>69</v>
      </c>
      <c r="C34" s="1" t="s">
        <v>31</v>
      </c>
      <c r="D34" s="1" t="s">
        <v>70</v>
      </c>
      <c r="E34" s="1" t="s">
        <v>91</v>
      </c>
      <c r="F34" s="1" t="s">
        <v>56</v>
      </c>
      <c r="G34" s="4">
        <v>44261</v>
      </c>
      <c r="H34" s="4">
        <v>44271</v>
      </c>
      <c r="I34" s="1" t="s">
        <v>141</v>
      </c>
      <c r="J34" s="5">
        <v>781912.2</v>
      </c>
    </row>
    <row r="35" spans="1:10" x14ac:dyDescent="0.25">
      <c r="A35" s="2" t="str">
        <f>HYPERLINK("https://my.zakupki.prom.ua/remote/dispatcher/state_purchase_view/23375676", "UA-2021-01-28-004401-b")</f>
        <v>UA-2021-01-28-004401-b</v>
      </c>
      <c r="B35" s="1" t="s">
        <v>46</v>
      </c>
      <c r="C35" s="1" t="s">
        <v>45</v>
      </c>
      <c r="D35" s="1" t="s">
        <v>70</v>
      </c>
      <c r="E35" s="1" t="s">
        <v>107</v>
      </c>
      <c r="F35" s="1" t="s">
        <v>48</v>
      </c>
      <c r="G35" s="4">
        <v>44255</v>
      </c>
      <c r="H35" s="4">
        <v>44265</v>
      </c>
      <c r="I35" s="1" t="s">
        <v>139</v>
      </c>
      <c r="J35" s="5">
        <v>302617.55</v>
      </c>
    </row>
    <row r="36" spans="1:10" x14ac:dyDescent="0.25">
      <c r="A36" s="2" t="str">
        <f>HYPERLINK("https://my.zakupki.prom.ua/remote/dispatcher/state_purchase_view/23325167", "UA-2021-01-27-005963-b")</f>
        <v>UA-2021-01-27-005963-b</v>
      </c>
      <c r="B36" s="1" t="s">
        <v>37</v>
      </c>
      <c r="C36" s="1" t="s">
        <v>40</v>
      </c>
      <c r="D36" s="1" t="s">
        <v>70</v>
      </c>
      <c r="E36" s="1" t="s">
        <v>104</v>
      </c>
      <c r="F36" s="1" t="s">
        <v>14</v>
      </c>
      <c r="G36" s="4">
        <v>44254</v>
      </c>
      <c r="H36" s="4">
        <v>44264</v>
      </c>
      <c r="I36" s="1" t="s">
        <v>135</v>
      </c>
      <c r="J36" s="5">
        <v>5792</v>
      </c>
    </row>
    <row r="37" spans="1:10" x14ac:dyDescent="0.25">
      <c r="A37" s="2" t="str">
        <f>HYPERLINK("https://my.zakupki.prom.ua/remote/dispatcher/state_purchase_view/23233154", "UA-2021-01-25-008140-b")</f>
        <v>UA-2021-01-25-008140-b</v>
      </c>
      <c r="B37" s="1" t="s">
        <v>21</v>
      </c>
      <c r="C37" s="1" t="s">
        <v>22</v>
      </c>
      <c r="D37" s="1" t="s">
        <v>70</v>
      </c>
      <c r="E37" s="1" t="s">
        <v>104</v>
      </c>
      <c r="F37" s="1" t="s">
        <v>14</v>
      </c>
      <c r="G37" s="4">
        <v>44255</v>
      </c>
      <c r="H37" s="4">
        <v>44265</v>
      </c>
      <c r="I37" s="1" t="s">
        <v>115</v>
      </c>
      <c r="J37" s="5">
        <v>34580</v>
      </c>
    </row>
    <row r="38" spans="1:10" x14ac:dyDescent="0.25">
      <c r="A38" s="2" t="str">
        <f>HYPERLINK("https://my.zakupki.prom.ua/remote/dispatcher/state_purchase_view/23230161", "UA-2021-01-25-007413-b")</f>
        <v>UA-2021-01-25-007413-b</v>
      </c>
      <c r="B38" s="1" t="s">
        <v>44</v>
      </c>
      <c r="C38" s="1" t="s">
        <v>45</v>
      </c>
      <c r="D38" s="1" t="s">
        <v>70</v>
      </c>
      <c r="E38" s="1" t="s">
        <v>107</v>
      </c>
      <c r="F38" s="1" t="s">
        <v>48</v>
      </c>
      <c r="G38" s="4">
        <v>44250</v>
      </c>
      <c r="H38" s="4">
        <v>44260</v>
      </c>
      <c r="I38" s="1" t="s">
        <v>136</v>
      </c>
      <c r="J38" s="5">
        <v>58566.2</v>
      </c>
    </row>
    <row r="39" spans="1:10" x14ac:dyDescent="0.25">
      <c r="A39" s="2" t="str">
        <f>HYPERLINK("https://my.zakupki.prom.ua/remote/dispatcher/state_purchase_view/23227725", "UA-2021-01-25-006781-b")</f>
        <v>UA-2021-01-25-006781-b</v>
      </c>
      <c r="B39" s="1" t="s">
        <v>42</v>
      </c>
      <c r="C39" s="1" t="s">
        <v>41</v>
      </c>
      <c r="D39" s="1" t="s">
        <v>70</v>
      </c>
      <c r="E39" s="1" t="s">
        <v>107</v>
      </c>
      <c r="F39" s="1" t="s">
        <v>48</v>
      </c>
      <c r="G39" s="4">
        <v>44255</v>
      </c>
      <c r="H39" s="4">
        <v>44265</v>
      </c>
      <c r="I39" s="1" t="s">
        <v>138</v>
      </c>
      <c r="J39" s="5">
        <v>41410.17</v>
      </c>
    </row>
    <row r="40" spans="1:10" x14ac:dyDescent="0.25">
      <c r="A40" s="2" t="str">
        <f>HYPERLINK("https://my.zakupki.prom.ua/remote/dispatcher/state_purchase_view/23183636", "UA-2021-01-22-011055-b")</f>
        <v>UA-2021-01-22-011055-b</v>
      </c>
      <c r="B40" s="1" t="s">
        <v>58</v>
      </c>
      <c r="C40" s="1" t="s">
        <v>59</v>
      </c>
      <c r="D40" s="1" t="s">
        <v>70</v>
      </c>
      <c r="E40" s="1" t="s">
        <v>92</v>
      </c>
      <c r="F40" s="1" t="s">
        <v>52</v>
      </c>
      <c r="G40" s="4">
        <v>44248</v>
      </c>
      <c r="H40" s="4">
        <v>44258</v>
      </c>
      <c r="I40" s="1" t="s">
        <v>133</v>
      </c>
      <c r="J40" s="5">
        <v>157784</v>
      </c>
    </row>
    <row r="41" spans="1:10" x14ac:dyDescent="0.25">
      <c r="A41" s="2" t="str">
        <f>HYPERLINK("https://my.zakupki.prom.ua/remote/dispatcher/state_purchase_view/23180824", "UA-2021-01-22-010124-b")</f>
        <v>UA-2021-01-22-010124-b</v>
      </c>
      <c r="B41" s="1" t="s">
        <v>58</v>
      </c>
      <c r="C41" s="1" t="s">
        <v>59</v>
      </c>
      <c r="D41" s="1" t="s">
        <v>70</v>
      </c>
      <c r="E41" s="1" t="s">
        <v>92</v>
      </c>
      <c r="F41" s="1" t="s">
        <v>52</v>
      </c>
      <c r="G41" s="4">
        <v>44248</v>
      </c>
      <c r="H41" s="4">
        <v>44258</v>
      </c>
      <c r="I41" s="1" t="s">
        <v>134</v>
      </c>
      <c r="J41" s="5">
        <v>60245</v>
      </c>
    </row>
    <row r="42" spans="1:10" x14ac:dyDescent="0.25">
      <c r="A42" s="2" t="str">
        <f>HYPERLINK("https://my.zakupki.prom.ua/remote/dispatcher/state_purchase_view/23125096", "UA-2021-01-21-005170-b")</f>
        <v>UA-2021-01-21-005170-b</v>
      </c>
      <c r="B42" s="1" t="s">
        <v>5</v>
      </c>
      <c r="C42" s="1" t="s">
        <v>4</v>
      </c>
      <c r="D42" s="1" t="s">
        <v>81</v>
      </c>
      <c r="E42" s="1" t="s">
        <v>76</v>
      </c>
      <c r="F42" s="1" t="s">
        <v>20</v>
      </c>
      <c r="G42" s="4">
        <v>44228</v>
      </c>
      <c r="H42" s="4">
        <v>44253</v>
      </c>
      <c r="I42" s="1" t="s">
        <v>114</v>
      </c>
      <c r="J42" s="5">
        <v>133515</v>
      </c>
    </row>
    <row r="43" spans="1:10" x14ac:dyDescent="0.25">
      <c r="A43" s="2" t="str">
        <f>HYPERLINK("https://my.zakupki.prom.ua/remote/dispatcher/state_purchase_view/23034949", "UA-2021-01-18-005396-a")</f>
        <v>UA-2021-01-18-005396-a</v>
      </c>
      <c r="B43" s="1" t="s">
        <v>25</v>
      </c>
      <c r="C43" s="1" t="s">
        <v>24</v>
      </c>
      <c r="D43" s="1" t="s">
        <v>70</v>
      </c>
      <c r="E43" s="1" t="s">
        <v>105</v>
      </c>
      <c r="F43" s="1" t="s">
        <v>19</v>
      </c>
      <c r="G43" s="4">
        <v>44248</v>
      </c>
      <c r="H43" s="4">
        <v>44258</v>
      </c>
      <c r="I43" s="1" t="s">
        <v>137</v>
      </c>
      <c r="J43" s="5">
        <v>266419.90000000002</v>
      </c>
    </row>
    <row r="44" spans="1:10" x14ac:dyDescent="0.25">
      <c r="A44" s="2" t="str">
        <f>HYPERLINK("https://my.zakupki.prom.ua/remote/dispatcher/state_purchase_view/23033860", "UA-2021-01-18-005146-a")</f>
        <v>UA-2021-01-18-005146-a</v>
      </c>
      <c r="B44" s="1" t="s">
        <v>6</v>
      </c>
      <c r="C44" s="1" t="s">
        <v>4</v>
      </c>
      <c r="D44" s="1" t="s">
        <v>81</v>
      </c>
      <c r="E44" s="1" t="s">
        <v>75</v>
      </c>
      <c r="F44" s="1" t="s">
        <v>17</v>
      </c>
      <c r="G44" s="4">
        <v>44225</v>
      </c>
      <c r="H44" s="4">
        <v>44250</v>
      </c>
      <c r="I44" s="1" t="s">
        <v>123</v>
      </c>
      <c r="J44" s="5">
        <v>1951675</v>
      </c>
    </row>
    <row r="45" spans="1:10" x14ac:dyDescent="0.25">
      <c r="A45" s="2" t="str">
        <f>HYPERLINK("https://my.zakupki.prom.ua/remote/dispatcher/state_purchase_view/22952542", "UA-2021-01-14-001381-a")</f>
        <v>UA-2021-01-14-001381-a</v>
      </c>
      <c r="B45" s="1" t="s">
        <v>39</v>
      </c>
      <c r="C45" s="1" t="s">
        <v>40</v>
      </c>
      <c r="D45" s="1" t="s">
        <v>70</v>
      </c>
      <c r="E45" s="1" t="s">
        <v>103</v>
      </c>
      <c r="F45" s="1" t="s">
        <v>13</v>
      </c>
      <c r="G45" s="4">
        <v>44242</v>
      </c>
      <c r="H45" s="4">
        <v>44252</v>
      </c>
      <c r="I45" s="1" t="s">
        <v>127</v>
      </c>
      <c r="J45" s="5">
        <v>57504</v>
      </c>
    </row>
    <row r="46" spans="1:10" x14ac:dyDescent="0.25">
      <c r="A46" s="2" t="str">
        <f>HYPERLINK("https://my.zakupki.prom.ua/remote/dispatcher/state_purchase_view/22918190", "UA-2021-01-12-002703-a")</f>
        <v>UA-2021-01-12-002703-a</v>
      </c>
      <c r="B46" s="1" t="s">
        <v>35</v>
      </c>
      <c r="C46" s="1" t="s">
        <v>31</v>
      </c>
      <c r="D46" s="1" t="s">
        <v>70</v>
      </c>
      <c r="E46" s="1" t="s">
        <v>91</v>
      </c>
      <c r="F46" s="1" t="s">
        <v>56</v>
      </c>
      <c r="G46" s="4">
        <v>44240</v>
      </c>
      <c r="H46" s="4">
        <v>44250</v>
      </c>
      <c r="I46" s="1" t="s">
        <v>130</v>
      </c>
      <c r="J46" s="5">
        <v>233750.46</v>
      </c>
    </row>
    <row r="47" spans="1:10" x14ac:dyDescent="0.25">
      <c r="A47" s="2" t="str">
        <f>HYPERLINK("https://my.zakupki.prom.ua/remote/dispatcher/state_purchase_view/22730562", "UA-2020-12-28-012280-c")</f>
        <v>UA-2020-12-28-012280-c</v>
      </c>
      <c r="B47" s="1" t="s">
        <v>112</v>
      </c>
      <c r="C47" s="1" t="s">
        <v>62</v>
      </c>
      <c r="D47" s="1" t="s">
        <v>81</v>
      </c>
      <c r="E47" s="1" t="s">
        <v>74</v>
      </c>
      <c r="F47" s="1" t="s">
        <v>2</v>
      </c>
      <c r="G47" s="4">
        <v>44204</v>
      </c>
      <c r="H47" s="4">
        <v>44229</v>
      </c>
      <c r="I47" s="1" t="s">
        <v>147</v>
      </c>
      <c r="J47" s="5">
        <v>3498616.7</v>
      </c>
    </row>
    <row r="48" spans="1:10" x14ac:dyDescent="0.25">
      <c r="A48" s="2" t="str">
        <f>HYPERLINK("https://my.zakupki.prom.ua/remote/dispatcher/state_purchase_view/21823940", "UA-2020-12-07-009108-b")</f>
        <v>UA-2020-12-07-009108-b</v>
      </c>
      <c r="B48" s="1" t="s">
        <v>3</v>
      </c>
      <c r="C48" s="1" t="s">
        <v>3</v>
      </c>
      <c r="D48" s="1" t="s">
        <v>70</v>
      </c>
      <c r="E48" s="1" t="s">
        <v>90</v>
      </c>
      <c r="F48" s="1" t="s">
        <v>53</v>
      </c>
      <c r="G48" s="4">
        <v>44205</v>
      </c>
      <c r="H48" s="4">
        <v>44215</v>
      </c>
      <c r="I48" s="1" t="s">
        <v>151</v>
      </c>
      <c r="J48" s="5">
        <v>475218.4</v>
      </c>
    </row>
  </sheetData>
  <autoFilter ref="A1:J48"/>
  <hyperlinks>
    <hyperlink ref="A2" r:id="rId1" display="https://my.zakupki.prom.ua/remote/dispatcher/state_purchase_view/32167952"/>
    <hyperlink ref="A3" r:id="rId2" display="https://my.zakupki.prom.ua/remote/dispatcher/state_purchase_view/31846388"/>
    <hyperlink ref="A4" r:id="rId3" display="https://my.zakupki.prom.ua/remote/dispatcher/state_purchase_view/31263953"/>
    <hyperlink ref="A5" r:id="rId4" display="https://my.zakupki.prom.ua/remote/dispatcher/state_purchase_view/30672707"/>
    <hyperlink ref="A6" r:id="rId5" display="https://my.zakupki.prom.ua/remote/dispatcher/state_purchase_view/30662304"/>
    <hyperlink ref="A7" r:id="rId6" display="https://my.zakupki.prom.ua/remote/dispatcher/state_purchase_view/30545519"/>
    <hyperlink ref="A8" r:id="rId7" display="https://my.zakupki.prom.ua/remote/dispatcher/state_purchase_view/30450322"/>
    <hyperlink ref="A9" r:id="rId8" display="https://my.zakupki.prom.ua/remote/dispatcher/state_purchase_view/30393576"/>
    <hyperlink ref="A10" r:id="rId9" display="https://my.zakupki.prom.ua/remote/dispatcher/state_purchase_view/30338895"/>
    <hyperlink ref="A11" r:id="rId10" display="https://my.zakupki.prom.ua/remote/dispatcher/state_purchase_view/30302350"/>
    <hyperlink ref="A12" r:id="rId11" display="https://my.zakupki.prom.ua/remote/dispatcher/state_purchase_view/30032392"/>
    <hyperlink ref="A13" r:id="rId12" display="https://my.zakupki.prom.ua/remote/dispatcher/state_purchase_view/29662149"/>
    <hyperlink ref="A14" r:id="rId13" display="https://my.zakupki.prom.ua/remote/dispatcher/state_purchase_view/29220807"/>
    <hyperlink ref="A15" r:id="rId14" display="https://my.zakupki.prom.ua/remote/dispatcher/state_purchase_view/28571162"/>
    <hyperlink ref="A16" r:id="rId15" display="https://my.zakupki.prom.ua/remote/dispatcher/state_purchase_view/28558165"/>
    <hyperlink ref="A17" r:id="rId16" display="https://my.zakupki.prom.ua/remote/dispatcher/state_purchase_view/28081177"/>
    <hyperlink ref="A18" r:id="rId17" display="https://my.zakupki.prom.ua/remote/dispatcher/state_purchase_view/27926456"/>
    <hyperlink ref="A19" r:id="rId18" display="https://my.zakupki.prom.ua/remote/dispatcher/state_purchase_view/27813587"/>
    <hyperlink ref="A20" r:id="rId19" display="https://my.zakupki.prom.ua/remote/dispatcher/state_purchase_view/27630807"/>
    <hyperlink ref="A21" r:id="rId20" display="https://my.zakupki.prom.ua/remote/dispatcher/state_purchase_view/27071324"/>
    <hyperlink ref="A22" r:id="rId21" display="https://my.zakupki.prom.ua/remote/dispatcher/state_purchase_view/26688573"/>
    <hyperlink ref="A23" r:id="rId22" display="https://my.zakupki.prom.ua/remote/dispatcher/state_purchase_view/26666401"/>
    <hyperlink ref="A24" r:id="rId23" display="https://my.zakupki.prom.ua/remote/dispatcher/state_purchase_view/26392564"/>
    <hyperlink ref="A25" r:id="rId24" display="https://my.zakupki.prom.ua/remote/dispatcher/state_purchase_view/25860727"/>
    <hyperlink ref="A26" r:id="rId25" display="https://my.zakupki.prom.ua/remote/dispatcher/state_purchase_view/25633065"/>
    <hyperlink ref="A27" r:id="rId26" display="https://my.zakupki.prom.ua/remote/dispatcher/state_purchase_view/25194791"/>
    <hyperlink ref="A28" r:id="rId27" display="https://my.zakupki.prom.ua/remote/dispatcher/state_purchase_view/25069833"/>
    <hyperlink ref="A29" r:id="rId28" display="https://my.zakupki.prom.ua/remote/dispatcher/state_purchase_view/24220200"/>
    <hyperlink ref="A30" r:id="rId29" display="https://my.zakupki.prom.ua/remote/dispatcher/state_purchase_view/24125031"/>
    <hyperlink ref="A31" r:id="rId30" display="https://my.zakupki.prom.ua/remote/dispatcher/state_purchase_view/24001371"/>
    <hyperlink ref="A32" r:id="rId31" display="https://my.zakupki.prom.ua/remote/dispatcher/state_purchase_view/23869395"/>
    <hyperlink ref="A33" r:id="rId32" display="https://my.zakupki.prom.ua/remote/dispatcher/state_purchase_view/23489408"/>
    <hyperlink ref="A34" r:id="rId33" display="https://my.zakupki.prom.ua/remote/dispatcher/state_purchase_view/23487206"/>
    <hyperlink ref="A35" r:id="rId34" display="https://my.zakupki.prom.ua/remote/dispatcher/state_purchase_view/23375676"/>
    <hyperlink ref="A36" r:id="rId35" display="https://my.zakupki.prom.ua/remote/dispatcher/state_purchase_view/23325167"/>
    <hyperlink ref="A37" r:id="rId36" display="https://my.zakupki.prom.ua/remote/dispatcher/state_purchase_view/23233154"/>
    <hyperlink ref="A38" r:id="rId37" display="https://my.zakupki.prom.ua/remote/dispatcher/state_purchase_view/23230161"/>
    <hyperlink ref="A39" r:id="rId38" display="https://my.zakupki.prom.ua/remote/dispatcher/state_purchase_view/23227725"/>
    <hyperlink ref="A40" r:id="rId39" display="https://my.zakupki.prom.ua/remote/dispatcher/state_purchase_view/23183636"/>
    <hyperlink ref="A41" r:id="rId40" display="https://my.zakupki.prom.ua/remote/dispatcher/state_purchase_view/23180824"/>
    <hyperlink ref="A42" r:id="rId41" display="https://my.zakupki.prom.ua/remote/dispatcher/state_purchase_view/23125096"/>
    <hyperlink ref="A43" r:id="rId42" display="https://my.zakupki.prom.ua/remote/dispatcher/state_purchase_view/23034949"/>
    <hyperlink ref="A44" r:id="rId43" display="https://my.zakupki.prom.ua/remote/dispatcher/state_purchase_view/23033860"/>
    <hyperlink ref="A45" r:id="rId44" display="https://my.zakupki.prom.ua/remote/dispatcher/state_purchase_view/22952542"/>
    <hyperlink ref="A46" r:id="rId45" display="https://my.zakupki.prom.ua/remote/dispatcher/state_purchase_view/22918190"/>
    <hyperlink ref="A47" r:id="rId46" display="https://my.zakupki.prom.ua/remote/dispatcher/state_purchase_view/22730562"/>
    <hyperlink ref="A48" r:id="rId47" display="https://my.zakupki.prom.ua/remote/dispatcher/state_purchase_view/21823940"/>
  </hyperlink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Sheet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dc:title>
  <dc:subject/>
  <dc:creator>Unknown</dc:creator>
  <cp:keywords/>
  <dc:description/>
  <cp:lastModifiedBy>User</cp:lastModifiedBy>
  <dcterms:created xsi:type="dcterms:W3CDTF">2022-01-27T08:33:49Z</dcterms:created>
  <dcterms:modified xsi:type="dcterms:W3CDTF">2022-01-27T07:05:23Z</dcterms:modified>
  <cp:category/>
</cp:coreProperties>
</file>