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даток 1 Фін.план" sheetId="1" r:id="rId1"/>
    <sheet name="Додаток 2 Фін.звіт" sheetId="2" r:id="rId2"/>
  </sheets>
  <definedNames>
    <definedName name="_xlnm.Print_Area" localSheetId="0">'Додаток 1 Фін.план'!$A$1:$I$99</definedName>
    <definedName name="_xlnm.Print_Area" localSheetId="1">'Додаток 2 Фін.звіт'!$A$1:$J$92</definedName>
  </definedNames>
  <calcPr fullCalcOnLoad="1" refMode="R1C1"/>
</workbook>
</file>

<file path=xl/sharedStrings.xml><?xml version="1.0" encoding="utf-8"?>
<sst xmlns="http://schemas.openxmlformats.org/spreadsheetml/2006/main" count="250" uniqueCount="153">
  <si>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</si>
  <si>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</si>
  <si>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</si>
  <si>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</si>
  <si>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</si>
  <si>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</si>
  <si>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</si>
  <si>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</si>
  <si>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</si>
  <si>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</si>
  <si>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</si>
  <si>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</si>
  <si>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</si>
  <si>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</si>
  <si>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</si>
  <si>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</si>
  <si>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</si>
  <si>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</si>
  <si>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</si>
  <si>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</si>
  <si>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</si>
  <si>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</si>
  <si>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</si>
  <si>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</si>
  <si>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</si>
  <si>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</si>
  <si>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</si>
  <si>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</si>
  <si>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</si>
  <si>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</si>
  <si>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</si>
  <si>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</si>
  <si>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</si>
  <si>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</si>
  <si>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</si>
  <si>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</si>
  <si>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</si>
  <si>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</si>
  <si>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</si>
  <si>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</si>
  <si>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</si>
  <si>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</si>
  <si>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</si>
  <si>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</si>
  <si>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</si>
  <si>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</si>
  <si>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</si>
  <si>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</si>
  <si>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</si>
  <si>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</si>
  <si>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</si>
  <si>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</si>
  <si>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</si>
  <si>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</si>
  <si>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</si>
  <si>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</si>
  <si>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</si>
  <si>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</si>
  <si>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</si>
  <si>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</si>
  <si>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</si>
  <si>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</si>
  <si>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</si>
  <si>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</si>
  <si>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</si>
  <si>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Середньооблікова кількість штатних працівників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</si>
  <si>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</si>
  <si>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</si>
  <si>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</si>
  <si>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</si>
  <si>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</si>
  <si>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</si>
  <si>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</si>
  <si>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</si>
  <si>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</si>
  <si>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</si>
  <si>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</si>
  <si>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</si>
  <si>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</si>
  <si>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</si>
  <si>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</si>
  <si>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</si>
  <si>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</si>
  <si>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</si>
  <si>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</si>
  <si>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</si>
  <si>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</si>
  <si>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</si>
  <si>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</si>
  <si>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</si>
  <si>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</si>
  <si>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</si>
  <si>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</si>
  <si>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</si>
  <si>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</si>
  <si>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</si>
  <si>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</si>
  <si>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</si>
  <si>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</si>
  <si>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</si>
  <si>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</si>
  <si>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</si>
  <si>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</si>
  <si>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</si>
  <si>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</si>
  <si>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</si>
  <si>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</si>
  <si>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реалізація дров, ганчірря та інше</t>
  </si>
  <si>
    <t>відшкодування (очикуване)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</si>
  <si>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</si>
  <si>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</si>
  <si>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</si>
  <si>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</si>
  <si>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</si>
  <si>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 xml:space="preserve">   медична субвенція та інши субвенції</t>
  </si>
  <si>
    <t xml:space="preserve">Дохід з місцевого бюджету 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</si>
  <si>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</si>
  <si>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</si>
  <si>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</si>
  <si>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</si>
  <si>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</si>
  <si>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</si>
  <si>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</si>
  <si>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</si>
  <si>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</si>
  <si>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</si>
  <si>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</si>
  <si>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</si>
  <si>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</si>
  <si>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на період</t>
  </si>
  <si>
    <t>ОБОВ'ЯЗКОВО СТАВИМО ДАТУ! ЗМІН!!</t>
  </si>
  <si>
    <r>
      <rPr>
        <sz val="13.5"/>
        <color indexed="10"/>
        <rFont val="Calibri"/>
        <family val="2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</si>
  <si>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
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</si>
  <si>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</si>
  <si>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</si>
  <si>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</si>
  <si>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t>х</t>
  </si>
  <si>
    <t>Місцезнаходження м.Дніпро пр.Івана Мазепи 47</t>
  </si>
  <si>
    <t>Телефон 766-31-95</t>
  </si>
  <si>
    <t xml:space="preserve"> комунального некомерційного підприємства "Стоматологічна поліклініка №2" Дніпровської міської ради</t>
  </si>
  <si>
    <r>
      <t xml:space="preserve">на </t>
    </r>
    <r>
      <rPr>
        <u val="single"/>
        <sz val="13.5"/>
        <rFont val="Times New Roman"/>
        <family val="1"/>
      </rPr>
      <t xml:space="preserve">2021 </t>
    </r>
    <r>
      <rPr>
        <sz val="13.5"/>
        <rFont val="Times New Roman"/>
        <family val="1"/>
      </rPr>
      <t xml:space="preserve"> рік</t>
    </r>
  </si>
  <si>
    <t>Інші надходження (дохід) (плата інтернів)</t>
  </si>
  <si>
    <t>Микола СОКОЛОВ</t>
  </si>
  <si>
    <t>Олена ЛЕЩЕНКО</t>
  </si>
  <si>
    <t>Звітний період ( ІІ квартал  2021 року)</t>
  </si>
  <si>
    <t>за (ІІ квартал 2021 рік.)</t>
  </si>
  <si>
    <t>Інші надходження (Інтерни)</t>
  </si>
  <si>
    <t xml:space="preserve">   інші (профсоюз)</t>
  </si>
  <si>
    <t xml:space="preserve">   інші (профсоюзи)</t>
  </si>
  <si>
    <t>27/07/2021 рік</t>
  </si>
  <si>
    <t>Інші надходження (дохід) (залишки .)</t>
  </si>
  <si>
    <t>надходження (дохід) майбутніх періодов (від оренди майна та пільгове зубопротезування)</t>
  </si>
  <si>
    <t>Інші надходження (дохід) (залишки)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</si>
</sst>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0.000"/>
    <numFmt numFmtId="19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color indexed="10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9"/>
      <color indexed="8"/>
      <name val="Arial"/>
      <family val="2"/>
    </font>
    <font>
      <u val="single"/>
      <sz val="13.5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13" fillId="0" borderId="0" xfId="49" applyFont="1" applyAlignment="1" applyProtection="1">
      <alignment horizontal="center" vertical="center"/>
      <protection locked="0"/>
    </xf>
    <xf numFmtId="0" fontId="14" fillId="0" borderId="0" xfId="49" applyFont="1">
      <alignment/>
      <protection/>
    </xf>
    <xf numFmtId="0" fontId="14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12" fillId="0" borderId="0" xfId="49" applyFont="1" applyAlignment="1" applyProtection="1">
      <alignment horizontal="left" vertical="center"/>
      <protection locked="0"/>
    </xf>
    <xf numFmtId="0" fontId="12" fillId="0" borderId="0" xfId="49" applyFont="1" applyAlignment="1">
      <alignment horizontal="left"/>
      <protection/>
    </xf>
    <xf numFmtId="0" fontId="12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12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189" fontId="14" fillId="33" borderId="0" xfId="49" applyNumberFormat="1" applyFont="1" applyFill="1">
      <alignment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/>
    </xf>
    <xf numFmtId="188" fontId="14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4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8" fontId="6" fillId="0" borderId="0" xfId="49" applyNumberFormat="1" applyFont="1" applyFill="1" applyBorder="1" applyAlignment="1">
      <alignment horizontal="center"/>
      <protection/>
    </xf>
    <xf numFmtId="188" fontId="12" fillId="0" borderId="0" xfId="49" applyNumberFormat="1" applyFont="1" applyFill="1" applyAlignment="1">
      <alignment horizontal="center"/>
      <protection/>
    </xf>
    <xf numFmtId="0" fontId="12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8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 wrapText="1"/>
    </xf>
    <xf numFmtId="188" fontId="7" fillId="0" borderId="15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15" fillId="33" borderId="0" xfId="49" applyFont="1" applyFill="1">
      <alignment/>
      <protection/>
    </xf>
    <xf numFmtId="0" fontId="15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5" xfId="49" applyFont="1" applyFill="1" applyBorder="1" applyAlignment="1">
      <alignment horizontal="center" vertical="center" wrapText="1"/>
      <protection/>
    </xf>
    <xf numFmtId="0" fontId="6" fillId="0" borderId="17" xfId="49" applyFont="1" applyFill="1" applyBorder="1" applyAlignment="1">
      <alignment horizontal="center"/>
      <protection/>
    </xf>
    <xf numFmtId="0" fontId="6" fillId="34" borderId="17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2" fillId="33" borderId="0" xfId="49" applyFont="1" applyFill="1">
      <alignment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20" xfId="49" applyFont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1" fillId="33" borderId="0" xfId="49" applyFont="1" applyFill="1">
      <alignment/>
      <protection/>
    </xf>
    <xf numFmtId="0" fontId="16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33" borderId="0" xfId="49" applyFont="1" applyFill="1" applyAlignment="1">
      <alignment vertical="top"/>
      <protection/>
    </xf>
    <xf numFmtId="0" fontId="17" fillId="33" borderId="0" xfId="49" applyFont="1" applyFill="1">
      <alignment/>
      <protection/>
    </xf>
    <xf numFmtId="0" fontId="7" fillId="0" borderId="10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/>
      <protection locked="0"/>
    </xf>
    <xf numFmtId="0" fontId="14" fillId="33" borderId="0" xfId="49" applyFont="1" applyFill="1" applyBorder="1">
      <alignment/>
      <protection/>
    </xf>
    <xf numFmtId="188" fontId="20" fillId="34" borderId="10" xfId="0" applyNumberFormat="1" applyFont="1" applyFill="1" applyBorder="1" applyAlignment="1">
      <alignment horizontal="center" vertical="center" wrapText="1"/>
    </xf>
    <xf numFmtId="188" fontId="20" fillId="34" borderId="14" xfId="0" applyNumberFormat="1" applyFont="1" applyFill="1" applyBorder="1" applyAlignment="1">
      <alignment horizontal="center" vertical="center" wrapText="1"/>
    </xf>
    <xf numFmtId="188" fontId="20" fillId="0" borderId="16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Fill="1" applyBorder="1" applyAlignment="1">
      <alignment horizontal="center" vertical="center" wrapText="1"/>
    </xf>
    <xf numFmtId="188" fontId="5" fillId="0" borderId="19" xfId="0" applyNumberFormat="1" applyFont="1" applyFill="1" applyBorder="1" applyAlignment="1">
      <alignment horizontal="center" vertical="center" wrapText="1"/>
    </xf>
    <xf numFmtId="188" fontId="5" fillId="0" borderId="22" xfId="0" applyNumberFormat="1" applyFont="1" applyFill="1" applyBorder="1" applyAlignment="1">
      <alignment horizontal="center"/>
    </xf>
    <xf numFmtId="188" fontId="20" fillId="0" borderId="22" xfId="0" applyNumberFormat="1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 wrapText="1"/>
    </xf>
    <xf numFmtId="188" fontId="20" fillId="34" borderId="11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0" fontId="20" fillId="34" borderId="11" xfId="0" applyFont="1" applyFill="1" applyBorder="1" applyAlignment="1">
      <alignment horizontal="justify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90" fontId="20" fillId="0" borderId="12" xfId="0" applyNumberFormat="1" applyFont="1" applyFill="1" applyBorder="1" applyAlignment="1">
      <alignment horizontal="center" vertical="center" wrapText="1"/>
    </xf>
    <xf numFmtId="190" fontId="20" fillId="0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188" fontId="5" fillId="34" borderId="11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190" fontId="20" fillId="0" borderId="15" xfId="0" applyNumberFormat="1" applyFont="1" applyFill="1" applyBorder="1" applyAlignment="1">
      <alignment horizontal="center" vertical="center" wrapText="1"/>
    </xf>
    <xf numFmtId="190" fontId="20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0" fontId="20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8" fontId="5" fillId="0" borderId="21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90" fontId="20" fillId="0" borderId="2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188" fontId="20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justify" vertical="center" wrapText="1"/>
    </xf>
    <xf numFmtId="188" fontId="20" fillId="0" borderId="18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 applyProtection="1">
      <alignment horizontal="justify" vertical="center" wrapText="1"/>
      <protection locked="0"/>
    </xf>
    <xf numFmtId="0" fontId="5" fillId="34" borderId="11" xfId="0" applyFont="1" applyFill="1" applyBorder="1" applyAlignment="1" applyProtection="1">
      <alignment horizontal="justify" vertical="center" wrapText="1"/>
      <protection locked="0"/>
    </xf>
    <xf numFmtId="0" fontId="5" fillId="34" borderId="12" xfId="0" applyFont="1" applyFill="1" applyBorder="1" applyAlignment="1" applyProtection="1">
      <alignment horizontal="justify" vertical="center" wrapText="1"/>
      <protection locked="0"/>
    </xf>
    <xf numFmtId="188" fontId="20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8" fontId="24" fillId="0" borderId="11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11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0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5" xfId="49" applyFont="1" applyFill="1" applyBorder="1" applyAlignment="1">
      <alignment horizontal="center" vertical="center" wrapText="1"/>
      <protection/>
    </xf>
    <xf numFmtId="0" fontId="12" fillId="33" borderId="23" xfId="49" applyFont="1" applyFill="1" applyBorder="1" applyAlignment="1">
      <alignment horizontal="left" wrapText="1"/>
      <protection/>
    </xf>
    <xf numFmtId="0" fontId="12" fillId="33" borderId="0" xfId="49" applyFont="1" applyFill="1" applyBorder="1" applyAlignment="1">
      <alignment horizontal="left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20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14" fillId="33" borderId="23" xfId="49" applyFont="1" applyFill="1" applyBorder="1" applyAlignment="1">
      <alignment horizontal="left" vertical="center" wrapText="1"/>
      <protection/>
    </xf>
    <xf numFmtId="0" fontId="14" fillId="33" borderId="0" xfId="49" applyFont="1" applyFill="1" applyBorder="1" applyAlignment="1">
      <alignment horizontal="left" vertical="center" wrapText="1"/>
      <protection/>
    </xf>
    <xf numFmtId="0" fontId="15" fillId="33" borderId="23" xfId="49" applyFont="1" applyFill="1" applyBorder="1" applyAlignment="1">
      <alignment horizontal="left" vertical="top" wrapText="1"/>
      <protection/>
    </xf>
    <xf numFmtId="0" fontId="15" fillId="33" borderId="0" xfId="49" applyFont="1" applyFill="1" applyBorder="1" applyAlignment="1">
      <alignment horizontal="left" vertical="top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18" fillId="33" borderId="0" xfId="49" applyFont="1" applyFill="1" applyAlignment="1">
      <alignment horizontal="left" vertical="center" wrapText="1"/>
      <protection/>
    </xf>
    <xf numFmtId="0" fontId="15" fillId="33" borderId="23" xfId="49" applyFont="1" applyFill="1" applyBorder="1" applyAlignment="1">
      <alignment horizontal="left" wrapText="1"/>
      <protection/>
    </xf>
    <xf numFmtId="0" fontId="15" fillId="33" borderId="0" xfId="49" applyFont="1" applyFill="1" applyBorder="1" applyAlignment="1">
      <alignment horizontal="left" wrapText="1"/>
      <protection/>
    </xf>
    <xf numFmtId="0" fontId="14" fillId="33" borderId="23" xfId="49" applyFont="1" applyFill="1" applyBorder="1" applyAlignment="1">
      <alignment horizontal="left" wrapText="1"/>
      <protection/>
    </xf>
    <xf numFmtId="0" fontId="14" fillId="33" borderId="0" xfId="49" applyFont="1" applyFill="1" applyAlignment="1">
      <alignment horizontal="left" wrapText="1"/>
      <protection/>
    </xf>
    <xf numFmtId="0" fontId="14" fillId="33" borderId="26" xfId="49" applyFont="1" applyFill="1" applyBorder="1" applyAlignment="1">
      <alignment horizontal="left" vertical="center" wrapText="1"/>
      <protection/>
    </xf>
    <xf numFmtId="0" fontId="14" fillId="33" borderId="0" xfId="49" applyFont="1" applyFill="1" applyAlignment="1">
      <alignment horizontal="left" vertical="center" wrapText="1"/>
      <protection/>
    </xf>
    <xf numFmtId="0" fontId="12" fillId="33" borderId="26" xfId="49" applyFont="1" applyFill="1" applyBorder="1" applyAlignment="1">
      <alignment horizontal="left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17" xfId="49" applyFont="1" applyFill="1" applyBorder="1" applyAlignment="1">
      <alignment horizontal="center"/>
      <protection/>
    </xf>
    <xf numFmtId="0" fontId="6" fillId="34" borderId="17" xfId="49" applyFont="1" applyFill="1" applyBorder="1" applyAlignment="1">
      <alignment horizontal="center"/>
      <protection/>
    </xf>
    <xf numFmtId="0" fontId="14" fillId="33" borderId="0" xfId="49" applyFont="1" applyFill="1" applyAlignment="1">
      <alignment horizontal="left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31" xfId="49" applyFont="1" applyFill="1" applyBorder="1" applyAlignment="1">
      <alignment horizontal="center" vertical="center" wrapText="1"/>
      <protection/>
    </xf>
    <xf numFmtId="0" fontId="9" fillId="34" borderId="32" xfId="49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2.140625" style="3" customWidth="1"/>
    <col min="6" max="6" width="16.57421875" style="3" customWidth="1"/>
    <col min="7" max="7" width="12.57421875" style="3" customWidth="1"/>
    <col min="8" max="8" width="12.8515625" style="3" customWidth="1"/>
    <col min="9" max="9" width="13.42187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1</v>
      </c>
      <c r="E1" s="5"/>
      <c r="F1" s="5"/>
      <c r="G1" s="6"/>
    </row>
    <row r="2" spans="1:9" ht="20.25" customHeight="1">
      <c r="A2" s="1"/>
      <c r="B2" s="1"/>
      <c r="C2" s="2"/>
      <c r="D2" s="228" t="s">
        <v>2</v>
      </c>
      <c r="E2" s="228"/>
      <c r="F2" s="228"/>
      <c r="G2" s="228"/>
      <c r="H2" s="228"/>
      <c r="I2" s="228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59" t="s">
        <v>4</v>
      </c>
      <c r="B4" s="1"/>
      <c r="C4" s="2"/>
      <c r="D4" s="229" t="s">
        <v>3</v>
      </c>
      <c r="E4" s="229"/>
      <c r="F4" s="229"/>
      <c r="G4" s="229"/>
      <c r="H4" s="229"/>
      <c r="I4" s="229"/>
    </row>
    <row r="5" spans="1:9" ht="49.5" customHeight="1">
      <c r="A5" s="60" t="s">
        <v>83</v>
      </c>
      <c r="B5" s="1"/>
      <c r="C5" s="2"/>
      <c r="D5" s="230" t="s">
        <v>81</v>
      </c>
      <c r="E5" s="230"/>
      <c r="F5" s="230"/>
      <c r="G5" s="230"/>
      <c r="H5" s="230"/>
      <c r="I5" s="230"/>
    </row>
    <row r="6" spans="1:9" ht="21.75" customHeight="1">
      <c r="A6" s="99" t="s">
        <v>84</v>
      </c>
      <c r="B6" s="64"/>
      <c r="C6" s="2"/>
      <c r="D6" s="231" t="s">
        <v>82</v>
      </c>
      <c r="E6" s="231"/>
      <c r="F6" s="231"/>
      <c r="G6" s="231"/>
      <c r="H6" s="231"/>
      <c r="I6" s="231"/>
    </row>
    <row r="7" spans="1:9" ht="12.75" customHeight="1">
      <c r="A7" s="98" t="s">
        <v>75</v>
      </c>
      <c r="B7" s="1"/>
      <c r="C7" s="2"/>
      <c r="D7" s="232" t="s">
        <v>75</v>
      </c>
      <c r="E7" s="232"/>
      <c r="F7" s="232"/>
      <c r="G7" s="232"/>
      <c r="H7" s="232"/>
      <c r="I7" s="232"/>
    </row>
    <row r="8" spans="1:9" ht="16.5" customHeight="1">
      <c r="A8" s="61"/>
      <c r="B8" s="1"/>
      <c r="C8" s="2"/>
      <c r="D8" s="67"/>
      <c r="E8" s="67"/>
      <c r="F8" s="67"/>
      <c r="G8" s="67"/>
      <c r="H8" s="67"/>
      <c r="I8" s="67"/>
    </row>
    <row r="9" spans="1:9" ht="16.5" customHeight="1">
      <c r="A9" s="66" t="s">
        <v>111</v>
      </c>
      <c r="B9" s="1"/>
      <c r="C9" s="2"/>
      <c r="D9" s="65" t="s">
        <v>62</v>
      </c>
      <c r="E9" s="65"/>
      <c r="F9" s="65"/>
      <c r="G9" s="67"/>
      <c r="H9" s="67"/>
      <c r="I9" s="67"/>
    </row>
    <row r="10" spans="1:10" ht="16.5" customHeight="1">
      <c r="A10" s="66" t="s">
        <v>65</v>
      </c>
      <c r="B10" s="1"/>
      <c r="C10" s="2"/>
      <c r="D10" s="65" t="s">
        <v>63</v>
      </c>
      <c r="E10" s="130" t="s">
        <v>136</v>
      </c>
      <c r="F10" s="65" t="s">
        <v>149</v>
      </c>
      <c r="G10" s="67"/>
      <c r="H10" s="67"/>
      <c r="I10" s="67"/>
      <c r="J10" s="127" t="s">
        <v>130</v>
      </c>
    </row>
    <row r="11" spans="1:9" ht="16.5" customHeight="1">
      <c r="A11" s="66" t="s">
        <v>137</v>
      </c>
      <c r="B11" s="1"/>
      <c r="C11" s="2"/>
      <c r="D11" s="65"/>
      <c r="E11" s="65"/>
      <c r="F11" s="65"/>
      <c r="G11" s="67"/>
      <c r="H11" s="67"/>
      <c r="I11" s="67"/>
    </row>
    <row r="12" spans="1:9" ht="16.5" customHeight="1">
      <c r="A12" s="66" t="s">
        <v>138</v>
      </c>
      <c r="B12" s="1"/>
      <c r="C12" s="2"/>
      <c r="D12" s="225" t="s">
        <v>64</v>
      </c>
      <c r="E12" s="226"/>
      <c r="F12" s="227"/>
      <c r="G12" s="67"/>
      <c r="H12" s="67"/>
      <c r="I12" s="67"/>
    </row>
    <row r="13" spans="1:9" ht="16.5" customHeight="1">
      <c r="A13" s="61"/>
      <c r="B13" s="1"/>
      <c r="C13" s="2"/>
      <c r="D13" s="67"/>
      <c r="E13" s="67"/>
      <c r="F13" s="67"/>
      <c r="G13" s="67"/>
      <c r="H13" s="67"/>
      <c r="I13" s="67"/>
    </row>
    <row r="14" spans="1:10" ht="16.5" customHeight="1">
      <c r="A14" s="216" t="s">
        <v>68</v>
      </c>
      <c r="B14" s="216"/>
      <c r="C14" s="216"/>
      <c r="D14" s="216"/>
      <c r="E14" s="216"/>
      <c r="F14" s="216"/>
      <c r="G14" s="216"/>
      <c r="H14" s="216"/>
      <c r="I14" s="216"/>
      <c r="J14" s="8" t="s">
        <v>118</v>
      </c>
    </row>
    <row r="15" spans="1:10" ht="18.75">
      <c r="A15" s="217" t="s">
        <v>139</v>
      </c>
      <c r="B15" s="217"/>
      <c r="C15" s="217"/>
      <c r="D15" s="217"/>
      <c r="E15" s="217"/>
      <c r="F15" s="217"/>
      <c r="G15" s="217"/>
      <c r="H15" s="217"/>
      <c r="I15" s="217"/>
      <c r="J15" s="126" t="s">
        <v>119</v>
      </c>
    </row>
    <row r="16" spans="1:9" ht="12.75" customHeight="1">
      <c r="A16" s="218" t="s">
        <v>5</v>
      </c>
      <c r="B16" s="218"/>
      <c r="C16" s="218"/>
      <c r="D16" s="218"/>
      <c r="E16" s="218"/>
      <c r="F16" s="218"/>
      <c r="G16" s="218"/>
      <c r="H16" s="218"/>
      <c r="I16" s="218"/>
    </row>
    <row r="17" spans="1:9" ht="20.25" customHeight="1">
      <c r="A17" s="219" t="s">
        <v>140</v>
      </c>
      <c r="B17" s="219"/>
      <c r="C17" s="219"/>
      <c r="D17" s="219"/>
      <c r="E17" s="219"/>
      <c r="F17" s="219"/>
      <c r="G17" s="219"/>
      <c r="H17" s="219"/>
      <c r="I17" s="219"/>
    </row>
    <row r="18" spans="1:9" ht="15" customHeight="1">
      <c r="A18" s="13"/>
      <c r="B18" s="14"/>
      <c r="C18" s="14"/>
      <c r="D18" s="14"/>
      <c r="E18" s="14"/>
      <c r="H18" s="15"/>
      <c r="I18" s="3" t="s">
        <v>73</v>
      </c>
    </row>
    <row r="19" spans="1:9" ht="20.25" customHeight="1">
      <c r="A19" s="220" t="s">
        <v>6</v>
      </c>
      <c r="B19" s="220" t="s">
        <v>7</v>
      </c>
      <c r="C19" s="220" t="s">
        <v>8</v>
      </c>
      <c r="D19" s="220" t="s">
        <v>110</v>
      </c>
      <c r="E19" s="221" t="s">
        <v>9</v>
      </c>
      <c r="F19" s="224" t="s">
        <v>22</v>
      </c>
      <c r="G19" s="224"/>
      <c r="H19" s="224"/>
      <c r="I19" s="224"/>
    </row>
    <row r="20" spans="1:9" ht="34.5" customHeight="1">
      <c r="A20" s="220"/>
      <c r="B20" s="220"/>
      <c r="C20" s="220"/>
      <c r="D20" s="220"/>
      <c r="E20" s="221"/>
      <c r="F20" s="78" t="s">
        <v>10</v>
      </c>
      <c r="G20" s="16" t="s">
        <v>11</v>
      </c>
      <c r="H20" s="16" t="s">
        <v>12</v>
      </c>
      <c r="I20" s="16" t="s">
        <v>13</v>
      </c>
    </row>
    <row r="21" spans="1:9" ht="18">
      <c r="A21" s="17" t="s">
        <v>14</v>
      </c>
      <c r="B21" s="17" t="s">
        <v>15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237" t="s">
        <v>23</v>
      </c>
      <c r="B22" s="238"/>
      <c r="C22" s="238"/>
      <c r="D22" s="238"/>
      <c r="E22" s="238"/>
      <c r="F22" s="238"/>
      <c r="G22" s="238"/>
      <c r="H22" s="238"/>
      <c r="I22" s="239"/>
      <c r="J22" s="21"/>
    </row>
    <row r="23" spans="1:10" s="8" customFormat="1" ht="15.75" customHeight="1">
      <c r="A23" s="237" t="s">
        <v>26</v>
      </c>
      <c r="B23" s="238"/>
      <c r="C23" s="238"/>
      <c r="D23" s="238"/>
      <c r="E23" s="238"/>
      <c r="F23" s="238"/>
      <c r="G23" s="238"/>
      <c r="H23" s="238"/>
      <c r="I23" s="239"/>
      <c r="J23" s="21"/>
    </row>
    <row r="24" spans="1:16" s="8" customFormat="1" ht="33" customHeight="1">
      <c r="A24" s="86" t="s">
        <v>104</v>
      </c>
      <c r="B24" s="94" t="s">
        <v>24</v>
      </c>
      <c r="C24" s="103">
        <f>C25+C26</f>
        <v>0</v>
      </c>
      <c r="D24" s="103">
        <f>D25+D26</f>
        <v>0</v>
      </c>
      <c r="E24" s="133">
        <f aca="true" t="shared" si="0" ref="E24:E29">F24+G24+H24+I24</f>
        <v>4701617</v>
      </c>
      <c r="F24" s="103">
        <f>F25+F26</f>
        <v>2237777</v>
      </c>
      <c r="G24" s="103">
        <f>G25+G26</f>
        <v>821280</v>
      </c>
      <c r="H24" s="103">
        <f>H25+H26</f>
        <v>821280</v>
      </c>
      <c r="I24" s="103">
        <f>I25+I26</f>
        <v>821280</v>
      </c>
      <c r="J24" s="240"/>
      <c r="K24" s="240"/>
      <c r="L24" s="240"/>
      <c r="M24" s="240"/>
      <c r="N24" s="240"/>
      <c r="O24" s="240"/>
      <c r="P24" s="240"/>
    </row>
    <row r="25" spans="1:24" s="8" customFormat="1" ht="32.25" customHeight="1">
      <c r="A25" s="23" t="s">
        <v>28</v>
      </c>
      <c r="B25" s="22" t="s">
        <v>29</v>
      </c>
      <c r="C25" s="104"/>
      <c r="D25" s="104"/>
      <c r="E25" s="133">
        <f t="shared" si="0"/>
        <v>4701617</v>
      </c>
      <c r="F25" s="75">
        <v>2237777</v>
      </c>
      <c r="G25" s="75">
        <v>821280</v>
      </c>
      <c r="H25" s="75">
        <v>821280</v>
      </c>
      <c r="I25" s="75">
        <v>821280</v>
      </c>
      <c r="J25" s="245" t="s">
        <v>131</v>
      </c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</row>
    <row r="26" spans="1:10" s="8" customFormat="1" ht="18">
      <c r="A26" s="85" t="s">
        <v>114</v>
      </c>
      <c r="B26" s="84" t="s">
        <v>30</v>
      </c>
      <c r="C26" s="105"/>
      <c r="D26" s="105"/>
      <c r="E26" s="96">
        <f t="shared" si="0"/>
        <v>0</v>
      </c>
      <c r="F26" s="106"/>
      <c r="G26" s="107"/>
      <c r="H26" s="107"/>
      <c r="I26" s="107"/>
      <c r="J26" s="97"/>
    </row>
    <row r="27" spans="1:24" s="8" customFormat="1" ht="95.25" customHeight="1">
      <c r="A27" s="87" t="s">
        <v>112</v>
      </c>
      <c r="B27" s="101" t="s">
        <v>25</v>
      </c>
      <c r="C27" s="108">
        <f>C28</f>
        <v>0</v>
      </c>
      <c r="D27" s="108">
        <f>D28</f>
        <v>0</v>
      </c>
      <c r="E27" s="132">
        <f t="shared" si="0"/>
        <v>4200195</v>
      </c>
      <c r="F27" s="108">
        <f>F28</f>
        <v>3284571</v>
      </c>
      <c r="G27" s="108">
        <f>G28</f>
        <v>230486</v>
      </c>
      <c r="H27" s="108">
        <f>H28</f>
        <v>281840</v>
      </c>
      <c r="I27" s="108">
        <f>I28</f>
        <v>403298</v>
      </c>
      <c r="J27" s="247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4" s="8" customFormat="1" ht="36" customHeight="1">
      <c r="A28" s="28" t="s">
        <v>115</v>
      </c>
      <c r="B28" s="102" t="s">
        <v>113</v>
      </c>
      <c r="C28" s="109"/>
      <c r="D28" s="109"/>
      <c r="E28" s="132">
        <f t="shared" si="0"/>
        <v>4200195</v>
      </c>
      <c r="F28" s="109">
        <v>3284571</v>
      </c>
      <c r="G28" s="109">
        <v>230486</v>
      </c>
      <c r="H28" s="109">
        <v>281840</v>
      </c>
      <c r="I28" s="109">
        <v>403298</v>
      </c>
      <c r="J28" s="222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</row>
    <row r="29" spans="1:9" s="8" customFormat="1" ht="18">
      <c r="A29" s="88" t="s">
        <v>105</v>
      </c>
      <c r="B29" s="81">
        <v>1030</v>
      </c>
      <c r="C29" s="103">
        <f>C30+C31+C32+C33+C34+C35+C36+C37+C38</f>
        <v>0</v>
      </c>
      <c r="D29" s="103">
        <f>D30+D31+D32+D33+D34+D35+D36+D37+D38</f>
        <v>0</v>
      </c>
      <c r="E29" s="134">
        <f t="shared" si="0"/>
        <v>9888355</v>
      </c>
      <c r="F29" s="103">
        <f>F30+F31+F32+F33+F34+F35+F36+F37+F38</f>
        <v>1831031</v>
      </c>
      <c r="G29" s="134">
        <f>G30+G31+G32+G33+G34+G35+G36+G37+G38</f>
        <v>3609672</v>
      </c>
      <c r="H29" s="103">
        <f>H30+H31+H32+H33+H34+H35+H36+H37+H38</f>
        <v>2491864</v>
      </c>
      <c r="I29" s="103">
        <f>I30+I31+I32+I33+I34+I35+I36+I37+I38</f>
        <v>1955788</v>
      </c>
    </row>
    <row r="30" spans="1:9" s="8" customFormat="1" ht="32.25">
      <c r="A30" s="82" t="s">
        <v>86</v>
      </c>
      <c r="B30" s="29">
        <v>1031</v>
      </c>
      <c r="C30" s="110"/>
      <c r="D30" s="110"/>
      <c r="E30" s="103">
        <f aca="true" t="shared" si="1" ref="E30:E38">F30+G30+H30+I30</f>
        <v>0</v>
      </c>
      <c r="F30" s="110"/>
      <c r="G30" s="111"/>
      <c r="H30" s="111"/>
      <c r="I30" s="111"/>
    </row>
    <row r="31" spans="1:10" s="8" customFormat="1" ht="32.25">
      <c r="A31" s="82" t="s">
        <v>102</v>
      </c>
      <c r="B31" s="29">
        <v>1032</v>
      </c>
      <c r="C31" s="110"/>
      <c r="D31" s="110"/>
      <c r="E31" s="134">
        <f t="shared" si="1"/>
        <v>6477432</v>
      </c>
      <c r="F31" s="110">
        <v>1638573</v>
      </c>
      <c r="G31" s="135">
        <v>1236281</v>
      </c>
      <c r="H31" s="111">
        <v>2041864</v>
      </c>
      <c r="I31" s="111">
        <v>1560714</v>
      </c>
      <c r="J31" s="8" t="s">
        <v>103</v>
      </c>
    </row>
    <row r="32" spans="1:24" s="8" customFormat="1" ht="103.5" customHeight="1">
      <c r="A32" s="100" t="s">
        <v>16</v>
      </c>
      <c r="B32" s="29">
        <v>1033</v>
      </c>
      <c r="C32" s="110"/>
      <c r="D32" s="110"/>
      <c r="E32" s="103">
        <f t="shared" si="1"/>
        <v>172405</v>
      </c>
      <c r="F32" s="110">
        <v>68351</v>
      </c>
      <c r="G32" s="111">
        <v>104054</v>
      </c>
      <c r="H32" s="111"/>
      <c r="I32" s="111"/>
      <c r="J32" s="243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</row>
    <row r="33" spans="1:10" s="8" customFormat="1" ht="18">
      <c r="A33" s="82" t="s">
        <v>106</v>
      </c>
      <c r="B33" s="29">
        <v>1034</v>
      </c>
      <c r="C33" s="110"/>
      <c r="D33" s="110"/>
      <c r="E33" s="103">
        <f t="shared" si="1"/>
        <v>125</v>
      </c>
      <c r="F33" s="112">
        <v>35</v>
      </c>
      <c r="G33" s="111">
        <v>90</v>
      </c>
      <c r="H33" s="111"/>
      <c r="I33" s="111"/>
      <c r="J33" s="8" t="s">
        <v>107</v>
      </c>
    </row>
    <row r="34" spans="1:28" s="8" customFormat="1" ht="69" customHeight="1">
      <c r="A34" s="39" t="s">
        <v>151</v>
      </c>
      <c r="B34" s="29">
        <v>1035</v>
      </c>
      <c r="C34" s="110"/>
      <c r="D34" s="110"/>
      <c r="E34" s="134">
        <f t="shared" si="1"/>
        <v>1400000</v>
      </c>
      <c r="F34" s="112"/>
      <c r="G34" s="111">
        <v>700000</v>
      </c>
      <c r="H34" s="111">
        <v>380000</v>
      </c>
      <c r="I34" s="111">
        <v>320000</v>
      </c>
      <c r="J34" s="241" t="s">
        <v>132</v>
      </c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</row>
    <row r="35" spans="1:10" s="8" customFormat="1" ht="18">
      <c r="A35" s="28" t="s">
        <v>85</v>
      </c>
      <c r="B35" s="29">
        <v>1036</v>
      </c>
      <c r="C35" s="110"/>
      <c r="D35" s="110"/>
      <c r="E35" s="212">
        <f t="shared" si="1"/>
        <v>0</v>
      </c>
      <c r="F35" s="110"/>
      <c r="G35" s="111"/>
      <c r="H35" s="111"/>
      <c r="I35" s="111"/>
      <c r="J35" s="8" t="s">
        <v>108</v>
      </c>
    </row>
    <row r="36" spans="1:9" s="8" customFormat="1" ht="18">
      <c r="A36" s="82" t="s">
        <v>109</v>
      </c>
      <c r="B36" s="29">
        <v>1037</v>
      </c>
      <c r="C36" s="113"/>
      <c r="D36" s="113"/>
      <c r="E36" s="103">
        <f t="shared" si="1"/>
        <v>0</v>
      </c>
      <c r="F36" s="113"/>
      <c r="G36" s="113"/>
      <c r="H36" s="113"/>
      <c r="I36" s="113"/>
    </row>
    <row r="37" spans="1:9" s="8" customFormat="1" ht="18">
      <c r="A37" s="82" t="s">
        <v>141</v>
      </c>
      <c r="B37" s="29">
        <v>1038</v>
      </c>
      <c r="C37" s="113"/>
      <c r="D37" s="113"/>
      <c r="E37" s="103">
        <f t="shared" si="1"/>
        <v>320000</v>
      </c>
      <c r="F37" s="113">
        <v>124072</v>
      </c>
      <c r="G37" s="113">
        <v>50854</v>
      </c>
      <c r="H37" s="113">
        <v>70000</v>
      </c>
      <c r="I37" s="113">
        <v>75074</v>
      </c>
    </row>
    <row r="38" spans="1:10" s="125" customFormat="1" ht="18">
      <c r="A38" s="82" t="s">
        <v>150</v>
      </c>
      <c r="B38" s="124">
        <v>1039</v>
      </c>
      <c r="C38" s="29"/>
      <c r="D38" s="113"/>
      <c r="E38" s="212">
        <f t="shared" si="1"/>
        <v>1518393</v>
      </c>
      <c r="F38" s="103"/>
      <c r="G38" s="211">
        <v>1518393</v>
      </c>
      <c r="H38" s="113"/>
      <c r="I38" s="113"/>
      <c r="J38" s="8"/>
    </row>
    <row r="39" spans="1:9" s="8" customFormat="1" ht="18">
      <c r="A39" s="249" t="s">
        <v>87</v>
      </c>
      <c r="B39" s="250"/>
      <c r="C39" s="250"/>
      <c r="D39" s="250"/>
      <c r="E39" s="250"/>
      <c r="F39" s="250"/>
      <c r="G39" s="250"/>
      <c r="H39" s="250"/>
      <c r="I39" s="251"/>
    </row>
    <row r="40" spans="1:9" s="8" customFormat="1" ht="18" customHeight="1">
      <c r="A40" s="30" t="s">
        <v>32</v>
      </c>
      <c r="B40" s="31">
        <v>1040</v>
      </c>
      <c r="C40" s="74"/>
      <c r="D40" s="74"/>
      <c r="E40" s="131">
        <f>F40+G40+H40+I40</f>
        <v>10322607</v>
      </c>
      <c r="F40" s="95">
        <v>3440253</v>
      </c>
      <c r="G40" s="135">
        <v>3447535</v>
      </c>
      <c r="H40" s="111">
        <v>1868804</v>
      </c>
      <c r="I40" s="111">
        <v>1566015</v>
      </c>
    </row>
    <row r="41" spans="1:9" s="8" customFormat="1" ht="19.5" customHeight="1">
      <c r="A41" s="30" t="s">
        <v>33</v>
      </c>
      <c r="B41" s="33">
        <v>1050</v>
      </c>
      <c r="C41" s="76"/>
      <c r="D41" s="76"/>
      <c r="E41" s="131">
        <f aca="true" t="shared" si="2" ref="E41:E50">F41+G41+H41+I41</f>
        <v>2294295</v>
      </c>
      <c r="F41" s="114">
        <v>822491</v>
      </c>
      <c r="G41" s="114">
        <v>716144</v>
      </c>
      <c r="H41" s="114">
        <v>411137</v>
      </c>
      <c r="I41" s="110">
        <v>344523</v>
      </c>
    </row>
    <row r="42" spans="1:9" s="8" customFormat="1" ht="18" customHeight="1">
      <c r="A42" s="30" t="s">
        <v>34</v>
      </c>
      <c r="B42" s="33">
        <v>1060</v>
      </c>
      <c r="C42" s="76"/>
      <c r="D42" s="76"/>
      <c r="E42" s="75">
        <f t="shared" si="2"/>
        <v>0</v>
      </c>
      <c r="F42" s="114"/>
      <c r="G42" s="111"/>
      <c r="H42" s="111"/>
      <c r="I42" s="111"/>
    </row>
    <row r="43" spans="1:9" s="8" customFormat="1" ht="18" customHeight="1">
      <c r="A43" s="30" t="s">
        <v>35</v>
      </c>
      <c r="B43" s="33">
        <v>1070</v>
      </c>
      <c r="C43" s="76"/>
      <c r="D43" s="76"/>
      <c r="E43" s="131">
        <f t="shared" si="2"/>
        <v>0</v>
      </c>
      <c r="F43" s="114"/>
      <c r="G43" s="111"/>
      <c r="H43" s="111"/>
      <c r="I43" s="111"/>
    </row>
    <row r="44" spans="1:9" s="8" customFormat="1" ht="18" customHeight="1">
      <c r="A44" s="30" t="s">
        <v>36</v>
      </c>
      <c r="B44" s="33">
        <v>1080</v>
      </c>
      <c r="C44" s="76"/>
      <c r="D44" s="76"/>
      <c r="E44" s="75">
        <f t="shared" si="2"/>
        <v>0</v>
      </c>
      <c r="F44" s="114"/>
      <c r="G44" s="111"/>
      <c r="H44" s="111"/>
      <c r="I44" s="111"/>
    </row>
    <row r="45" spans="1:9" s="8" customFormat="1" ht="18" customHeight="1">
      <c r="A45" s="30" t="s">
        <v>37</v>
      </c>
      <c r="B45" s="33">
        <v>1090</v>
      </c>
      <c r="C45" s="76"/>
      <c r="D45" s="76"/>
      <c r="E45" s="131">
        <f t="shared" si="2"/>
        <v>1250000</v>
      </c>
      <c r="F45" s="114">
        <v>229005</v>
      </c>
      <c r="G45" s="111">
        <v>706719</v>
      </c>
      <c r="H45" s="111">
        <v>157138</v>
      </c>
      <c r="I45" s="111">
        <v>157138</v>
      </c>
    </row>
    <row r="46" spans="1:9" s="8" customFormat="1" ht="18" customHeight="1">
      <c r="A46" s="30" t="s">
        <v>38</v>
      </c>
      <c r="B46" s="33">
        <v>1100</v>
      </c>
      <c r="C46" s="76"/>
      <c r="D46" s="76"/>
      <c r="E46" s="75">
        <f t="shared" si="2"/>
        <v>3600</v>
      </c>
      <c r="F46" s="114">
        <v>900</v>
      </c>
      <c r="G46" s="111">
        <v>900</v>
      </c>
      <c r="H46" s="111">
        <v>900</v>
      </c>
      <c r="I46" s="111">
        <v>900</v>
      </c>
    </row>
    <row r="47" spans="1:9" s="8" customFormat="1" ht="18" customHeight="1">
      <c r="A47" s="30" t="s">
        <v>74</v>
      </c>
      <c r="B47" s="33">
        <v>1110</v>
      </c>
      <c r="C47" s="76"/>
      <c r="D47" s="76"/>
      <c r="E47" s="131">
        <f t="shared" si="2"/>
        <v>1087104</v>
      </c>
      <c r="F47" s="114">
        <v>198345</v>
      </c>
      <c r="G47" s="111">
        <v>359676</v>
      </c>
      <c r="H47" s="111">
        <v>179093</v>
      </c>
      <c r="I47" s="111">
        <v>349990</v>
      </c>
    </row>
    <row r="48" spans="1:9" s="8" customFormat="1" ht="31.5">
      <c r="A48" s="34" t="s">
        <v>39</v>
      </c>
      <c r="B48" s="33">
        <v>1120</v>
      </c>
      <c r="C48" s="76"/>
      <c r="D48" s="76"/>
      <c r="E48" s="75">
        <f t="shared" si="2"/>
        <v>11500</v>
      </c>
      <c r="F48" s="114">
        <v>1100</v>
      </c>
      <c r="G48" s="111">
        <v>1840</v>
      </c>
      <c r="H48" s="111">
        <v>5000</v>
      </c>
      <c r="I48" s="111">
        <v>3560</v>
      </c>
    </row>
    <row r="49" spans="1:9" s="8" customFormat="1" ht="18">
      <c r="A49" s="34" t="s">
        <v>40</v>
      </c>
      <c r="B49" s="33">
        <v>1130</v>
      </c>
      <c r="C49" s="76"/>
      <c r="D49" s="76"/>
      <c r="E49" s="131">
        <f t="shared" si="2"/>
        <v>1454216</v>
      </c>
      <c r="F49" s="114">
        <v>322553</v>
      </c>
      <c r="G49" s="111">
        <v>363842</v>
      </c>
      <c r="H49" s="111">
        <v>413254</v>
      </c>
      <c r="I49" s="111">
        <v>354567</v>
      </c>
    </row>
    <row r="50" spans="1:9" s="8" customFormat="1" ht="18">
      <c r="A50" s="30" t="s">
        <v>41</v>
      </c>
      <c r="B50" s="33">
        <v>1140</v>
      </c>
      <c r="C50" s="76"/>
      <c r="D50" s="76"/>
      <c r="E50" s="75">
        <f t="shared" si="2"/>
        <v>10000</v>
      </c>
      <c r="F50" s="114"/>
      <c r="G50" s="111">
        <v>2550</v>
      </c>
      <c r="H50" s="111">
        <v>3450</v>
      </c>
      <c r="I50" s="111">
        <v>4000</v>
      </c>
    </row>
    <row r="51" spans="1:9" s="8" customFormat="1" ht="18">
      <c r="A51" s="35" t="s">
        <v>42</v>
      </c>
      <c r="B51" s="36">
        <v>1160</v>
      </c>
      <c r="C51" s="75">
        <f>C24+C27+C29+C54+C65</f>
        <v>0</v>
      </c>
      <c r="D51" s="75">
        <f>D24+D27+D29+D54+D65</f>
        <v>0</v>
      </c>
      <c r="E51" s="131">
        <f>F51+G51+H51+I51</f>
        <v>18796502</v>
      </c>
      <c r="F51" s="75">
        <f>F24+F27+F29+F54+F65</f>
        <v>7353379</v>
      </c>
      <c r="G51" s="131">
        <f>G24+G27+G29+G54+G65</f>
        <v>4661438</v>
      </c>
      <c r="H51" s="75">
        <f>H24+H27+H29+H54+H65</f>
        <v>3594984</v>
      </c>
      <c r="I51" s="75">
        <f>I24+I27+I29+I54+I65</f>
        <v>3186701</v>
      </c>
    </row>
    <row r="52" spans="1:9" s="8" customFormat="1" ht="18">
      <c r="A52" s="35" t="s">
        <v>43</v>
      </c>
      <c r="B52" s="36">
        <v>1170</v>
      </c>
      <c r="C52" s="75">
        <f>C40+C41+C42+C43+C44+C45+C46+C47+C48+C49+C50+C57+C70</f>
        <v>0</v>
      </c>
      <c r="D52" s="75">
        <f>D40+D41+D42+D43+D44+D45+D46+D47+D48+D49+D50+D57+D70</f>
        <v>0</v>
      </c>
      <c r="E52" s="131">
        <f>F52+G52+H52+I52</f>
        <v>18796502</v>
      </c>
      <c r="F52" s="75">
        <f>F40+F41+F42+F43+F44+F45+F46+F47+F48+F49+F50+F57+F70</f>
        <v>5472579</v>
      </c>
      <c r="G52" s="131">
        <f>G40+G41+G42+G43+G44+G45+G46+G47+G48+G49+G50+G57+G70</f>
        <v>5934203</v>
      </c>
      <c r="H52" s="75">
        <f>H40+H41+H42+H43+H44+H45+H46+H47+H48+H49+H50+H57+H70</f>
        <v>3810556</v>
      </c>
      <c r="I52" s="75">
        <f>I40+I41+I42+I43+I44+I45+I46+I47+I48+I49+I50+I57+I70</f>
        <v>3579164</v>
      </c>
    </row>
    <row r="53" spans="1:9" s="8" customFormat="1" ht="18">
      <c r="A53" s="253" t="s">
        <v>50</v>
      </c>
      <c r="B53" s="254"/>
      <c r="C53" s="254"/>
      <c r="D53" s="254"/>
      <c r="E53" s="254"/>
      <c r="F53" s="254"/>
      <c r="G53" s="254"/>
      <c r="H53" s="254"/>
      <c r="I53" s="255"/>
    </row>
    <row r="54" spans="1:9" s="8" customFormat="1" ht="18">
      <c r="A54" s="77" t="s">
        <v>91</v>
      </c>
      <c r="B54" s="81">
        <v>2010</v>
      </c>
      <c r="C54" s="103">
        <f>C55+C56</f>
        <v>0</v>
      </c>
      <c r="D54" s="103">
        <f>D55</f>
        <v>0</v>
      </c>
      <c r="E54" s="103">
        <f>F54+G54+H54+I54</f>
        <v>6335</v>
      </c>
      <c r="F54" s="103">
        <f>F55</f>
        <v>0</v>
      </c>
      <c r="G54" s="103">
        <f>G55</f>
        <v>0</v>
      </c>
      <c r="H54" s="103">
        <f>H55</f>
        <v>0</v>
      </c>
      <c r="I54" s="103">
        <f>I55</f>
        <v>6335</v>
      </c>
    </row>
    <row r="55" spans="1:26" s="8" customFormat="1" ht="70.5" customHeight="1">
      <c r="A55" s="128" t="s">
        <v>128</v>
      </c>
      <c r="B55" s="29">
        <v>2011</v>
      </c>
      <c r="C55" s="103"/>
      <c r="D55" s="103"/>
      <c r="E55" s="103">
        <f>F55+G55+H55+I55</f>
        <v>6335</v>
      </c>
      <c r="F55" s="103"/>
      <c r="G55" s="103"/>
      <c r="H55" s="103"/>
      <c r="I55" s="103">
        <v>6335</v>
      </c>
      <c r="J55" s="233" t="s">
        <v>133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</row>
    <row r="56" spans="1:26" s="8" customFormat="1" ht="18" customHeight="1">
      <c r="A56" s="128" t="s">
        <v>94</v>
      </c>
      <c r="B56" s="29">
        <v>2012</v>
      </c>
      <c r="C56" s="103"/>
      <c r="D56" s="103"/>
      <c r="E56" s="103">
        <f>F56+G56+H56+I56</f>
        <v>264853</v>
      </c>
      <c r="F56" s="103"/>
      <c r="G56" s="103"/>
      <c r="H56" s="103"/>
      <c r="I56" s="103">
        <v>264853</v>
      </c>
      <c r="J56" s="235" t="s">
        <v>134</v>
      </c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</row>
    <row r="57" spans="1:26" s="8" customFormat="1" ht="18" customHeight="1">
      <c r="A57" s="93" t="s">
        <v>120</v>
      </c>
      <c r="B57" s="91">
        <v>3010</v>
      </c>
      <c r="C57" s="115">
        <f>C58+C59+C60+C61+C62+C63</f>
        <v>0</v>
      </c>
      <c r="D57" s="115">
        <f>D58+D59+D60+D61+D62+D63</f>
        <v>0</v>
      </c>
      <c r="E57" s="210">
        <f>F57+G57+H57+I57</f>
        <v>2363180</v>
      </c>
      <c r="F57" s="115">
        <f>F58+F59+F60+F61+F62+F63</f>
        <v>457932</v>
      </c>
      <c r="G57" s="115">
        <f>G58+G59+G60+G61+G62+G63</f>
        <v>334997</v>
      </c>
      <c r="H57" s="115">
        <f>H58+H59+H60+H61+H62+H63</f>
        <v>771780</v>
      </c>
      <c r="I57" s="115">
        <f>I58+I59+I60+I61+I62+I63</f>
        <v>798471</v>
      </c>
      <c r="J57" s="215" t="s">
        <v>135</v>
      </c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</row>
    <row r="58" spans="1:26" s="8" customFormat="1" ht="18">
      <c r="A58" s="30" t="s">
        <v>51</v>
      </c>
      <c r="B58" s="33">
        <v>3011</v>
      </c>
      <c r="C58" s="76"/>
      <c r="D58" s="76"/>
      <c r="E58" s="75">
        <f aca="true" t="shared" si="3" ref="E58:E63">F58+G58+H58+I58</f>
        <v>0</v>
      </c>
      <c r="F58" s="114"/>
      <c r="G58" s="111"/>
      <c r="H58" s="111"/>
      <c r="I58" s="111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</row>
    <row r="59" spans="1:26" s="8" customFormat="1" ht="18">
      <c r="A59" s="30" t="s">
        <v>122</v>
      </c>
      <c r="B59" s="33">
        <v>3012</v>
      </c>
      <c r="C59" s="76"/>
      <c r="D59" s="76"/>
      <c r="E59" s="75">
        <f t="shared" si="3"/>
        <v>123142</v>
      </c>
      <c r="F59" s="114"/>
      <c r="G59" s="111">
        <v>96450</v>
      </c>
      <c r="H59" s="111"/>
      <c r="I59" s="111">
        <v>26692</v>
      </c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</row>
    <row r="60" spans="1:26" s="8" customFormat="1" ht="18">
      <c r="A60" s="30" t="s">
        <v>123</v>
      </c>
      <c r="B60" s="33">
        <v>3013</v>
      </c>
      <c r="C60" s="76"/>
      <c r="D60" s="76"/>
      <c r="E60" s="131">
        <f t="shared" si="3"/>
        <v>2240038</v>
      </c>
      <c r="F60" s="114">
        <v>457932</v>
      </c>
      <c r="G60" s="111">
        <v>238547</v>
      </c>
      <c r="H60" s="111">
        <v>771780</v>
      </c>
      <c r="I60" s="111">
        <v>771779</v>
      </c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</row>
    <row r="61" spans="1:9" s="8" customFormat="1" ht="18">
      <c r="A61" s="30" t="s">
        <v>124</v>
      </c>
      <c r="B61" s="33">
        <v>3014</v>
      </c>
      <c r="C61" s="76"/>
      <c r="D61" s="76"/>
      <c r="E61" s="75">
        <f t="shared" si="3"/>
        <v>0</v>
      </c>
      <c r="F61" s="114"/>
      <c r="G61" s="111"/>
      <c r="H61" s="111"/>
      <c r="I61" s="111"/>
    </row>
    <row r="62" spans="1:9" s="8" customFormat="1" ht="30" customHeight="1">
      <c r="A62" s="30" t="s">
        <v>52</v>
      </c>
      <c r="B62" s="33">
        <v>3015</v>
      </c>
      <c r="C62" s="76"/>
      <c r="D62" s="76"/>
      <c r="E62" s="75">
        <f t="shared" si="3"/>
        <v>0</v>
      </c>
      <c r="F62" s="114"/>
      <c r="G62" s="111"/>
      <c r="H62" s="111"/>
      <c r="I62" s="111"/>
    </row>
    <row r="63" spans="1:9" s="8" customFormat="1" ht="18">
      <c r="A63" s="30" t="s">
        <v>17</v>
      </c>
      <c r="B63" s="33">
        <v>3016</v>
      </c>
      <c r="C63" s="76"/>
      <c r="D63" s="76"/>
      <c r="E63" s="75">
        <f t="shared" si="3"/>
        <v>0</v>
      </c>
      <c r="F63" s="114"/>
      <c r="G63" s="111"/>
      <c r="H63" s="111"/>
      <c r="I63" s="111"/>
    </row>
    <row r="64" spans="1:9" s="8" customFormat="1" ht="16.5" customHeight="1">
      <c r="A64" s="253" t="s">
        <v>54</v>
      </c>
      <c r="B64" s="254"/>
      <c r="C64" s="254"/>
      <c r="D64" s="254"/>
      <c r="E64" s="254"/>
      <c r="F64" s="254"/>
      <c r="G64" s="254"/>
      <c r="H64" s="254"/>
      <c r="I64" s="256"/>
    </row>
    <row r="65" spans="1:9" ht="16.5" customHeight="1">
      <c r="A65" s="38" t="s">
        <v>55</v>
      </c>
      <c r="B65" s="81">
        <v>4010</v>
      </c>
      <c r="C65" s="116">
        <f>C66+C67+C68+C69</f>
        <v>0</v>
      </c>
      <c r="D65" s="116">
        <f>D66+D67+D68+D69</f>
        <v>0</v>
      </c>
      <c r="E65" s="75">
        <f>F65+G65+H65+I65</f>
        <v>0</v>
      </c>
      <c r="F65" s="116">
        <f>F66+F67+F68+F69</f>
        <v>0</v>
      </c>
      <c r="G65" s="116">
        <f>G66+G67+G68+G69</f>
        <v>0</v>
      </c>
      <c r="H65" s="116">
        <f>H66+H67+H68+H69</f>
        <v>0</v>
      </c>
      <c r="I65" s="116">
        <f>I66+I67+I68+I69</f>
        <v>0</v>
      </c>
    </row>
    <row r="66" spans="1:9" ht="16.5" customHeight="1">
      <c r="A66" s="30" t="s">
        <v>56</v>
      </c>
      <c r="B66" s="31">
        <v>4011</v>
      </c>
      <c r="C66" s="76"/>
      <c r="D66" s="76"/>
      <c r="E66" s="75">
        <f aca="true" t="shared" si="4" ref="E66:E73">F66+G66+H66+I66</f>
        <v>0</v>
      </c>
      <c r="F66" s="114"/>
      <c r="G66" s="111"/>
      <c r="H66" s="111"/>
      <c r="I66" s="111"/>
    </row>
    <row r="67" spans="1:9" ht="16.5" customHeight="1">
      <c r="A67" s="30" t="s">
        <v>57</v>
      </c>
      <c r="B67" s="33">
        <v>4012</v>
      </c>
      <c r="C67" s="76"/>
      <c r="D67" s="76"/>
      <c r="E67" s="75">
        <f t="shared" si="4"/>
        <v>0</v>
      </c>
      <c r="F67" s="114"/>
      <c r="G67" s="111"/>
      <c r="H67" s="111"/>
      <c r="I67" s="111"/>
    </row>
    <row r="68" spans="1:9" ht="16.5" customHeight="1">
      <c r="A68" s="30" t="s">
        <v>58</v>
      </c>
      <c r="B68" s="33">
        <v>4013</v>
      </c>
      <c r="C68" s="76"/>
      <c r="D68" s="76"/>
      <c r="E68" s="75">
        <f t="shared" si="4"/>
        <v>0</v>
      </c>
      <c r="F68" s="114"/>
      <c r="G68" s="111"/>
      <c r="H68" s="111"/>
      <c r="I68" s="111"/>
    </row>
    <row r="69" spans="1:9" ht="16.5" customHeight="1">
      <c r="A69" s="30" t="s">
        <v>59</v>
      </c>
      <c r="B69" s="33">
        <v>4020</v>
      </c>
      <c r="C69" s="76"/>
      <c r="D69" s="76"/>
      <c r="E69" s="75">
        <f t="shared" si="4"/>
        <v>0</v>
      </c>
      <c r="F69" s="114"/>
      <c r="G69" s="111"/>
      <c r="H69" s="111"/>
      <c r="I69" s="111"/>
    </row>
    <row r="70" spans="1:9" ht="18">
      <c r="A70" s="35" t="s">
        <v>60</v>
      </c>
      <c r="B70" s="36">
        <v>4030</v>
      </c>
      <c r="C70" s="75">
        <f>C71+C72+C73+C74</f>
        <v>0</v>
      </c>
      <c r="D70" s="75">
        <f>D71+D72+D73+D74</f>
        <v>0</v>
      </c>
      <c r="E70" s="75">
        <f>F70+G70+H70+I70</f>
        <v>0</v>
      </c>
      <c r="F70" s="75">
        <f>F71+F72+F73+F74</f>
        <v>0</v>
      </c>
      <c r="G70" s="75">
        <f>G71+G72+G73+G74</f>
        <v>0</v>
      </c>
      <c r="H70" s="75">
        <f>H71+H72+H73+H74</f>
        <v>0</v>
      </c>
      <c r="I70" s="75">
        <f>I71+I72+I73+I74</f>
        <v>0</v>
      </c>
    </row>
    <row r="71" spans="1:9" ht="18">
      <c r="A71" s="30" t="s">
        <v>56</v>
      </c>
      <c r="B71" s="33">
        <v>4031</v>
      </c>
      <c r="C71" s="76"/>
      <c r="D71" s="76"/>
      <c r="E71" s="75">
        <f t="shared" si="4"/>
        <v>0</v>
      </c>
      <c r="F71" s="114"/>
      <c r="G71" s="111"/>
      <c r="H71" s="111"/>
      <c r="I71" s="111"/>
    </row>
    <row r="72" spans="1:9" ht="18">
      <c r="A72" s="30" t="s">
        <v>57</v>
      </c>
      <c r="B72" s="33">
        <v>4032</v>
      </c>
      <c r="C72" s="76"/>
      <c r="D72" s="76"/>
      <c r="E72" s="75">
        <f t="shared" si="4"/>
        <v>0</v>
      </c>
      <c r="F72" s="114"/>
      <c r="G72" s="111"/>
      <c r="H72" s="111"/>
      <c r="I72" s="111"/>
    </row>
    <row r="73" spans="1:9" ht="18">
      <c r="A73" s="30" t="s">
        <v>58</v>
      </c>
      <c r="B73" s="33">
        <v>4033</v>
      </c>
      <c r="C73" s="76"/>
      <c r="D73" s="76"/>
      <c r="E73" s="75">
        <f t="shared" si="4"/>
        <v>0</v>
      </c>
      <c r="F73" s="114"/>
      <c r="G73" s="111"/>
      <c r="H73" s="111"/>
      <c r="I73" s="111"/>
    </row>
    <row r="74" spans="1:9" ht="18">
      <c r="A74" s="34" t="s">
        <v>61</v>
      </c>
      <c r="B74" s="33">
        <v>4040</v>
      </c>
      <c r="C74" s="76"/>
      <c r="D74" s="76"/>
      <c r="E74" s="75">
        <f>F74+G74+H74+I74</f>
        <v>0</v>
      </c>
      <c r="F74" s="114"/>
      <c r="G74" s="111"/>
      <c r="H74" s="111"/>
      <c r="I74" s="111"/>
    </row>
    <row r="75" spans="1:9" ht="18">
      <c r="A75" s="257" t="s">
        <v>95</v>
      </c>
      <c r="B75" s="258"/>
      <c r="C75" s="258"/>
      <c r="D75" s="258"/>
      <c r="E75" s="258"/>
      <c r="F75" s="258"/>
      <c r="G75" s="258"/>
      <c r="H75" s="258"/>
      <c r="I75" s="259"/>
    </row>
    <row r="76" spans="1:10" ht="18">
      <c r="A76" s="89" t="s">
        <v>88</v>
      </c>
      <c r="B76" s="81">
        <v>5010</v>
      </c>
      <c r="C76" s="103">
        <f>C51-C52</f>
        <v>0</v>
      </c>
      <c r="D76" s="103">
        <f>D51-D52</f>
        <v>0</v>
      </c>
      <c r="E76" s="131">
        <f>F76+G76+H76+I76</f>
        <v>0</v>
      </c>
      <c r="F76" s="103">
        <f>F51-F52</f>
        <v>1880800</v>
      </c>
      <c r="G76" s="134">
        <f>G51-G52</f>
        <v>-1272765</v>
      </c>
      <c r="H76" s="103">
        <f>H51-H52</f>
        <v>-215572</v>
      </c>
      <c r="I76" s="103">
        <f>I51-I52</f>
        <v>-392463</v>
      </c>
      <c r="J76" s="123" t="s">
        <v>116</v>
      </c>
    </row>
    <row r="77" spans="1:9" ht="18">
      <c r="A77" s="83" t="s">
        <v>89</v>
      </c>
      <c r="B77" s="29">
        <v>5011</v>
      </c>
      <c r="C77" s="103">
        <f>C76-C78</f>
        <v>0</v>
      </c>
      <c r="D77" s="103">
        <f>D76-D78</f>
        <v>0</v>
      </c>
      <c r="E77" s="131">
        <f>F77+G77+H77+I77</f>
        <v>0</v>
      </c>
      <c r="F77" s="103">
        <f>F76-F78</f>
        <v>1880800</v>
      </c>
      <c r="G77" s="134">
        <f>G76-G78</f>
        <v>-1272765</v>
      </c>
      <c r="H77" s="103">
        <f>H76-H78</f>
        <v>-215572</v>
      </c>
      <c r="I77" s="103">
        <f>I76-I78</f>
        <v>-392463</v>
      </c>
    </row>
    <row r="78" spans="1:10" ht="18">
      <c r="A78" s="90" t="s">
        <v>90</v>
      </c>
      <c r="B78" s="29">
        <v>5012</v>
      </c>
      <c r="C78" s="103"/>
      <c r="D78" s="103"/>
      <c r="E78" s="75">
        <f>F78+G78+H78+I78</f>
        <v>0</v>
      </c>
      <c r="F78" s="103"/>
      <c r="G78" s="117"/>
      <c r="H78" s="117"/>
      <c r="I78" s="117"/>
      <c r="J78" s="8" t="s">
        <v>117</v>
      </c>
    </row>
    <row r="79" spans="1:9" ht="18">
      <c r="A79" s="253" t="s">
        <v>96</v>
      </c>
      <c r="B79" s="254"/>
      <c r="C79" s="254"/>
      <c r="D79" s="254"/>
      <c r="E79" s="254"/>
      <c r="F79" s="254"/>
      <c r="G79" s="254"/>
      <c r="H79" s="254"/>
      <c r="I79" s="255"/>
    </row>
    <row r="80" spans="1:9" ht="18">
      <c r="A80" s="77" t="s">
        <v>49</v>
      </c>
      <c r="B80" s="81">
        <v>6010</v>
      </c>
      <c r="C80" s="118">
        <f>C81+C82+C83+C84+C85+C86</f>
        <v>0</v>
      </c>
      <c r="D80" s="118">
        <f>D81+D82+D83+D84+D85+D86</f>
        <v>0</v>
      </c>
      <c r="E80" s="136">
        <f aca="true" t="shared" si="5" ref="E80:E86">F80+G80+H80+I80</f>
        <v>4428738</v>
      </c>
      <c r="F80" s="118">
        <f>F81+F82+F83+F84+F85+F86</f>
        <v>1515121</v>
      </c>
      <c r="G80" s="136">
        <f>G81+G82+G83+G84+G85+G86</f>
        <v>1417397</v>
      </c>
      <c r="H80" s="118">
        <f>H81+H82+H83+H84+H85+H86</f>
        <v>808242</v>
      </c>
      <c r="I80" s="118">
        <f>I81+I82+I83+I84+I85+I86</f>
        <v>687978</v>
      </c>
    </row>
    <row r="81" spans="1:11" s="8" customFormat="1" ht="18">
      <c r="A81" s="48" t="s">
        <v>44</v>
      </c>
      <c r="B81" s="31">
        <v>6011</v>
      </c>
      <c r="C81" s="74"/>
      <c r="D81" s="74"/>
      <c r="E81" s="118">
        <f t="shared" si="5"/>
        <v>61408</v>
      </c>
      <c r="F81" s="95">
        <v>14576</v>
      </c>
      <c r="G81" s="95">
        <v>17817</v>
      </c>
      <c r="H81" s="95">
        <v>14000</v>
      </c>
      <c r="I81" s="119">
        <v>15015</v>
      </c>
      <c r="K81" s="27"/>
    </row>
    <row r="82" spans="1:11" s="8" customFormat="1" ht="18">
      <c r="A82" s="37" t="s">
        <v>45</v>
      </c>
      <c r="B82" s="31">
        <v>6012</v>
      </c>
      <c r="C82" s="76"/>
      <c r="D82" s="76"/>
      <c r="E82" s="118">
        <f t="shared" si="5"/>
        <v>154839</v>
      </c>
      <c r="F82" s="114">
        <v>51594</v>
      </c>
      <c r="G82" s="114">
        <v>51701</v>
      </c>
      <c r="H82" s="114">
        <v>28032</v>
      </c>
      <c r="I82" s="110">
        <v>23512</v>
      </c>
      <c r="K82" s="27"/>
    </row>
    <row r="83" spans="1:9" s="8" customFormat="1" ht="18">
      <c r="A83" s="37" t="s">
        <v>46</v>
      </c>
      <c r="B83" s="31">
        <v>6013</v>
      </c>
      <c r="C83" s="76"/>
      <c r="D83" s="76"/>
      <c r="E83" s="118">
        <f t="shared" si="5"/>
        <v>0</v>
      </c>
      <c r="F83" s="114"/>
      <c r="G83" s="111"/>
      <c r="H83" s="120"/>
      <c r="I83" s="111"/>
    </row>
    <row r="84" spans="1:9" s="8" customFormat="1" ht="18">
      <c r="A84" s="37" t="s">
        <v>47</v>
      </c>
      <c r="B84" s="31">
        <v>6014</v>
      </c>
      <c r="C84" s="76"/>
      <c r="D84" s="76"/>
      <c r="E84" s="136">
        <f t="shared" si="5"/>
        <v>1858069</v>
      </c>
      <c r="F84" s="114">
        <v>601169</v>
      </c>
      <c r="G84" s="114">
        <v>607926</v>
      </c>
      <c r="H84" s="114">
        <v>336385</v>
      </c>
      <c r="I84" s="110">
        <v>312589</v>
      </c>
    </row>
    <row r="85" spans="1:9" s="8" customFormat="1" ht="31.5">
      <c r="A85" s="92" t="s">
        <v>48</v>
      </c>
      <c r="B85" s="31">
        <v>6015</v>
      </c>
      <c r="C85" s="121"/>
      <c r="D85" s="121"/>
      <c r="E85" s="136">
        <f t="shared" si="5"/>
        <v>2270974</v>
      </c>
      <c r="F85" s="106">
        <v>822491</v>
      </c>
      <c r="G85" s="106">
        <v>716144</v>
      </c>
      <c r="H85" s="106">
        <v>411137</v>
      </c>
      <c r="I85" s="122">
        <v>321202</v>
      </c>
    </row>
    <row r="86" spans="1:9" s="8" customFormat="1" ht="18">
      <c r="A86" s="39" t="s">
        <v>147</v>
      </c>
      <c r="B86" s="31">
        <v>6016</v>
      </c>
      <c r="C86" s="110"/>
      <c r="D86" s="110"/>
      <c r="E86" s="118">
        <f t="shared" si="5"/>
        <v>83448</v>
      </c>
      <c r="F86" s="110">
        <v>25291</v>
      </c>
      <c r="G86" s="111">
        <v>23809</v>
      </c>
      <c r="H86" s="111">
        <v>18688</v>
      </c>
      <c r="I86" s="111">
        <v>15660</v>
      </c>
    </row>
    <row r="87" spans="1:9" ht="21.75" customHeight="1">
      <c r="A87" s="249" t="s">
        <v>97</v>
      </c>
      <c r="B87" s="250"/>
      <c r="C87" s="250"/>
      <c r="D87" s="250"/>
      <c r="E87" s="250"/>
      <c r="F87" s="250"/>
      <c r="G87" s="250"/>
      <c r="H87" s="250"/>
      <c r="I87" s="251"/>
    </row>
    <row r="88" spans="1:9" ht="18">
      <c r="A88" s="51" t="s">
        <v>76</v>
      </c>
      <c r="B88" s="31">
        <v>7010</v>
      </c>
      <c r="C88" s="40"/>
      <c r="D88" s="40"/>
      <c r="E88" s="40"/>
      <c r="F88" s="40">
        <v>187</v>
      </c>
      <c r="G88" s="40">
        <v>115.5</v>
      </c>
      <c r="H88" s="40"/>
      <c r="I88" s="40"/>
    </row>
    <row r="89" spans="1:10" ht="18">
      <c r="A89" s="51"/>
      <c r="B89" s="31"/>
      <c r="C89" s="40"/>
      <c r="D89" s="40"/>
      <c r="E89" s="40"/>
      <c r="F89" s="129" t="s">
        <v>98</v>
      </c>
      <c r="G89" s="129" t="s">
        <v>100</v>
      </c>
      <c r="H89" s="129" t="s">
        <v>101</v>
      </c>
      <c r="I89" s="129" t="s">
        <v>99</v>
      </c>
      <c r="J89" s="123" t="s">
        <v>129</v>
      </c>
    </row>
    <row r="90" spans="1:17" s="41" customFormat="1" ht="18">
      <c r="A90" s="51" t="s">
        <v>53</v>
      </c>
      <c r="B90" s="33">
        <v>7011</v>
      </c>
      <c r="C90" s="24"/>
      <c r="D90" s="24"/>
      <c r="E90" s="24"/>
      <c r="F90" s="24">
        <v>1644578</v>
      </c>
      <c r="G90" s="186">
        <v>1659070</v>
      </c>
      <c r="H90" s="24"/>
      <c r="I90" s="32"/>
      <c r="J90" s="8"/>
      <c r="K90" s="8"/>
      <c r="L90" s="8"/>
      <c r="M90" s="8"/>
      <c r="N90" s="8"/>
      <c r="O90" s="8"/>
      <c r="P90" s="8"/>
      <c r="Q90" s="8"/>
    </row>
    <row r="91" spans="1:9" ht="18">
      <c r="A91" s="51" t="s">
        <v>77</v>
      </c>
      <c r="B91" s="33">
        <v>7012</v>
      </c>
      <c r="C91" s="24"/>
      <c r="D91" s="24"/>
      <c r="E91" s="24"/>
      <c r="F91" s="25"/>
      <c r="G91" s="26"/>
      <c r="H91" s="26"/>
      <c r="I91" s="26"/>
    </row>
    <row r="92" spans="1:9" ht="18">
      <c r="A92" s="51" t="s">
        <v>78</v>
      </c>
      <c r="B92" s="33">
        <v>7013</v>
      </c>
      <c r="C92" s="24"/>
      <c r="D92" s="24"/>
      <c r="E92" s="24"/>
      <c r="F92" s="25"/>
      <c r="G92" s="26"/>
      <c r="H92" s="26"/>
      <c r="I92" s="26"/>
    </row>
    <row r="93" spans="1:9" ht="18">
      <c r="A93" s="51" t="s">
        <v>79</v>
      </c>
      <c r="B93" s="55">
        <v>7016</v>
      </c>
      <c r="C93" s="56"/>
      <c r="D93" s="56"/>
      <c r="E93" s="56"/>
      <c r="F93" s="57"/>
      <c r="G93" s="58"/>
      <c r="H93" s="58"/>
      <c r="I93" s="58"/>
    </row>
    <row r="94" spans="1:17" s="63" customFormat="1" ht="18">
      <c r="A94" s="51" t="s">
        <v>80</v>
      </c>
      <c r="B94" s="29">
        <v>7020</v>
      </c>
      <c r="C94" s="80"/>
      <c r="D94" s="80"/>
      <c r="E94" s="80"/>
      <c r="F94" s="80">
        <v>23758</v>
      </c>
      <c r="G94" s="52">
        <v>6262</v>
      </c>
      <c r="H94" s="52"/>
      <c r="I94" s="52"/>
      <c r="J94" s="62"/>
      <c r="K94" s="62"/>
      <c r="L94" s="62"/>
      <c r="M94" s="62"/>
      <c r="N94" s="62"/>
      <c r="O94" s="62"/>
      <c r="P94" s="62"/>
      <c r="Q94" s="62"/>
    </row>
    <row r="95" spans="1:9" ht="18">
      <c r="A95" s="53"/>
      <c r="B95" s="49"/>
      <c r="C95" s="50"/>
      <c r="D95" s="50"/>
      <c r="E95" s="50"/>
      <c r="F95" s="50"/>
      <c r="G95" s="54"/>
      <c r="H95" s="54"/>
      <c r="I95" s="54"/>
    </row>
    <row r="96" spans="1:9" ht="18">
      <c r="A96" s="42" t="s">
        <v>18</v>
      </c>
      <c r="B96" s="43"/>
      <c r="C96" s="71"/>
      <c r="D96" s="44"/>
      <c r="E96" s="260" t="s">
        <v>142</v>
      </c>
      <c r="F96" s="260"/>
      <c r="G96" s="45"/>
      <c r="H96" s="46"/>
      <c r="I96" s="46"/>
    </row>
    <row r="97" spans="1:6" ht="18">
      <c r="A97" s="47"/>
      <c r="B97" s="73"/>
      <c r="C97" s="68" t="s">
        <v>19</v>
      </c>
      <c r="D97" s="252" t="s">
        <v>20</v>
      </c>
      <c r="E97" s="252"/>
      <c r="F97" s="252"/>
    </row>
    <row r="98" spans="1:6" ht="18">
      <c r="A98" s="47" t="s">
        <v>21</v>
      </c>
      <c r="B98" s="73"/>
      <c r="C98" s="72"/>
      <c r="D98" s="73"/>
      <c r="E98" s="261" t="s">
        <v>143</v>
      </c>
      <c r="F98" s="261"/>
    </row>
    <row r="99" spans="1:6" ht="13.5" customHeight="1">
      <c r="A99" s="47"/>
      <c r="B99" s="73"/>
      <c r="C99" s="68" t="s">
        <v>19</v>
      </c>
      <c r="D99" s="252" t="s">
        <v>20</v>
      </c>
      <c r="E99" s="252"/>
      <c r="F99" s="252"/>
    </row>
    <row r="100" ht="13.5" customHeight="1"/>
    <row r="101" ht="13.5" customHeight="1"/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/>
      <c r="C103" s="2"/>
      <c r="D103" s="2"/>
      <c r="E103" s="2"/>
      <c r="F103" s="2"/>
      <c r="G103" s="2"/>
      <c r="H103" s="2"/>
    </row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</sheetData>
  <sheetProtection/>
  <mergeCells count="37">
    <mergeCell ref="D99:F99"/>
    <mergeCell ref="A53:I53"/>
    <mergeCell ref="A64:I64"/>
    <mergeCell ref="A75:I75"/>
    <mergeCell ref="A79:I79"/>
    <mergeCell ref="A87:I87"/>
    <mergeCell ref="E96:F96"/>
    <mergeCell ref="D97:F97"/>
    <mergeCell ref="E98:F98"/>
    <mergeCell ref="J55:Z55"/>
    <mergeCell ref="J56:Z56"/>
    <mergeCell ref="A22:I22"/>
    <mergeCell ref="A23:I23"/>
    <mergeCell ref="J24:P24"/>
    <mergeCell ref="J34:AB34"/>
    <mergeCell ref="J32:X32"/>
    <mergeCell ref="J25:X25"/>
    <mergeCell ref="J27:X27"/>
    <mergeCell ref="A39:I39"/>
    <mergeCell ref="J28:X28"/>
    <mergeCell ref="F19:I19"/>
    <mergeCell ref="D12:F12"/>
    <mergeCell ref="D2:I2"/>
    <mergeCell ref="D4:I4"/>
    <mergeCell ref="D5:I5"/>
    <mergeCell ref="D6:I6"/>
    <mergeCell ref="D7:I7"/>
    <mergeCell ref="J57:Z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/>
  <pageMargins left="0.03937007874015748" right="0" top="0.35433070866141736" bottom="0.35433070866141736" header="0" footer="0"/>
  <pageSetup fitToHeight="4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zoomScale="89" zoomScaleNormal="89" zoomScalePageLayoutView="0" workbookViewId="0" topLeftCell="A45">
      <selection activeCell="A1" sqref="A1:J88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3.7109375" style="3" customWidth="1"/>
    <col min="6" max="6" width="13.8515625" style="3" customWidth="1"/>
    <col min="7" max="7" width="12.7109375" style="3" customWidth="1"/>
    <col min="8" max="8" width="12.57421875" style="3" customWidth="1"/>
    <col min="9" max="9" width="14.003906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66</v>
      </c>
      <c r="F1" s="5"/>
      <c r="G1" s="5"/>
      <c r="H1" s="6"/>
    </row>
    <row r="2" spans="1:10" ht="20.25" customHeight="1">
      <c r="A2" s="1"/>
      <c r="B2" s="1"/>
      <c r="C2" s="2"/>
      <c r="E2" s="228" t="s">
        <v>2</v>
      </c>
      <c r="F2" s="228"/>
      <c r="G2" s="228"/>
      <c r="H2" s="228"/>
      <c r="I2" s="228"/>
      <c r="J2" s="228"/>
    </row>
    <row r="3" spans="1:10" s="8" customFormat="1" ht="16.5" customHeight="1">
      <c r="A3" s="61"/>
      <c r="B3" s="1"/>
      <c r="C3" s="2"/>
      <c r="D3" s="3"/>
      <c r="E3" s="67"/>
      <c r="F3" s="67"/>
      <c r="G3" s="67"/>
      <c r="H3" s="67"/>
      <c r="I3" s="67"/>
      <c r="J3" s="67"/>
    </row>
    <row r="4" spans="1:11" s="8" customFormat="1" ht="16.5" customHeight="1">
      <c r="A4" s="216" t="s">
        <v>67</v>
      </c>
      <c r="B4" s="216"/>
      <c r="C4" s="216"/>
      <c r="D4" s="216"/>
      <c r="E4" s="216"/>
      <c r="F4" s="216"/>
      <c r="G4" s="216"/>
      <c r="H4" s="216"/>
      <c r="I4" s="216"/>
      <c r="J4" s="216"/>
      <c r="K4" s="127"/>
    </row>
    <row r="5" spans="1:10" s="8" customFormat="1" ht="18.75">
      <c r="A5" s="217" t="s">
        <v>139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s="8" customFormat="1" ht="12.75" customHeight="1">
      <c r="A6" s="218" t="s">
        <v>5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s="8" customFormat="1" ht="20.25" customHeight="1">
      <c r="A7" s="219" t="s">
        <v>145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s="8" customFormat="1" ht="19.5" customHeight="1">
      <c r="A8" s="13"/>
      <c r="B8" s="14"/>
      <c r="C8" s="14"/>
      <c r="D8" s="14"/>
      <c r="E8" s="14"/>
      <c r="F8" s="14"/>
      <c r="G8" s="3"/>
      <c r="H8" s="3"/>
      <c r="I8" s="15"/>
      <c r="J8" s="3" t="s">
        <v>73</v>
      </c>
    </row>
    <row r="9" spans="1:10" s="8" customFormat="1" ht="30" customHeight="1">
      <c r="A9" s="220" t="s">
        <v>6</v>
      </c>
      <c r="B9" s="220" t="s">
        <v>7</v>
      </c>
      <c r="C9" s="263" t="s">
        <v>144</v>
      </c>
      <c r="D9" s="264"/>
      <c r="E9" s="264"/>
      <c r="F9" s="265"/>
      <c r="G9" s="224" t="s">
        <v>72</v>
      </c>
      <c r="H9" s="224"/>
      <c r="I9" s="224"/>
      <c r="J9" s="224"/>
    </row>
    <row r="10" spans="1:10" s="8" customFormat="1" ht="36" customHeight="1">
      <c r="A10" s="220"/>
      <c r="B10" s="220"/>
      <c r="C10" s="69" t="s">
        <v>69</v>
      </c>
      <c r="D10" s="69" t="s">
        <v>0</v>
      </c>
      <c r="E10" s="69" t="s">
        <v>70</v>
      </c>
      <c r="F10" s="70" t="s">
        <v>71</v>
      </c>
      <c r="G10" s="69" t="s">
        <v>69</v>
      </c>
      <c r="H10" s="69" t="s">
        <v>0</v>
      </c>
      <c r="I10" s="79" t="s">
        <v>70</v>
      </c>
      <c r="J10" s="78" t="s">
        <v>71</v>
      </c>
    </row>
    <row r="11" spans="1:10" s="8" customFormat="1" ht="18">
      <c r="A11" s="17" t="s">
        <v>14</v>
      </c>
      <c r="B11" s="17" t="s">
        <v>15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20">
        <v>8</v>
      </c>
      <c r="I11" s="20">
        <v>9</v>
      </c>
      <c r="J11" s="20">
        <v>10</v>
      </c>
    </row>
    <row r="12" spans="1:10" s="8" customFormat="1" ht="13.5" customHeight="1">
      <c r="A12" s="237" t="s">
        <v>26</v>
      </c>
      <c r="B12" s="238"/>
      <c r="C12" s="238"/>
      <c r="D12" s="238"/>
      <c r="E12" s="238"/>
      <c r="F12" s="238"/>
      <c r="G12" s="238"/>
      <c r="H12" s="238"/>
      <c r="I12" s="238"/>
      <c r="J12" s="239"/>
    </row>
    <row r="13" spans="1:10" s="8" customFormat="1" ht="13.5" customHeight="1">
      <c r="A13" s="149" t="s">
        <v>27</v>
      </c>
      <c r="B13" s="150" t="s">
        <v>24</v>
      </c>
      <c r="C13" s="142">
        <f>C14+C15</f>
        <v>821280</v>
      </c>
      <c r="D13" s="142">
        <f>D14+D15</f>
        <v>1293446</v>
      </c>
      <c r="E13" s="142">
        <f>D13-C13</f>
        <v>472166</v>
      </c>
      <c r="F13" s="151">
        <f>(D13/C13)*100</f>
        <v>157.4914767192675</v>
      </c>
      <c r="G13" s="142">
        <f>G14+G15</f>
        <v>3059057</v>
      </c>
      <c r="H13" s="142">
        <f>H14+H15</f>
        <v>3059057</v>
      </c>
      <c r="I13" s="142">
        <f>H13-G13</f>
        <v>0</v>
      </c>
      <c r="J13" s="152">
        <f aca="true" t="shared" si="0" ref="J13:J24">(H13/G13)*100</f>
        <v>100</v>
      </c>
    </row>
    <row r="14" spans="1:18" s="3" customFormat="1" ht="18">
      <c r="A14" s="153" t="s">
        <v>28</v>
      </c>
      <c r="B14" s="154" t="s">
        <v>29</v>
      </c>
      <c r="C14" s="147">
        <v>821280</v>
      </c>
      <c r="D14" s="147">
        <v>1293446</v>
      </c>
      <c r="E14" s="142">
        <f aca="true" t="shared" si="1" ref="E14:E66">D14-C14</f>
        <v>472166</v>
      </c>
      <c r="F14" s="151">
        <f aca="true" t="shared" si="2" ref="F14:F41">(D14/C14)*100</f>
        <v>157.4914767192675</v>
      </c>
      <c r="G14" s="146">
        <v>3059057</v>
      </c>
      <c r="H14" s="146">
        <v>3059057</v>
      </c>
      <c r="I14" s="142">
        <f aca="true" t="shared" si="3" ref="I14:I24">H14-G14</f>
        <v>0</v>
      </c>
      <c r="J14" s="152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155" t="s">
        <v>114</v>
      </c>
      <c r="B15" s="156" t="s">
        <v>30</v>
      </c>
      <c r="C15" s="157"/>
      <c r="D15" s="157"/>
      <c r="E15" s="142">
        <f t="shared" si="1"/>
        <v>0</v>
      </c>
      <c r="F15" s="151" t="e">
        <f t="shared" si="2"/>
        <v>#DIV/0!</v>
      </c>
      <c r="G15" s="158"/>
      <c r="H15" s="159"/>
      <c r="I15" s="142">
        <f t="shared" si="3"/>
        <v>0</v>
      </c>
      <c r="J15" s="152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160" t="s">
        <v>93</v>
      </c>
      <c r="B16" s="161" t="s">
        <v>25</v>
      </c>
      <c r="C16" s="140">
        <f>C17</f>
        <v>230486</v>
      </c>
      <c r="D16" s="140">
        <f>D17</f>
        <v>486332.03</v>
      </c>
      <c r="E16" s="141">
        <f t="shared" si="1"/>
        <v>255846.03000000003</v>
      </c>
      <c r="F16" s="162">
        <f t="shared" si="2"/>
        <v>211.00285049851183</v>
      </c>
      <c r="G16" s="140">
        <f>G17</f>
        <v>3515057</v>
      </c>
      <c r="H16" s="140">
        <f>H17</f>
        <v>3152194.03</v>
      </c>
      <c r="I16" s="141">
        <f t="shared" si="3"/>
        <v>-362862.9700000002</v>
      </c>
      <c r="J16" s="163">
        <f t="shared" si="0"/>
        <v>89.67689656241706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164" t="s">
        <v>115</v>
      </c>
      <c r="B17" s="165" t="s">
        <v>113</v>
      </c>
      <c r="C17" s="139">
        <v>230486</v>
      </c>
      <c r="D17" s="139">
        <v>486332.03</v>
      </c>
      <c r="E17" s="141">
        <f>D17-C17</f>
        <v>255846.03000000003</v>
      </c>
      <c r="F17" s="162">
        <f>(D17/C17)*100</f>
        <v>211.00285049851183</v>
      </c>
      <c r="G17" s="139">
        <v>3515057</v>
      </c>
      <c r="H17" s="139">
        <v>3152194.03</v>
      </c>
      <c r="I17" s="142">
        <f>H17-G17</f>
        <v>-362862.9700000002</v>
      </c>
      <c r="J17" s="152">
        <f>(H17/G17)*100</f>
        <v>89.67689656241706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66" t="s">
        <v>31</v>
      </c>
      <c r="B18" s="167">
        <v>1030</v>
      </c>
      <c r="C18" s="145">
        <f>C19+C20+C21+C22+C23+C24+C25+C26+C27</f>
        <v>3609672</v>
      </c>
      <c r="D18" s="145">
        <f>D19+D20+D21+D22+D23+D24+D25+D26+D27</f>
        <v>3568611</v>
      </c>
      <c r="E18" s="142">
        <f t="shared" si="1"/>
        <v>-41061</v>
      </c>
      <c r="F18" s="152">
        <f t="shared" si="2"/>
        <v>98.86247282301551</v>
      </c>
      <c r="G18" s="145">
        <f>G19+G20+G21+G22+G23+G24+G25+G26+G27</f>
        <v>5440703</v>
      </c>
      <c r="H18" s="145">
        <f>H19+H20+H21+H22+H23+H24+H25+H26+H27</f>
        <v>5399642</v>
      </c>
      <c r="I18" s="142">
        <f t="shared" si="3"/>
        <v>-41061</v>
      </c>
      <c r="J18" s="152">
        <f t="shared" si="0"/>
        <v>99.2452997342439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27">
      <c r="A19" s="168" t="s">
        <v>86</v>
      </c>
      <c r="B19" s="169">
        <v>1031</v>
      </c>
      <c r="C19" s="170"/>
      <c r="D19" s="170"/>
      <c r="E19" s="142">
        <f t="shared" si="1"/>
        <v>0</v>
      </c>
      <c r="F19" s="171" t="e">
        <f t="shared" si="2"/>
        <v>#DIV/0!</v>
      </c>
      <c r="G19" s="170"/>
      <c r="H19" s="148"/>
      <c r="I19" s="142">
        <f t="shared" si="3"/>
        <v>0</v>
      </c>
      <c r="J19" s="152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18">
      <c r="A20" s="168" t="s">
        <v>102</v>
      </c>
      <c r="B20" s="169">
        <v>1032</v>
      </c>
      <c r="C20" s="170">
        <v>1236281</v>
      </c>
      <c r="D20" s="170">
        <v>1236281</v>
      </c>
      <c r="E20" s="142">
        <f t="shared" si="1"/>
        <v>0</v>
      </c>
      <c r="F20" s="151">
        <f t="shared" si="2"/>
        <v>100</v>
      </c>
      <c r="G20" s="170">
        <v>2874854</v>
      </c>
      <c r="H20" s="148">
        <v>2874854</v>
      </c>
      <c r="I20" s="142">
        <f t="shared" si="3"/>
        <v>0</v>
      </c>
      <c r="J20" s="152">
        <f t="shared" si="0"/>
        <v>100</v>
      </c>
    </row>
    <row r="21" spans="1:10" ht="18">
      <c r="A21" s="172" t="s">
        <v>16</v>
      </c>
      <c r="B21" s="169">
        <v>1033</v>
      </c>
      <c r="C21" s="170">
        <v>104054</v>
      </c>
      <c r="D21" s="170">
        <v>104054</v>
      </c>
      <c r="E21" s="142">
        <f t="shared" si="1"/>
        <v>0</v>
      </c>
      <c r="F21" s="151">
        <f t="shared" si="2"/>
        <v>100</v>
      </c>
      <c r="G21" s="170">
        <v>172405</v>
      </c>
      <c r="H21" s="148">
        <v>172405</v>
      </c>
      <c r="I21" s="142">
        <f t="shared" si="3"/>
        <v>0</v>
      </c>
      <c r="J21" s="152">
        <f t="shared" si="0"/>
        <v>100</v>
      </c>
    </row>
    <row r="22" spans="1:10" ht="18">
      <c r="A22" s="168" t="s">
        <v>106</v>
      </c>
      <c r="B22" s="169">
        <v>1034</v>
      </c>
      <c r="C22" s="170">
        <v>90</v>
      </c>
      <c r="D22" s="170">
        <v>90</v>
      </c>
      <c r="E22" s="142">
        <f t="shared" si="1"/>
        <v>0</v>
      </c>
      <c r="F22" s="151">
        <f t="shared" si="2"/>
        <v>100</v>
      </c>
      <c r="G22" s="173">
        <v>125</v>
      </c>
      <c r="H22" s="148">
        <v>125</v>
      </c>
      <c r="I22" s="142">
        <f t="shared" si="3"/>
        <v>0</v>
      </c>
      <c r="J22" s="152">
        <f t="shared" si="0"/>
        <v>100</v>
      </c>
    </row>
    <row r="23" spans="1:10" ht="18">
      <c r="A23" s="172" t="s">
        <v>151</v>
      </c>
      <c r="B23" s="169">
        <v>1035</v>
      </c>
      <c r="C23" s="170">
        <v>700000</v>
      </c>
      <c r="D23" s="170">
        <v>658939</v>
      </c>
      <c r="E23" s="142">
        <f t="shared" si="1"/>
        <v>-41061</v>
      </c>
      <c r="F23" s="151">
        <f t="shared" si="2"/>
        <v>94.13414285714285</v>
      </c>
      <c r="G23" s="173">
        <v>700000</v>
      </c>
      <c r="H23" s="148">
        <v>658939</v>
      </c>
      <c r="I23" s="142">
        <f t="shared" si="3"/>
        <v>-41061</v>
      </c>
      <c r="J23" s="152">
        <f t="shared" si="0"/>
        <v>94.13414285714285</v>
      </c>
    </row>
    <row r="24" spans="1:10" ht="18">
      <c r="A24" s="164" t="s">
        <v>85</v>
      </c>
      <c r="B24" s="169">
        <v>1036</v>
      </c>
      <c r="C24" s="174"/>
      <c r="D24" s="174"/>
      <c r="E24" s="141">
        <f t="shared" si="1"/>
        <v>0</v>
      </c>
      <c r="F24" s="162" t="e">
        <f t="shared" si="2"/>
        <v>#DIV/0!</v>
      </c>
      <c r="G24" s="174"/>
      <c r="H24" s="159"/>
      <c r="I24" s="141">
        <f t="shared" si="3"/>
        <v>0</v>
      </c>
      <c r="J24" s="163" t="e">
        <f t="shared" si="0"/>
        <v>#DIV/0!</v>
      </c>
    </row>
    <row r="25" spans="1:10" ht="18">
      <c r="A25" s="175" t="s">
        <v>109</v>
      </c>
      <c r="B25" s="176">
        <v>1037</v>
      </c>
      <c r="C25" s="174"/>
      <c r="D25" s="174"/>
      <c r="E25" s="141">
        <f>D25-C25</f>
        <v>0</v>
      </c>
      <c r="F25" s="162" t="e">
        <f>(D25/C25)*100</f>
        <v>#DIV/0!</v>
      </c>
      <c r="G25" s="174"/>
      <c r="H25" s="159"/>
      <c r="I25" s="141">
        <f>H25-G25</f>
        <v>0</v>
      </c>
      <c r="J25" s="163" t="e">
        <f>(H25/G25)*100</f>
        <v>#DIV/0!</v>
      </c>
    </row>
    <row r="26" spans="1:12" ht="18">
      <c r="A26" s="168" t="s">
        <v>146</v>
      </c>
      <c r="B26" s="169">
        <v>1038</v>
      </c>
      <c r="C26" s="170">
        <v>50854</v>
      </c>
      <c r="D26" s="170">
        <v>50854</v>
      </c>
      <c r="E26" s="141">
        <f>D26-C26</f>
        <v>0</v>
      </c>
      <c r="F26" s="162">
        <f>(D26/C26)*100</f>
        <v>100</v>
      </c>
      <c r="G26" s="174">
        <v>174926</v>
      </c>
      <c r="H26" s="159">
        <v>174926</v>
      </c>
      <c r="I26" s="141">
        <f>H26-G26</f>
        <v>0</v>
      </c>
      <c r="J26" s="163">
        <f>(H26/G26)*100</f>
        <v>100</v>
      </c>
      <c r="L26" s="138"/>
    </row>
    <row r="27" spans="1:12" s="125" customFormat="1" ht="18">
      <c r="A27" s="168" t="s">
        <v>152</v>
      </c>
      <c r="B27" s="177">
        <v>1039</v>
      </c>
      <c r="C27" s="169">
        <v>1518393</v>
      </c>
      <c r="D27" s="178">
        <v>1518393</v>
      </c>
      <c r="E27" s="141">
        <f>D27-C27</f>
        <v>0</v>
      </c>
      <c r="F27" s="162">
        <f>(D27/C27)*100</f>
        <v>100</v>
      </c>
      <c r="G27" s="174">
        <v>1518393</v>
      </c>
      <c r="H27" s="159">
        <v>1518393</v>
      </c>
      <c r="I27" s="141">
        <f>H27-G27</f>
        <v>0</v>
      </c>
      <c r="J27" s="163">
        <f>(H27/G27)*100</f>
        <v>100</v>
      </c>
      <c r="L27" s="137"/>
    </row>
    <row r="28" spans="1:10" ht="18">
      <c r="A28" s="266" t="s">
        <v>87</v>
      </c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8">
      <c r="A29" s="180" t="s">
        <v>32</v>
      </c>
      <c r="B29" s="181">
        <v>1040</v>
      </c>
      <c r="C29" s="182">
        <v>3397810</v>
      </c>
      <c r="D29" s="182">
        <v>3447535</v>
      </c>
      <c r="E29" s="145">
        <f t="shared" si="1"/>
        <v>49725</v>
      </c>
      <c r="F29" s="171">
        <f t="shared" si="2"/>
        <v>101.46344262922294</v>
      </c>
      <c r="G29" s="143">
        <v>7047153</v>
      </c>
      <c r="H29" s="144">
        <v>6887788</v>
      </c>
      <c r="I29" s="145">
        <f aca="true" t="shared" si="4" ref="I29:I41">H29-G29</f>
        <v>-159365</v>
      </c>
      <c r="J29" s="183">
        <f aca="true" t="shared" si="5" ref="J29:J41">(H29/G29)*100</f>
        <v>97.73859032150997</v>
      </c>
    </row>
    <row r="30" spans="1:10" ht="18">
      <c r="A30" s="184" t="s">
        <v>33</v>
      </c>
      <c r="B30" s="185">
        <v>1050</v>
      </c>
      <c r="C30" s="186">
        <v>693683</v>
      </c>
      <c r="D30" s="186">
        <v>716144</v>
      </c>
      <c r="E30" s="142">
        <f t="shared" si="1"/>
        <v>22461</v>
      </c>
      <c r="F30" s="151">
        <f t="shared" si="2"/>
        <v>103.23793433023441</v>
      </c>
      <c r="G30" s="187">
        <v>1572476</v>
      </c>
      <c r="H30" s="187">
        <v>1538635</v>
      </c>
      <c r="I30" s="142">
        <f t="shared" si="4"/>
        <v>-33841</v>
      </c>
      <c r="J30" s="152">
        <f t="shared" si="5"/>
        <v>97.84791627980331</v>
      </c>
    </row>
    <row r="31" spans="1:10" ht="18">
      <c r="A31" s="184" t="s">
        <v>34</v>
      </c>
      <c r="B31" s="185">
        <v>1060</v>
      </c>
      <c r="C31" s="186"/>
      <c r="D31" s="186"/>
      <c r="E31" s="142">
        <f t="shared" si="1"/>
        <v>0</v>
      </c>
      <c r="F31" s="151" t="e">
        <f t="shared" si="2"/>
        <v>#DIV/0!</v>
      </c>
      <c r="G31" s="187"/>
      <c r="H31" s="148"/>
      <c r="I31" s="142">
        <f t="shared" si="4"/>
        <v>0</v>
      </c>
      <c r="J31" s="152" t="e">
        <f t="shared" si="5"/>
        <v>#DIV/0!</v>
      </c>
    </row>
    <row r="32" spans="1:10" ht="18">
      <c r="A32" s="184" t="s">
        <v>35</v>
      </c>
      <c r="B32" s="185">
        <v>1070</v>
      </c>
      <c r="C32" s="186"/>
      <c r="D32" s="186"/>
      <c r="E32" s="142">
        <f t="shared" si="1"/>
        <v>0</v>
      </c>
      <c r="F32" s="151" t="e">
        <f t="shared" si="2"/>
        <v>#DIV/0!</v>
      </c>
      <c r="G32" s="187"/>
      <c r="H32" s="148"/>
      <c r="I32" s="142">
        <f t="shared" si="4"/>
        <v>0</v>
      </c>
      <c r="J32" s="152" t="e">
        <f t="shared" si="5"/>
        <v>#DIV/0!</v>
      </c>
    </row>
    <row r="33" spans="1:10" ht="18">
      <c r="A33" s="184" t="s">
        <v>36</v>
      </c>
      <c r="B33" s="185">
        <v>1080</v>
      </c>
      <c r="C33" s="186"/>
      <c r="D33" s="186"/>
      <c r="E33" s="142">
        <f t="shared" si="1"/>
        <v>0</v>
      </c>
      <c r="F33" s="151" t="e">
        <f t="shared" si="2"/>
        <v>#DIV/0!</v>
      </c>
      <c r="G33" s="187"/>
      <c r="H33" s="148"/>
      <c r="I33" s="142">
        <f t="shared" si="4"/>
        <v>0</v>
      </c>
      <c r="J33" s="152" t="e">
        <f t="shared" si="5"/>
        <v>#DIV/0!</v>
      </c>
    </row>
    <row r="34" spans="1:10" ht="18">
      <c r="A34" s="184" t="s">
        <v>37</v>
      </c>
      <c r="B34" s="185">
        <v>1090</v>
      </c>
      <c r="C34" s="186">
        <v>706719</v>
      </c>
      <c r="D34" s="186">
        <v>706719</v>
      </c>
      <c r="E34" s="142">
        <f t="shared" si="1"/>
        <v>0</v>
      </c>
      <c r="F34" s="151">
        <f t="shared" si="2"/>
        <v>100</v>
      </c>
      <c r="G34" s="187">
        <v>935724</v>
      </c>
      <c r="H34" s="148">
        <v>935724</v>
      </c>
      <c r="I34" s="142">
        <f t="shared" si="4"/>
        <v>0</v>
      </c>
      <c r="J34" s="152">
        <f t="shared" si="5"/>
        <v>100</v>
      </c>
    </row>
    <row r="35" spans="1:10" ht="18">
      <c r="A35" s="184" t="s">
        <v>38</v>
      </c>
      <c r="B35" s="185">
        <v>1100</v>
      </c>
      <c r="C35" s="186">
        <v>900</v>
      </c>
      <c r="D35" s="186">
        <v>900</v>
      </c>
      <c r="E35" s="142">
        <f t="shared" si="1"/>
        <v>0</v>
      </c>
      <c r="F35" s="151">
        <f t="shared" si="2"/>
        <v>100</v>
      </c>
      <c r="G35" s="187">
        <v>1800</v>
      </c>
      <c r="H35" s="148">
        <v>1800</v>
      </c>
      <c r="I35" s="142">
        <f t="shared" si="4"/>
        <v>0</v>
      </c>
      <c r="J35" s="152">
        <f t="shared" si="5"/>
        <v>100</v>
      </c>
    </row>
    <row r="36" spans="1:10" ht="18">
      <c r="A36" s="184" t="s">
        <v>74</v>
      </c>
      <c r="B36" s="185">
        <v>1110</v>
      </c>
      <c r="C36" s="186">
        <v>223806</v>
      </c>
      <c r="D36" s="186">
        <v>359676</v>
      </c>
      <c r="E36" s="142">
        <f t="shared" si="1"/>
        <v>135870</v>
      </c>
      <c r="F36" s="151">
        <f t="shared" si="2"/>
        <v>160.7088281815501</v>
      </c>
      <c r="G36" s="187">
        <v>693821</v>
      </c>
      <c r="H36" s="148">
        <v>558021</v>
      </c>
      <c r="I36" s="142">
        <f t="shared" si="4"/>
        <v>-135800</v>
      </c>
      <c r="J36" s="152">
        <f t="shared" si="5"/>
        <v>80.42722834852218</v>
      </c>
    </row>
    <row r="37" spans="1:10" ht="25.5">
      <c r="A37" s="188" t="s">
        <v>39</v>
      </c>
      <c r="B37" s="185">
        <v>1120</v>
      </c>
      <c r="C37" s="186">
        <v>1840</v>
      </c>
      <c r="D37" s="186">
        <v>1840</v>
      </c>
      <c r="E37" s="142">
        <f t="shared" si="1"/>
        <v>0</v>
      </c>
      <c r="F37" s="151">
        <f t="shared" si="2"/>
        <v>100</v>
      </c>
      <c r="G37" s="187">
        <v>2940</v>
      </c>
      <c r="H37" s="148">
        <v>2940</v>
      </c>
      <c r="I37" s="142">
        <f t="shared" si="4"/>
        <v>0</v>
      </c>
      <c r="J37" s="152">
        <f t="shared" si="5"/>
        <v>100</v>
      </c>
    </row>
    <row r="38" spans="1:10" ht="18">
      <c r="A38" s="188" t="s">
        <v>40</v>
      </c>
      <c r="B38" s="185">
        <v>1130</v>
      </c>
      <c r="C38" s="186">
        <v>393256</v>
      </c>
      <c r="D38" s="186">
        <v>363842</v>
      </c>
      <c r="E38" s="142">
        <f t="shared" si="1"/>
        <v>-29414</v>
      </c>
      <c r="F38" s="151">
        <f t="shared" si="2"/>
        <v>92.52039384014485</v>
      </c>
      <c r="G38" s="187">
        <v>727456</v>
      </c>
      <c r="H38" s="148">
        <v>686395</v>
      </c>
      <c r="I38" s="142">
        <f t="shared" si="4"/>
        <v>-41061</v>
      </c>
      <c r="J38" s="152">
        <f t="shared" si="5"/>
        <v>94.35553490520388</v>
      </c>
    </row>
    <row r="39" spans="1:10" ht="18">
      <c r="A39" s="184" t="s">
        <v>41</v>
      </c>
      <c r="B39" s="185">
        <v>1140</v>
      </c>
      <c r="C39" s="186">
        <v>2550</v>
      </c>
      <c r="D39" s="186">
        <v>2550</v>
      </c>
      <c r="E39" s="142">
        <f t="shared" si="1"/>
        <v>0</v>
      </c>
      <c r="F39" s="151">
        <f t="shared" si="2"/>
        <v>100</v>
      </c>
      <c r="G39" s="187">
        <v>2550</v>
      </c>
      <c r="H39" s="148">
        <v>2550</v>
      </c>
      <c r="I39" s="142">
        <f t="shared" si="4"/>
        <v>0</v>
      </c>
      <c r="J39" s="152">
        <f t="shared" si="5"/>
        <v>100</v>
      </c>
    </row>
    <row r="40" spans="1:10" ht="18">
      <c r="A40" s="189" t="s">
        <v>42</v>
      </c>
      <c r="B40" s="190">
        <v>1170</v>
      </c>
      <c r="C40" s="146">
        <f>C13+C16+C18+C43+C54</f>
        <v>4661438</v>
      </c>
      <c r="D40" s="146">
        <f>D13+D16+D18+D43+D54</f>
        <v>5348389.03</v>
      </c>
      <c r="E40" s="142">
        <f t="shared" si="1"/>
        <v>686951.0300000003</v>
      </c>
      <c r="F40" s="151">
        <f t="shared" si="2"/>
        <v>114.73689084784566</v>
      </c>
      <c r="G40" s="213">
        <f>G13+G16+G18+G43+G54</f>
        <v>12014817</v>
      </c>
      <c r="H40" s="213">
        <f>H13+H16+H18+H43+H54</f>
        <v>11610893.03</v>
      </c>
      <c r="I40" s="142">
        <f t="shared" si="4"/>
        <v>-403923.97000000067</v>
      </c>
      <c r="J40" s="152">
        <f t="shared" si="5"/>
        <v>96.6381180004656</v>
      </c>
    </row>
    <row r="41" spans="1:10" ht="18">
      <c r="A41" s="189" t="s">
        <v>43</v>
      </c>
      <c r="B41" s="190">
        <v>1180</v>
      </c>
      <c r="C41" s="146">
        <f>C29+C30+C31+C32+C33+C34+C35+C36+C37+C38+C39+C46+C59</f>
        <v>5755561</v>
      </c>
      <c r="D41" s="146">
        <f>D29+D30+D31+D32+D33+D34+D35+D36+D37+D38+D39+D46+D59</f>
        <v>5934203</v>
      </c>
      <c r="E41" s="142">
        <f t="shared" si="1"/>
        <v>178642</v>
      </c>
      <c r="F41" s="151">
        <f t="shared" si="2"/>
        <v>103.10381559677676</v>
      </c>
      <c r="G41" s="213">
        <f>G29+G30+G31+G32+G33+G34+G35+G36+G37+G38+G39+G46+G59</f>
        <v>11776849</v>
      </c>
      <c r="H41" s="213">
        <f>H29+H30+H31+H32+H33+H34+H35+H36+H37+H38+H39+H46+H59</f>
        <v>11406782</v>
      </c>
      <c r="I41" s="142">
        <f t="shared" si="4"/>
        <v>-370067</v>
      </c>
      <c r="J41" s="152">
        <f t="shared" si="5"/>
        <v>96.85767389902001</v>
      </c>
    </row>
    <row r="42" spans="1:10" ht="18">
      <c r="A42" s="267" t="s">
        <v>50</v>
      </c>
      <c r="B42" s="268"/>
      <c r="C42" s="268"/>
      <c r="D42" s="268"/>
      <c r="E42" s="268"/>
      <c r="F42" s="268"/>
      <c r="G42" s="268"/>
      <c r="H42" s="268"/>
      <c r="I42" s="268"/>
      <c r="J42" s="269"/>
    </row>
    <row r="43" spans="1:10" ht="18">
      <c r="A43" s="191" t="s">
        <v>91</v>
      </c>
      <c r="B43" s="179">
        <v>2010</v>
      </c>
      <c r="C43" s="142">
        <f>C44+C45</f>
        <v>0</v>
      </c>
      <c r="D43" s="142">
        <f>D44</f>
        <v>0</v>
      </c>
      <c r="E43" s="142">
        <f t="shared" si="1"/>
        <v>0</v>
      </c>
      <c r="F43" s="151" t="e">
        <f aca="true" t="shared" si="6" ref="F43:F52">(D43/C43)*100</f>
        <v>#DIV/0!</v>
      </c>
      <c r="G43" s="142">
        <f>G44</f>
        <v>0</v>
      </c>
      <c r="H43" s="142">
        <f>H44</f>
        <v>0</v>
      </c>
      <c r="I43" s="142">
        <f aca="true" t="shared" si="7" ref="I43:I52">H43-G43</f>
        <v>0</v>
      </c>
      <c r="J43" s="152" t="e">
        <f aca="true" t="shared" si="8" ref="J43:J52">(H43/G43)*100</f>
        <v>#DIV/0!</v>
      </c>
    </row>
    <row r="44" spans="1:10" ht="18">
      <c r="A44" s="192" t="s">
        <v>92</v>
      </c>
      <c r="B44" s="169">
        <v>2011</v>
      </c>
      <c r="C44" s="142"/>
      <c r="D44" s="142"/>
      <c r="E44" s="142">
        <f t="shared" si="1"/>
        <v>0</v>
      </c>
      <c r="F44" s="151" t="e">
        <f t="shared" si="6"/>
        <v>#DIV/0!</v>
      </c>
      <c r="G44" s="142"/>
      <c r="H44" s="142"/>
      <c r="I44" s="142">
        <f t="shared" si="7"/>
        <v>0</v>
      </c>
      <c r="J44" s="152" t="e">
        <f t="shared" si="8"/>
        <v>#DIV/0!</v>
      </c>
    </row>
    <row r="45" spans="1:10" ht="18">
      <c r="A45" s="192" t="s">
        <v>94</v>
      </c>
      <c r="B45" s="169">
        <v>2012</v>
      </c>
      <c r="C45" s="142"/>
      <c r="D45" s="142"/>
      <c r="E45" s="142">
        <f t="shared" si="1"/>
        <v>0</v>
      </c>
      <c r="F45" s="151" t="e">
        <f t="shared" si="6"/>
        <v>#DIV/0!</v>
      </c>
      <c r="G45" s="142"/>
      <c r="H45" s="142"/>
      <c r="I45" s="142">
        <f t="shared" si="7"/>
        <v>0</v>
      </c>
      <c r="J45" s="152" t="e">
        <f t="shared" si="8"/>
        <v>#DIV/0!</v>
      </c>
    </row>
    <row r="46" spans="1:10" ht="18">
      <c r="A46" s="191" t="s">
        <v>120</v>
      </c>
      <c r="B46" s="193">
        <v>3010</v>
      </c>
      <c r="C46" s="194">
        <f>C47+C48+C49+C50+C51+C52</f>
        <v>334997</v>
      </c>
      <c r="D46" s="194">
        <f>D47+D48+D49+D50+D51+D52</f>
        <v>334997</v>
      </c>
      <c r="E46" s="142">
        <f t="shared" si="1"/>
        <v>0</v>
      </c>
      <c r="F46" s="151">
        <f t="shared" si="6"/>
        <v>100</v>
      </c>
      <c r="G46" s="194">
        <f>G47+G48+G49+G50+G51+G52</f>
        <v>792929</v>
      </c>
      <c r="H46" s="194">
        <f>H47+H48+H49+H50+H51+H52</f>
        <v>792929</v>
      </c>
      <c r="I46" s="142">
        <f t="shared" si="7"/>
        <v>0</v>
      </c>
      <c r="J46" s="152">
        <f t="shared" si="8"/>
        <v>100</v>
      </c>
    </row>
    <row r="47" spans="1:23" ht="18">
      <c r="A47" s="195" t="s">
        <v>51</v>
      </c>
      <c r="B47" s="185">
        <v>3011</v>
      </c>
      <c r="C47" s="186"/>
      <c r="D47" s="186"/>
      <c r="E47" s="142">
        <f t="shared" si="1"/>
        <v>0</v>
      </c>
      <c r="F47" s="151" t="e">
        <f t="shared" si="6"/>
        <v>#DIV/0!</v>
      </c>
      <c r="G47" s="187"/>
      <c r="H47" s="148"/>
      <c r="I47" s="142">
        <f t="shared" si="7"/>
        <v>0</v>
      </c>
      <c r="J47" s="152" t="e">
        <f t="shared" si="8"/>
        <v>#DIV/0!</v>
      </c>
      <c r="K47" s="233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</row>
    <row r="48" spans="1:23" ht="18">
      <c r="A48" s="195" t="s">
        <v>125</v>
      </c>
      <c r="B48" s="185">
        <v>3012</v>
      </c>
      <c r="C48" s="186">
        <v>96450</v>
      </c>
      <c r="D48" s="186">
        <v>96450</v>
      </c>
      <c r="E48" s="142">
        <f t="shared" si="1"/>
        <v>0</v>
      </c>
      <c r="F48" s="151">
        <f t="shared" si="6"/>
        <v>100</v>
      </c>
      <c r="G48" s="187">
        <v>96450</v>
      </c>
      <c r="H48" s="148">
        <v>96450</v>
      </c>
      <c r="I48" s="142">
        <f t="shared" si="7"/>
        <v>0</v>
      </c>
      <c r="J48" s="152">
        <f t="shared" si="8"/>
        <v>100</v>
      </c>
      <c r="K48" s="233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</row>
    <row r="49" spans="1:23" ht="18">
      <c r="A49" s="195" t="s">
        <v>126</v>
      </c>
      <c r="B49" s="185">
        <v>3013</v>
      </c>
      <c r="C49" s="186">
        <v>238547</v>
      </c>
      <c r="D49" s="186">
        <v>238547</v>
      </c>
      <c r="E49" s="142">
        <f t="shared" si="1"/>
        <v>0</v>
      </c>
      <c r="F49" s="151">
        <f t="shared" si="6"/>
        <v>100</v>
      </c>
      <c r="G49" s="187">
        <v>696479</v>
      </c>
      <c r="H49" s="148">
        <v>696479</v>
      </c>
      <c r="I49" s="142">
        <f t="shared" si="7"/>
        <v>0</v>
      </c>
      <c r="J49" s="152">
        <f t="shared" si="8"/>
        <v>100</v>
      </c>
      <c r="K49" s="233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</row>
    <row r="50" spans="1:23" ht="18">
      <c r="A50" s="195" t="s">
        <v>127</v>
      </c>
      <c r="B50" s="185">
        <v>3014</v>
      </c>
      <c r="C50" s="186"/>
      <c r="D50" s="186"/>
      <c r="E50" s="142">
        <f t="shared" si="1"/>
        <v>0</v>
      </c>
      <c r="F50" s="151" t="e">
        <f t="shared" si="6"/>
        <v>#DIV/0!</v>
      </c>
      <c r="G50" s="187"/>
      <c r="H50" s="148"/>
      <c r="I50" s="142">
        <f t="shared" si="7"/>
        <v>0</v>
      </c>
      <c r="J50" s="152" t="e">
        <f t="shared" si="8"/>
        <v>#DIV/0!</v>
      </c>
      <c r="K50" s="233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</row>
    <row r="51" spans="1:23" ht="18">
      <c r="A51" s="195" t="s">
        <v>52</v>
      </c>
      <c r="B51" s="185">
        <v>3015</v>
      </c>
      <c r="C51" s="186"/>
      <c r="D51" s="186"/>
      <c r="E51" s="142">
        <f t="shared" si="1"/>
        <v>0</v>
      </c>
      <c r="F51" s="151" t="e">
        <f t="shared" si="6"/>
        <v>#DIV/0!</v>
      </c>
      <c r="G51" s="187"/>
      <c r="H51" s="148"/>
      <c r="I51" s="142">
        <f t="shared" si="7"/>
        <v>0</v>
      </c>
      <c r="J51" s="152" t="e">
        <f t="shared" si="8"/>
        <v>#DIV/0!</v>
      </c>
      <c r="K51" s="233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</row>
    <row r="52" spans="1:23" ht="18">
      <c r="A52" s="195" t="s">
        <v>17</v>
      </c>
      <c r="B52" s="185">
        <v>3016</v>
      </c>
      <c r="C52" s="186"/>
      <c r="D52" s="186"/>
      <c r="E52" s="142">
        <f t="shared" si="1"/>
        <v>0</v>
      </c>
      <c r="F52" s="151" t="e">
        <f t="shared" si="6"/>
        <v>#DIV/0!</v>
      </c>
      <c r="G52" s="187"/>
      <c r="H52" s="148"/>
      <c r="I52" s="142">
        <f t="shared" si="7"/>
        <v>0</v>
      </c>
      <c r="J52" s="152" t="e">
        <f t="shared" si="8"/>
        <v>#DIV/0!</v>
      </c>
      <c r="K52" s="233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</row>
    <row r="53" spans="1:10" ht="18">
      <c r="A53" s="267" t="s">
        <v>54</v>
      </c>
      <c r="B53" s="268"/>
      <c r="C53" s="268"/>
      <c r="D53" s="268"/>
      <c r="E53" s="268"/>
      <c r="F53" s="268"/>
      <c r="G53" s="268"/>
      <c r="H53" s="268"/>
      <c r="I53" s="268"/>
      <c r="J53" s="276"/>
    </row>
    <row r="54" spans="1:10" ht="18">
      <c r="A54" s="196" t="s">
        <v>55</v>
      </c>
      <c r="B54" s="179">
        <v>4010</v>
      </c>
      <c r="C54" s="197">
        <f>C55+C56+C57+C58</f>
        <v>0</v>
      </c>
      <c r="D54" s="197">
        <f>D55+D56+D57+D58</f>
        <v>0</v>
      </c>
      <c r="E54" s="142">
        <f t="shared" si="1"/>
        <v>0</v>
      </c>
      <c r="F54" s="151" t="e">
        <f aca="true" t="shared" si="9" ref="F54:F63">(D54/C54)*100</f>
        <v>#DIV/0!</v>
      </c>
      <c r="G54" s="197">
        <f>G55+G56+G57+G58</f>
        <v>0</v>
      </c>
      <c r="H54" s="197">
        <f>H55+H56+H57+H58</f>
        <v>0</v>
      </c>
      <c r="I54" s="142">
        <f aca="true" t="shared" si="10" ref="I54:I63">H54-G54</f>
        <v>0</v>
      </c>
      <c r="J54" s="152" t="e">
        <f aca="true" t="shared" si="11" ref="J54:J63">(H54/G54)*100</f>
        <v>#DIV/0!</v>
      </c>
    </row>
    <row r="55" spans="1:10" ht="18">
      <c r="A55" s="184" t="s">
        <v>56</v>
      </c>
      <c r="B55" s="181">
        <v>4011</v>
      </c>
      <c r="C55" s="186"/>
      <c r="D55" s="186"/>
      <c r="E55" s="142">
        <f t="shared" si="1"/>
        <v>0</v>
      </c>
      <c r="F55" s="151" t="e">
        <f t="shared" si="9"/>
        <v>#DIV/0!</v>
      </c>
      <c r="G55" s="187"/>
      <c r="H55" s="148"/>
      <c r="I55" s="142">
        <f t="shared" si="10"/>
        <v>0</v>
      </c>
      <c r="J55" s="152" t="e">
        <f t="shared" si="11"/>
        <v>#DIV/0!</v>
      </c>
    </row>
    <row r="56" spans="1:10" ht="18">
      <c r="A56" s="184" t="s">
        <v>57</v>
      </c>
      <c r="B56" s="185">
        <v>4012</v>
      </c>
      <c r="C56" s="186"/>
      <c r="D56" s="186"/>
      <c r="E56" s="142">
        <f t="shared" si="1"/>
        <v>0</v>
      </c>
      <c r="F56" s="151" t="e">
        <f t="shared" si="9"/>
        <v>#DIV/0!</v>
      </c>
      <c r="G56" s="187"/>
      <c r="H56" s="148"/>
      <c r="I56" s="142">
        <f t="shared" si="10"/>
        <v>0</v>
      </c>
      <c r="J56" s="152" t="e">
        <f t="shared" si="11"/>
        <v>#DIV/0!</v>
      </c>
    </row>
    <row r="57" spans="1:10" ht="18">
      <c r="A57" s="184" t="s">
        <v>58</v>
      </c>
      <c r="B57" s="185">
        <v>4013</v>
      </c>
      <c r="C57" s="186"/>
      <c r="D57" s="186"/>
      <c r="E57" s="142">
        <f t="shared" si="1"/>
        <v>0</v>
      </c>
      <c r="F57" s="151" t="e">
        <f t="shared" si="9"/>
        <v>#DIV/0!</v>
      </c>
      <c r="G57" s="187"/>
      <c r="H57" s="148"/>
      <c r="I57" s="142">
        <f t="shared" si="10"/>
        <v>0</v>
      </c>
      <c r="J57" s="152" t="e">
        <f t="shared" si="11"/>
        <v>#DIV/0!</v>
      </c>
    </row>
    <row r="58" spans="1:10" ht="18">
      <c r="A58" s="184" t="s">
        <v>59</v>
      </c>
      <c r="B58" s="185">
        <v>4020</v>
      </c>
      <c r="C58" s="186"/>
      <c r="D58" s="186"/>
      <c r="E58" s="142">
        <f t="shared" si="1"/>
        <v>0</v>
      </c>
      <c r="F58" s="151" t="e">
        <f t="shared" si="9"/>
        <v>#DIV/0!</v>
      </c>
      <c r="G58" s="187"/>
      <c r="H58" s="148"/>
      <c r="I58" s="142">
        <f t="shared" si="10"/>
        <v>0</v>
      </c>
      <c r="J58" s="152" t="e">
        <f t="shared" si="11"/>
        <v>#DIV/0!</v>
      </c>
    </row>
    <row r="59" spans="1:10" ht="18">
      <c r="A59" s="189" t="s">
        <v>60</v>
      </c>
      <c r="B59" s="190">
        <v>4030</v>
      </c>
      <c r="C59" s="146">
        <f>C60+C61+C62+C63</f>
        <v>0</v>
      </c>
      <c r="D59" s="146">
        <f>D60+D61+D62+D63</f>
        <v>0</v>
      </c>
      <c r="E59" s="142">
        <f t="shared" si="1"/>
        <v>0</v>
      </c>
      <c r="F59" s="151" t="e">
        <f t="shared" si="9"/>
        <v>#DIV/0!</v>
      </c>
      <c r="G59" s="146">
        <f>G60+G61+G62+G63</f>
        <v>0</v>
      </c>
      <c r="H59" s="146">
        <f>H60+H61+H62+H63</f>
        <v>0</v>
      </c>
      <c r="I59" s="142">
        <f t="shared" si="10"/>
        <v>0</v>
      </c>
      <c r="J59" s="152" t="e">
        <f t="shared" si="11"/>
        <v>#DIV/0!</v>
      </c>
    </row>
    <row r="60" spans="1:10" ht="18">
      <c r="A60" s="184" t="s">
        <v>56</v>
      </c>
      <c r="B60" s="185">
        <v>4031</v>
      </c>
      <c r="C60" s="186"/>
      <c r="D60" s="186"/>
      <c r="E60" s="142">
        <f t="shared" si="1"/>
        <v>0</v>
      </c>
      <c r="F60" s="151" t="e">
        <f t="shared" si="9"/>
        <v>#DIV/0!</v>
      </c>
      <c r="G60" s="187"/>
      <c r="H60" s="148"/>
      <c r="I60" s="142">
        <f t="shared" si="10"/>
        <v>0</v>
      </c>
      <c r="J60" s="152" t="e">
        <f t="shared" si="11"/>
        <v>#DIV/0!</v>
      </c>
    </row>
    <row r="61" spans="1:10" ht="18">
      <c r="A61" s="184" t="s">
        <v>57</v>
      </c>
      <c r="B61" s="185">
        <v>4032</v>
      </c>
      <c r="C61" s="186"/>
      <c r="D61" s="186"/>
      <c r="E61" s="142">
        <f t="shared" si="1"/>
        <v>0</v>
      </c>
      <c r="F61" s="151" t="e">
        <f t="shared" si="9"/>
        <v>#DIV/0!</v>
      </c>
      <c r="G61" s="187"/>
      <c r="H61" s="148"/>
      <c r="I61" s="142">
        <f t="shared" si="10"/>
        <v>0</v>
      </c>
      <c r="J61" s="152" t="e">
        <f t="shared" si="11"/>
        <v>#DIV/0!</v>
      </c>
    </row>
    <row r="62" spans="1:10" ht="18">
      <c r="A62" s="184" t="s">
        <v>58</v>
      </c>
      <c r="B62" s="185">
        <v>4033</v>
      </c>
      <c r="C62" s="186"/>
      <c r="D62" s="186"/>
      <c r="E62" s="142">
        <f t="shared" si="1"/>
        <v>0</v>
      </c>
      <c r="F62" s="151" t="e">
        <f t="shared" si="9"/>
        <v>#DIV/0!</v>
      </c>
      <c r="G62" s="187"/>
      <c r="H62" s="148"/>
      <c r="I62" s="142">
        <f t="shared" si="10"/>
        <v>0</v>
      </c>
      <c r="J62" s="152" t="e">
        <f t="shared" si="11"/>
        <v>#DIV/0!</v>
      </c>
    </row>
    <row r="63" spans="1:10" ht="18">
      <c r="A63" s="188" t="s">
        <v>61</v>
      </c>
      <c r="B63" s="185">
        <v>4040</v>
      </c>
      <c r="C63" s="186"/>
      <c r="D63" s="186"/>
      <c r="E63" s="142">
        <f t="shared" si="1"/>
        <v>0</v>
      </c>
      <c r="F63" s="151" t="e">
        <f t="shared" si="9"/>
        <v>#DIV/0!</v>
      </c>
      <c r="G63" s="187"/>
      <c r="H63" s="148"/>
      <c r="I63" s="142">
        <f t="shared" si="10"/>
        <v>0</v>
      </c>
      <c r="J63" s="152" t="e">
        <f t="shared" si="11"/>
        <v>#DIV/0!</v>
      </c>
    </row>
    <row r="64" spans="1:10" ht="18">
      <c r="A64" s="273" t="s">
        <v>95</v>
      </c>
      <c r="B64" s="274"/>
      <c r="C64" s="274"/>
      <c r="D64" s="274"/>
      <c r="E64" s="274"/>
      <c r="F64" s="274"/>
      <c r="G64" s="274"/>
      <c r="H64" s="274"/>
      <c r="I64" s="274"/>
      <c r="J64" s="275"/>
    </row>
    <row r="65" spans="1:11" ht="18">
      <c r="A65" s="198" t="s">
        <v>88</v>
      </c>
      <c r="B65" s="179">
        <v>5010</v>
      </c>
      <c r="C65" s="214">
        <f>C40-C41</f>
        <v>-1094123</v>
      </c>
      <c r="D65" s="142">
        <f>D40-D41</f>
        <v>-585813.9699999997</v>
      </c>
      <c r="E65" s="142">
        <f t="shared" si="1"/>
        <v>508309.03000000026</v>
      </c>
      <c r="F65" s="151">
        <f>(D65/C65)*100</f>
        <v>53.54187509082614</v>
      </c>
      <c r="G65" s="214">
        <f>G40-G41</f>
        <v>237968</v>
      </c>
      <c r="H65" s="142">
        <f>H40-H41</f>
        <v>204111.02999999933</v>
      </c>
      <c r="I65" s="142">
        <f>H65-G65</f>
        <v>-33856.97000000067</v>
      </c>
      <c r="J65" s="152">
        <f>(H65/G65)*100</f>
        <v>85.77246940765116</v>
      </c>
      <c r="K65" s="127" t="s">
        <v>121</v>
      </c>
    </row>
    <row r="66" spans="1:10" ht="18">
      <c r="A66" s="199" t="s">
        <v>89</v>
      </c>
      <c r="B66" s="169">
        <v>5011</v>
      </c>
      <c r="C66" s="214">
        <f>C65-C67</f>
        <v>-1094123</v>
      </c>
      <c r="D66" s="142">
        <f>D65-D67</f>
        <v>-585813.9699999997</v>
      </c>
      <c r="E66" s="142">
        <f t="shared" si="1"/>
        <v>508309.03000000026</v>
      </c>
      <c r="F66" s="151">
        <f>(D66/C66)*100</f>
        <v>53.54187509082614</v>
      </c>
      <c r="G66" s="214">
        <f>G65-G67</f>
        <v>237968</v>
      </c>
      <c r="H66" s="142">
        <f>H65-H67</f>
        <v>204111.02999999933</v>
      </c>
      <c r="I66" s="142">
        <f>H66-G66</f>
        <v>-33856.97000000067</v>
      </c>
      <c r="J66" s="152">
        <f>(H66/G66)*100</f>
        <v>85.77246940765116</v>
      </c>
    </row>
    <row r="67" spans="1:10" ht="18">
      <c r="A67" s="200" t="s">
        <v>90</v>
      </c>
      <c r="B67" s="169">
        <v>5012</v>
      </c>
      <c r="C67" s="142"/>
      <c r="D67" s="142"/>
      <c r="E67" s="142"/>
      <c r="F67" s="151" t="e">
        <f>(D67/C67)*100</f>
        <v>#DIV/0!</v>
      </c>
      <c r="G67" s="142"/>
      <c r="H67" s="201"/>
      <c r="I67" s="201"/>
      <c r="J67" s="152" t="e">
        <f>(H67/G67)*100</f>
        <v>#DIV/0!</v>
      </c>
    </row>
    <row r="68" spans="1:10" ht="18">
      <c r="A68" s="267" t="s">
        <v>96</v>
      </c>
      <c r="B68" s="268"/>
      <c r="C68" s="268"/>
      <c r="D68" s="268"/>
      <c r="E68" s="268"/>
      <c r="F68" s="268"/>
      <c r="G68" s="268"/>
      <c r="H68" s="268"/>
      <c r="I68" s="268"/>
      <c r="J68" s="269"/>
    </row>
    <row r="69" spans="1:10" ht="18">
      <c r="A69" s="191" t="s">
        <v>49</v>
      </c>
      <c r="B69" s="179">
        <v>6010</v>
      </c>
      <c r="C69" s="142">
        <f>C70+C71+C72+C73+C74+C75</f>
        <v>1390234</v>
      </c>
      <c r="D69" s="142">
        <f>D70+D71+D72+D73+D74+D75</f>
        <v>1417397</v>
      </c>
      <c r="E69" s="142">
        <f aca="true" t="shared" si="12" ref="E69:E75">D69-C69</f>
        <v>27163</v>
      </c>
      <c r="F69" s="151">
        <f aca="true" t="shared" si="13" ref="F69:F75">(D69/C69)*100</f>
        <v>101.95384374141332</v>
      </c>
      <c r="G69" s="142">
        <f>G70+G71+G72+G73+G74+G75</f>
        <v>2962396</v>
      </c>
      <c r="H69" s="142">
        <f>H70+H71+H72+H73+H74+H75</f>
        <v>2925518</v>
      </c>
      <c r="I69" s="142">
        <f aca="true" t="shared" si="14" ref="I69:I75">H69-G69</f>
        <v>-36878</v>
      </c>
      <c r="J69" s="152">
        <f aca="true" t="shared" si="15" ref="J69:J75">(H69/G69)*100</f>
        <v>98.75512929399041</v>
      </c>
    </row>
    <row r="70" spans="1:10" ht="18">
      <c r="A70" s="202" t="s">
        <v>44</v>
      </c>
      <c r="B70" s="181">
        <v>6011</v>
      </c>
      <c r="C70" s="182"/>
      <c r="D70" s="182">
        <v>17817</v>
      </c>
      <c r="E70" s="142">
        <f t="shared" si="12"/>
        <v>17817</v>
      </c>
      <c r="F70" s="151" t="e">
        <f t="shared" si="13"/>
        <v>#DIV/0!</v>
      </c>
      <c r="G70" s="143"/>
      <c r="H70" s="143">
        <v>32393</v>
      </c>
      <c r="I70" s="142">
        <f t="shared" si="14"/>
        <v>32393</v>
      </c>
      <c r="J70" s="152" t="e">
        <f t="shared" si="15"/>
        <v>#DIV/0!</v>
      </c>
    </row>
    <row r="71" spans="1:10" ht="18">
      <c r="A71" s="203" t="s">
        <v>45</v>
      </c>
      <c r="B71" s="181">
        <v>6012</v>
      </c>
      <c r="C71" s="186">
        <v>50967</v>
      </c>
      <c r="D71" s="186">
        <v>51701</v>
      </c>
      <c r="E71" s="142">
        <f t="shared" si="12"/>
        <v>734</v>
      </c>
      <c r="F71" s="151">
        <f t="shared" si="13"/>
        <v>101.44014754645163</v>
      </c>
      <c r="G71" s="187">
        <v>105707</v>
      </c>
      <c r="H71" s="187">
        <v>103295</v>
      </c>
      <c r="I71" s="142">
        <f t="shared" si="14"/>
        <v>-2412</v>
      </c>
      <c r="J71" s="152">
        <f t="shared" si="15"/>
        <v>97.7182211206448</v>
      </c>
    </row>
    <row r="72" spans="1:10" ht="18">
      <c r="A72" s="203" t="s">
        <v>46</v>
      </c>
      <c r="B72" s="181">
        <v>6013</v>
      </c>
      <c r="C72" s="186"/>
      <c r="D72" s="186"/>
      <c r="E72" s="142">
        <f t="shared" si="12"/>
        <v>0</v>
      </c>
      <c r="F72" s="151" t="e">
        <f t="shared" si="13"/>
        <v>#DIV/0!</v>
      </c>
      <c r="G72" s="187"/>
      <c r="H72" s="148"/>
      <c r="I72" s="142">
        <f t="shared" si="14"/>
        <v>0</v>
      </c>
      <c r="J72" s="152" t="e">
        <f t="shared" si="15"/>
        <v>#DIV/0!</v>
      </c>
    </row>
    <row r="73" spans="1:10" ht="18">
      <c r="A73" s="203" t="s">
        <v>47</v>
      </c>
      <c r="B73" s="181">
        <v>6014</v>
      </c>
      <c r="C73" s="186">
        <v>611606</v>
      </c>
      <c r="D73" s="186">
        <v>607926</v>
      </c>
      <c r="E73" s="142">
        <f t="shared" si="12"/>
        <v>-3680</v>
      </c>
      <c r="F73" s="151">
        <f t="shared" si="13"/>
        <v>99.39830544500872</v>
      </c>
      <c r="G73" s="187">
        <v>1268488</v>
      </c>
      <c r="H73" s="187">
        <v>1202095</v>
      </c>
      <c r="I73" s="142">
        <f t="shared" si="14"/>
        <v>-66393</v>
      </c>
      <c r="J73" s="152">
        <f t="shared" si="15"/>
        <v>94.76597334779674</v>
      </c>
    </row>
    <row r="74" spans="1:10" ht="18">
      <c r="A74" s="204" t="s">
        <v>48</v>
      </c>
      <c r="B74" s="181">
        <v>6015</v>
      </c>
      <c r="C74" s="205">
        <v>693683</v>
      </c>
      <c r="D74" s="205">
        <v>716144</v>
      </c>
      <c r="E74" s="142">
        <f t="shared" si="12"/>
        <v>22461</v>
      </c>
      <c r="F74" s="151">
        <f t="shared" si="13"/>
        <v>103.23793433023441</v>
      </c>
      <c r="G74" s="158">
        <v>1572476</v>
      </c>
      <c r="H74" s="158">
        <v>1538635</v>
      </c>
      <c r="I74" s="142">
        <f t="shared" si="14"/>
        <v>-33841</v>
      </c>
      <c r="J74" s="152">
        <f t="shared" si="15"/>
        <v>97.84791627980331</v>
      </c>
    </row>
    <row r="75" spans="1:10" ht="18">
      <c r="A75" s="206" t="s">
        <v>148</v>
      </c>
      <c r="B75" s="181">
        <v>6016</v>
      </c>
      <c r="C75" s="170">
        <v>33978</v>
      </c>
      <c r="D75" s="170">
        <v>23809</v>
      </c>
      <c r="E75" s="142">
        <f t="shared" si="12"/>
        <v>-10169</v>
      </c>
      <c r="F75" s="151">
        <f t="shared" si="13"/>
        <v>70.07181117193478</v>
      </c>
      <c r="G75" s="170">
        <v>15725</v>
      </c>
      <c r="H75" s="148">
        <v>49100</v>
      </c>
      <c r="I75" s="142">
        <f t="shared" si="14"/>
        <v>33375</v>
      </c>
      <c r="J75" s="152">
        <f t="shared" si="15"/>
        <v>312.241653418124</v>
      </c>
    </row>
    <row r="76" spans="1:10" ht="18">
      <c r="A76" s="270" t="s">
        <v>97</v>
      </c>
      <c r="B76" s="271"/>
      <c r="C76" s="271"/>
      <c r="D76" s="271"/>
      <c r="E76" s="271"/>
      <c r="F76" s="271"/>
      <c r="G76" s="271"/>
      <c r="H76" s="271"/>
      <c r="I76" s="271"/>
      <c r="J76" s="272"/>
    </row>
    <row r="77" spans="1:10" ht="18">
      <c r="A77" s="192" t="s">
        <v>76</v>
      </c>
      <c r="B77" s="181">
        <v>7010</v>
      </c>
      <c r="C77" s="207"/>
      <c r="D77" s="207"/>
      <c r="E77" s="207"/>
      <c r="F77" s="207"/>
      <c r="G77" s="207">
        <v>187</v>
      </c>
      <c r="H77" s="207">
        <v>116</v>
      </c>
      <c r="I77" s="207"/>
      <c r="J77" s="207"/>
    </row>
    <row r="78" spans="1:11" ht="18">
      <c r="A78" s="192"/>
      <c r="B78" s="181"/>
      <c r="C78" s="207"/>
      <c r="D78" s="207"/>
      <c r="E78" s="207"/>
      <c r="F78" s="207"/>
      <c r="G78" s="208" t="s">
        <v>98</v>
      </c>
      <c r="H78" s="208" t="s">
        <v>100</v>
      </c>
      <c r="I78" s="208" t="s">
        <v>101</v>
      </c>
      <c r="J78" s="208" t="s">
        <v>99</v>
      </c>
      <c r="K78" s="123" t="s">
        <v>129</v>
      </c>
    </row>
    <row r="79" spans="1:10" ht="18">
      <c r="A79" s="192" t="s">
        <v>53</v>
      </c>
      <c r="B79" s="185">
        <v>7011</v>
      </c>
      <c r="C79" s="186"/>
      <c r="D79" s="186"/>
      <c r="E79" s="186"/>
      <c r="F79" s="186"/>
      <c r="G79" s="186">
        <v>1644578</v>
      </c>
      <c r="H79" s="186">
        <v>1659070</v>
      </c>
      <c r="I79" s="186"/>
      <c r="J79" s="182"/>
    </row>
    <row r="80" spans="1:10" ht="18">
      <c r="A80" s="192" t="s">
        <v>77</v>
      </c>
      <c r="B80" s="185">
        <v>7012</v>
      </c>
      <c r="C80" s="186"/>
      <c r="D80" s="186"/>
      <c r="E80" s="186"/>
      <c r="F80" s="186"/>
      <c r="G80" s="187"/>
      <c r="H80" s="148"/>
      <c r="I80" s="148"/>
      <c r="J80" s="148"/>
    </row>
    <row r="81" spans="1:10" ht="18">
      <c r="A81" s="192" t="s">
        <v>78</v>
      </c>
      <c r="B81" s="185">
        <v>7013</v>
      </c>
      <c r="C81" s="186"/>
      <c r="D81" s="186"/>
      <c r="E81" s="186"/>
      <c r="F81" s="186"/>
      <c r="G81" s="187"/>
      <c r="H81" s="148"/>
      <c r="I81" s="148"/>
      <c r="J81" s="148"/>
    </row>
    <row r="82" spans="1:10" ht="18">
      <c r="A82" s="192" t="s">
        <v>79</v>
      </c>
      <c r="B82" s="209">
        <v>7016</v>
      </c>
      <c r="C82" s="205"/>
      <c r="D82" s="205"/>
      <c r="E82" s="205"/>
      <c r="F82" s="205"/>
      <c r="G82" s="158"/>
      <c r="H82" s="159"/>
      <c r="I82" s="159"/>
      <c r="J82" s="159"/>
    </row>
    <row r="83" spans="1:10" ht="18">
      <c r="A83" s="192" t="s">
        <v>80</v>
      </c>
      <c r="B83" s="169">
        <v>7020</v>
      </c>
      <c r="C83" s="142"/>
      <c r="D83" s="142"/>
      <c r="E83" s="142"/>
      <c r="F83" s="142"/>
      <c r="G83" s="142">
        <v>11823</v>
      </c>
      <c r="H83" s="201">
        <v>23758</v>
      </c>
      <c r="I83" s="201"/>
      <c r="J83" s="201"/>
    </row>
    <row r="84" spans="1:10" ht="18">
      <c r="A84" s="53"/>
      <c r="B84" s="49"/>
      <c r="C84" s="50"/>
      <c r="D84" s="50"/>
      <c r="E84" s="50"/>
      <c r="F84" s="50"/>
      <c r="G84" s="50"/>
      <c r="H84" s="54"/>
      <c r="I84" s="54"/>
      <c r="J84" s="54"/>
    </row>
    <row r="85" spans="1:10" ht="18">
      <c r="A85" s="42" t="s">
        <v>18</v>
      </c>
      <c r="B85" s="43"/>
      <c r="C85" s="71"/>
      <c r="D85" s="43"/>
      <c r="E85" s="44"/>
      <c r="F85" s="260" t="s">
        <v>142</v>
      </c>
      <c r="G85" s="260"/>
      <c r="H85" s="45"/>
      <c r="I85" s="46"/>
      <c r="J85" s="46"/>
    </row>
    <row r="86" spans="1:7" ht="18">
      <c r="A86" s="47"/>
      <c r="B86" s="73"/>
      <c r="C86" s="68" t="s">
        <v>19</v>
      </c>
      <c r="D86" s="68"/>
      <c r="E86" s="252" t="s">
        <v>20</v>
      </c>
      <c r="F86" s="252"/>
      <c r="G86" s="252"/>
    </row>
    <row r="87" spans="1:7" ht="18">
      <c r="A87" s="47" t="s">
        <v>21</v>
      </c>
      <c r="B87" s="73"/>
      <c r="C87" s="72"/>
      <c r="D87" s="73"/>
      <c r="E87" s="73"/>
      <c r="F87" s="261" t="s">
        <v>143</v>
      </c>
      <c r="G87" s="261"/>
    </row>
    <row r="88" spans="1:7" ht="18">
      <c r="A88" s="47"/>
      <c r="B88" s="73"/>
      <c r="C88" s="68" t="s">
        <v>19</v>
      </c>
      <c r="D88" s="68"/>
      <c r="E88" s="252" t="s">
        <v>20</v>
      </c>
      <c r="F88" s="252"/>
      <c r="G88" s="252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A53:J53"/>
    <mergeCell ref="A76:J76"/>
    <mergeCell ref="F85:G85"/>
    <mergeCell ref="E86:G86"/>
    <mergeCell ref="F87:G87"/>
    <mergeCell ref="A64:J64"/>
    <mergeCell ref="E2:J2"/>
    <mergeCell ref="A4:J4"/>
    <mergeCell ref="A5:J5"/>
    <mergeCell ref="A6:J6"/>
    <mergeCell ref="A7:J7"/>
    <mergeCell ref="K47:W52"/>
    <mergeCell ref="E88:G88"/>
    <mergeCell ref="A9:A10"/>
    <mergeCell ref="B9:B10"/>
    <mergeCell ref="G9:J9"/>
    <mergeCell ref="C9:F9"/>
    <mergeCell ref="A12:J12"/>
    <mergeCell ref="A28:J28"/>
    <mergeCell ref="A42:J42"/>
    <mergeCell ref="A68:J68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4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2021-07-28T11:18:25Z</cp:lastPrinted>
  <dcterms:created xsi:type="dcterms:W3CDTF">2015-06-05T18:19:34Z</dcterms:created>
  <dcterms:modified xsi:type="dcterms:W3CDTF">2021-08-12T07:12:51Z</dcterms:modified>
  <cp:category/>
  <cp:version/>
  <cp:contentType/>
  <cp:contentStatus/>
</cp:coreProperties>
</file>