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<sst xmlns="http://schemas.openxmlformats.org/spreadsheetml/2006/main" count="186" uniqueCount="104">
  <si>
    <t>Якщо ви маєте пропозицію чи побажання щодо покращення цього звіту, напишіть нам, будь ласка:</t>
  </si>
  <si>
    <t>№</t>
  </si>
  <si>
    <t>Ідентифікатор закупівлі</t>
  </si>
  <si>
    <t>Назва товару</t>
  </si>
  <si>
    <t>Класифікатор</t>
  </si>
  <si>
    <t>Тип процедури</t>
  </si>
  <si>
    <t>Дата публікації закупівлі</t>
  </si>
  <si>
    <t>Дата проведення аукціону або розгляду</t>
  </si>
  <si>
    <t>Дата закінчення процедури</t>
  </si>
  <si>
    <t>Кількість учасників аукціону</t>
  </si>
  <si>
    <t>Кількість одиниць</t>
  </si>
  <si>
    <t>Очікувана вартість, грн</t>
  </si>
  <si>
    <t>Очікувана вартість, одиниця.</t>
  </si>
  <si>
    <t>Пропозиція потенційного переможця (з найменшою ціною) грн</t>
  </si>
  <si>
    <t>Пропозиція потенційного переможця (з найменшою ціною) за одиницю грн</t>
  </si>
  <si>
    <t>Назва потенційного переможця (з найменшою ціною)</t>
  </si>
  <si>
    <t>Сума зниження грн</t>
  </si>
  <si>
    <t>% зниження</t>
  </si>
  <si>
    <t>Фактичний переможець</t>
  </si>
  <si>
    <t>ЄДРПОУ переможця</t>
  </si>
  <si>
    <t>Посилання на тендер</t>
  </si>
  <si>
    <t>Статус</t>
  </si>
  <si>
    <t>Кількість запрошених постачальників</t>
  </si>
  <si>
    <t>Причина скасування закупівлі</t>
  </si>
  <si>
    <t>Номер договору</t>
  </si>
  <si>
    <t>Фактична сума договору</t>
  </si>
  <si>
    <t>Валюта</t>
  </si>
  <si>
    <t>Статус договору</t>
  </si>
  <si>
    <t>Укладення договору з</t>
  </si>
  <si>
    <t>Укладення договору до</t>
  </si>
  <si>
    <t>Всі учасники закупки</t>
  </si>
  <si>
    <t>UA-2022-01-26-014850-b</t>
  </si>
  <si>
    <t>Інформаційні послуги електронного кабінету бухгалтерських виддань на 2 міс.2022</t>
  </si>
  <si>
    <t>79211000-6 - Бухгалтерські послуги</t>
  </si>
  <si>
    <t>Закупівля без використання електронної системи</t>
  </si>
  <si>
    <t>ПРИВАТНЕ ПІДПРИЄМСТВО "БУХПРЕС"</t>
  </si>
  <si>
    <t>40986734</t>
  </si>
  <si>
    <t>завершено</t>
  </si>
  <si>
    <t>1373162</t>
  </si>
  <si>
    <t>UAH</t>
  </si>
  <si>
    <t>закритий</t>
  </si>
  <si>
    <t>UA-2022-02-01-012677-b</t>
  </si>
  <si>
    <t>Послуги, пов’язані з програмним забезпеченням (ЄІСУМБ)</t>
  </si>
  <si>
    <t>72250000-2 - Послуги, пов’язані із системами та підтримкою</t>
  </si>
  <si>
    <t>ТОВАРИСТВО З ОБМЕЖЕНОЮ ВІДПОВІДАЛЬНІСТЮ "ЦЕНТР ІНФОРМАЦІЙНИХ І АНАЛІТИЧНИХ ТЕХНОЛОГІЙ"</t>
  </si>
  <si>
    <t>36216548</t>
  </si>
  <si>
    <t>21ДН-КВН</t>
  </si>
  <si>
    <t>UA-2022-02-01-012827-b</t>
  </si>
  <si>
    <t>Послуги з розробки та запису музичних фоноргам.</t>
  </si>
  <si>
    <t>32300000-6 - Радіо- і телевізійні приймачі, апаратура для запису та відтворення аудіо- та відеоматеріалу</t>
  </si>
  <si>
    <t>СІГАРЬОВ ВІТАЛІЙ КОСТЯНТИНОВИЧ</t>
  </si>
  <si>
    <t>3204919975</t>
  </si>
  <si>
    <t>01/01/22</t>
  </si>
  <si>
    <t>UA-2022-02-01-012996-b</t>
  </si>
  <si>
    <t xml:space="preserve">Послуги по забезпеченню звуко-техничним обладнанням вистави в січні 2022 </t>
  </si>
  <si>
    <t>31000000-6 - Електротехнічне устаткування, апаратура, обладнання та матеріали; освітлювальне устаткування</t>
  </si>
  <si>
    <t>САНІН ПАВЛО СЕРГІЙОВИЧ</t>
  </si>
  <si>
    <t>3194919452</t>
  </si>
  <si>
    <t>UA-2022-02-02-009247-b</t>
  </si>
  <si>
    <t>22ДН-КВН</t>
  </si>
  <si>
    <t>UA-2022-03-31-002070-b</t>
  </si>
  <si>
    <t xml:space="preserve">Послуги, пов’язані з програмним забезпеченням </t>
  </si>
  <si>
    <t>ТОВАРИСТВО З ОБМЕЖЕНОЮ ВІДПОВІДАЛЬНІСТЮ "МАЯК ПРОТЕКШН"</t>
  </si>
  <si>
    <t>41590629</t>
  </si>
  <si>
    <t>рахунок 72</t>
  </si>
  <si>
    <t>UA-2022-05-23-005264-a</t>
  </si>
  <si>
    <t>1467643</t>
  </si>
  <si>
    <t>UA-2022-08-05-008935-a</t>
  </si>
  <si>
    <t>ПРИВАТНЕ ПІДПРИЄМСТВО "ВЕРТОКС"</t>
  </si>
  <si>
    <t>43360503</t>
  </si>
  <si>
    <t>05/08-22</t>
  </si>
  <si>
    <t>UA-2022-08-23-009743-a</t>
  </si>
  <si>
    <t>Передплата на журнал "Кадровик України" Спецвипуск.Електронна версія</t>
  </si>
  <si>
    <t>22000000-0 - Друкована та супутня продукція</t>
  </si>
  <si>
    <t>ТОВАРИСТВО З ОБМЕЖЕНОЮ ВІДПОВІДАЛЬНІСТЮ "ПРОФПРЕСА"</t>
  </si>
  <si>
    <t>42020820</t>
  </si>
  <si>
    <t>1167</t>
  </si>
  <si>
    <t>UA-2022-09-05-003915-a</t>
  </si>
  <si>
    <t>Послуга з супроводу сайту kvndgu.com.ua</t>
  </si>
  <si>
    <t>72300000-8 - Послуги у сфері управління даними</t>
  </si>
  <si>
    <t>ТОВАРИСТВО З ОБМЕЖЕНОЮ ВІДПОВІДАЛЬНІСТЮ "ХОСТПРО ЛАБ"</t>
  </si>
  <si>
    <t>42591377</t>
  </si>
  <si>
    <t>1645481</t>
  </si>
  <si>
    <t>UA-2022-10-03-010371-a</t>
  </si>
  <si>
    <t xml:space="preserve">Інформаційно-консультаційні послуги онлайн-сервісу "Кадроленд.сом" </t>
  </si>
  <si>
    <t>79400000-8 - Консультаційні послуги з питань підприємницької діяльності та управління і супутні послуги</t>
  </si>
  <si>
    <t>ТОВАРИСТВО З ОБМЕЖЕНОЮ ВІДПОВІДАЛЬНІСТЮ "КАДРОЛЕНД"</t>
  </si>
  <si>
    <t>42770570</t>
  </si>
  <si>
    <t>№10/114/4327</t>
  </si>
  <si>
    <t>UA-2022-10-03-010399-a</t>
  </si>
  <si>
    <t>Інформаційні послуги електронного кабінету бухгалтерських виддань на 3 міс.2022</t>
  </si>
  <si>
    <t>ПРИВАТНЕ ПІДПРИЄМСТВО "КАВІНФОРМ"</t>
  </si>
  <si>
    <t>37763734</t>
  </si>
  <si>
    <t>№1578039</t>
  </si>
  <si>
    <t>UA-2022-10-12-009265-a</t>
  </si>
  <si>
    <t>Послуги, пов’язані з програмним забезпеченням  Медок</t>
  </si>
  <si>
    <t>72000000-5 - Послуги у сфері інформаційних технологій: консультування, розробка програмного забезпечення, послуги мережі Інтернет і послуги з підтримки</t>
  </si>
  <si>
    <t>КУНЦИК ОЛЕНА АНАТОЛІЇВНА</t>
  </si>
  <si>
    <t>3203905946</t>
  </si>
  <si>
    <t>ДПМ00014306</t>
  </si>
  <si>
    <t>UA-2022-11-02-007436-a</t>
  </si>
  <si>
    <t>Послуги, пов’язані з супроводом ПЗ Медок.</t>
  </si>
  <si>
    <t>рахунок №ДПМ00015623</t>
  </si>
  <si>
    <t>Звіт створено 28 лютого в 12:22 з використанням http://zakupki.prom.ua</t>
  </si>
</sst>
</file>

<file path=xl/styles.xml><?xml version="1.0" encoding="utf-8"?>
<styleSheet xmlns="http://schemas.openxmlformats.org/spreadsheetml/2006/main">
  <numFmts count="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dd\.mm\.yyyy"/>
  </numFmts>
  <fonts count="37">
    <font>
      <sz val="10"/>
      <name val="Arial"/>
      <family val="0"/>
    </font>
    <font>
      <sz val="10"/>
      <color indexed="12"/>
      <name val="Arial"/>
      <family val="0"/>
    </font>
    <font>
      <b/>
      <sz val="10"/>
      <color indexed="9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7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</borders>
  <cellStyleXfs count="56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2" fillId="33" borderId="10" xfId="0" applyFont="1" applyFill="1" applyBorder="1" applyAlignment="1" applyProtection="1">
      <alignment horizontal="center" wrapText="1"/>
      <protection/>
    </xf>
    <xf numFmtId="1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wrapText="1"/>
      <protection/>
    </xf>
    <xf numFmtId="164" fontId="0" fillId="0" borderId="0" xfId="0" applyNumberFormat="1" applyFont="1" applyFill="1" applyBorder="1" applyAlignment="1" applyProtection="1">
      <alignment/>
      <protection/>
    </xf>
    <xf numFmtId="4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wrapText="1"/>
      <protection/>
    </xf>
    <xf numFmtId="0" fontId="1" fillId="0" borderId="0" xfId="0" applyFont="1" applyFill="1" applyBorder="1" applyAlignment="1" applyProtection="1">
      <alignment wrapText="1"/>
      <protection/>
    </xf>
  </cellXfs>
  <cellStyles count="4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D19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0.00390625" style="0" customWidth="1"/>
    <col min="2" max="2" width="25.00390625" style="0" customWidth="1"/>
    <col min="3" max="5" width="45.00390625" style="0" customWidth="1"/>
    <col min="6" max="8" width="20.00390625" style="0" customWidth="1"/>
    <col min="9" max="10" width="10.00390625" style="0" customWidth="1"/>
    <col min="11" max="14" width="25.00390625" style="0" customWidth="1"/>
    <col min="15" max="15" width="45.00390625" style="0" customWidth="1"/>
    <col min="16" max="16" width="25.00390625" style="0" customWidth="1"/>
    <col min="17" max="17" width="15.00390625" style="0" customWidth="1"/>
    <col min="18" max="18" width="45.00390625" style="0" customWidth="1"/>
    <col min="19" max="19" width="20.00390625" style="0" customWidth="1"/>
    <col min="20" max="20" width="30.00390625" style="0" customWidth="1"/>
    <col min="21" max="24" width="20.00390625" style="0" customWidth="1"/>
    <col min="25" max="25" width="25.00390625" style="0" customWidth="1"/>
    <col min="26" max="26" width="10.00390625" style="0" customWidth="1"/>
    <col min="27" max="29" width="20.00390625" style="0" customWidth="1"/>
    <col min="30" max="30" width="50.00390625" style="0" customWidth="1"/>
  </cols>
  <sheetData>
    <row r="1" ht="12.75">
      <c r="A1" s="1" t="s">
        <v>0</v>
      </c>
    </row>
    <row r="2" ht="12.75">
      <c r="A2" s="2" t="str">
        <f>HYPERLINK("mailto:report.zakupki@prom.ua","report.zakupki@prom.ua")</f>
        <v>report.zakupki@prom.ua</v>
      </c>
    </row>
    <row r="4" spans="1:30" ht="63.75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3" t="s">
        <v>8</v>
      </c>
      <c r="I4" s="3" t="s">
        <v>9</v>
      </c>
      <c r="J4" s="3" t="s">
        <v>10</v>
      </c>
      <c r="K4" s="3" t="s">
        <v>11</v>
      </c>
      <c r="L4" s="3" t="s">
        <v>12</v>
      </c>
      <c r="M4" s="3" t="s">
        <v>13</v>
      </c>
      <c r="N4" s="3" t="s">
        <v>14</v>
      </c>
      <c r="O4" s="3" t="s">
        <v>15</v>
      </c>
      <c r="P4" s="3" t="s">
        <v>16</v>
      </c>
      <c r="Q4" s="3" t="s">
        <v>17</v>
      </c>
      <c r="R4" s="3" t="s">
        <v>18</v>
      </c>
      <c r="S4" s="3" t="s">
        <v>19</v>
      </c>
      <c r="T4" s="3" t="s">
        <v>20</v>
      </c>
      <c r="U4" s="3" t="s">
        <v>21</v>
      </c>
      <c r="V4" s="3" t="s">
        <v>22</v>
      </c>
      <c r="W4" s="3" t="s">
        <v>23</v>
      </c>
      <c r="X4" s="3" t="s">
        <v>24</v>
      </c>
      <c r="Y4" s="3" t="s">
        <v>25</v>
      </c>
      <c r="Z4" s="3" t="s">
        <v>26</v>
      </c>
      <c r="AA4" s="3" t="s">
        <v>27</v>
      </c>
      <c r="AB4" s="3" t="s">
        <v>28</v>
      </c>
      <c r="AC4" s="3" t="s">
        <v>29</v>
      </c>
      <c r="AD4" s="3" t="s">
        <v>30</v>
      </c>
    </row>
    <row r="5" spans="1:30" ht="25.5">
      <c r="A5" s="4">
        <v>1</v>
      </c>
      <c r="B5" s="1" t="s">
        <v>31</v>
      </c>
      <c r="C5" s="5" t="s">
        <v>32</v>
      </c>
      <c r="D5" s="1" t="s">
        <v>33</v>
      </c>
      <c r="E5" s="1" t="s">
        <v>34</v>
      </c>
      <c r="F5" s="6">
        <v>44587</v>
      </c>
      <c r="G5" s="1"/>
      <c r="H5" s="6">
        <v>44587</v>
      </c>
      <c r="I5" s="4">
        <v>1</v>
      </c>
      <c r="J5" s="7">
        <v>1</v>
      </c>
      <c r="K5" s="7">
        <v>800</v>
      </c>
      <c r="L5" s="7">
        <v>800</v>
      </c>
      <c r="M5" s="7">
        <v>800</v>
      </c>
      <c r="N5" s="7">
        <v>800</v>
      </c>
      <c r="O5" s="8" t="s">
        <v>35</v>
      </c>
      <c r="P5" s="7">
        <v>0</v>
      </c>
      <c r="Q5" s="7">
        <v>0</v>
      </c>
      <c r="R5" s="1" t="s">
        <v>35</v>
      </c>
      <c r="S5" s="1" t="s">
        <v>36</v>
      </c>
      <c r="T5" s="9" t="str">
        <f>HYPERLINK("https://my.zakupki.prom.ua/cabinet/purchases/state_purchase/view/34499727")</f>
        <v>https://my.zakupki.prom.ua/cabinet/purchases/state_purchase/view/34499727</v>
      </c>
      <c r="U5" s="1" t="s">
        <v>37</v>
      </c>
      <c r="V5" s="4">
        <v>0</v>
      </c>
      <c r="W5" s="1"/>
      <c r="X5" s="1" t="s">
        <v>38</v>
      </c>
      <c r="Y5" s="7">
        <v>800</v>
      </c>
      <c r="Z5" s="1" t="s">
        <v>39</v>
      </c>
      <c r="AA5" s="1" t="s">
        <v>40</v>
      </c>
      <c r="AB5" s="1"/>
      <c r="AC5" s="1"/>
      <c r="AD5" s="1"/>
    </row>
    <row r="6" spans="1:30" ht="38.25">
      <c r="A6" s="4">
        <v>2</v>
      </c>
      <c r="B6" s="1" t="s">
        <v>41</v>
      </c>
      <c r="C6" s="5" t="s">
        <v>42</v>
      </c>
      <c r="D6" s="1" t="s">
        <v>43</v>
      </c>
      <c r="E6" s="1" t="s">
        <v>34</v>
      </c>
      <c r="F6" s="6">
        <v>44593</v>
      </c>
      <c r="G6" s="1"/>
      <c r="H6" s="6">
        <v>44593</v>
      </c>
      <c r="I6" s="4">
        <v>1</v>
      </c>
      <c r="J6" s="7">
        <v>1</v>
      </c>
      <c r="K6" s="7">
        <v>4800</v>
      </c>
      <c r="L6" s="7">
        <v>4800</v>
      </c>
      <c r="M6" s="7">
        <v>4800</v>
      </c>
      <c r="N6" s="7">
        <v>4800</v>
      </c>
      <c r="O6" s="8" t="s">
        <v>44</v>
      </c>
      <c r="P6" s="7">
        <v>0</v>
      </c>
      <c r="Q6" s="7">
        <v>0</v>
      </c>
      <c r="R6" s="1" t="s">
        <v>44</v>
      </c>
      <c r="S6" s="1" t="s">
        <v>45</v>
      </c>
      <c r="T6" s="9" t="str">
        <f>HYPERLINK("https://my.zakupki.prom.ua/cabinet/purchases/state_purchase/view/34713017")</f>
        <v>https://my.zakupki.prom.ua/cabinet/purchases/state_purchase/view/34713017</v>
      </c>
      <c r="U6" s="1" t="s">
        <v>37</v>
      </c>
      <c r="V6" s="4">
        <v>0</v>
      </c>
      <c r="W6" s="1"/>
      <c r="X6" s="1" t="s">
        <v>46</v>
      </c>
      <c r="Y6" s="7">
        <v>4800</v>
      </c>
      <c r="Z6" s="1" t="s">
        <v>39</v>
      </c>
      <c r="AA6" s="1" t="s">
        <v>40</v>
      </c>
      <c r="AB6" s="1"/>
      <c r="AC6" s="1"/>
      <c r="AD6" s="1"/>
    </row>
    <row r="7" spans="1:30" ht="25.5">
      <c r="A7" s="4">
        <v>3</v>
      </c>
      <c r="B7" s="1" t="s">
        <v>47</v>
      </c>
      <c r="C7" s="5" t="s">
        <v>48</v>
      </c>
      <c r="D7" s="1" t="s">
        <v>49</v>
      </c>
      <c r="E7" s="1" t="s">
        <v>34</v>
      </c>
      <c r="F7" s="6">
        <v>44593</v>
      </c>
      <c r="G7" s="1"/>
      <c r="H7" s="6">
        <v>44593</v>
      </c>
      <c r="I7" s="4">
        <v>1</v>
      </c>
      <c r="J7" s="7">
        <v>1</v>
      </c>
      <c r="K7" s="7">
        <v>4500</v>
      </c>
      <c r="L7" s="7">
        <v>4500</v>
      </c>
      <c r="M7" s="7">
        <v>4500</v>
      </c>
      <c r="N7" s="7">
        <v>4500</v>
      </c>
      <c r="O7" s="8" t="s">
        <v>50</v>
      </c>
      <c r="P7" s="7">
        <v>0</v>
      </c>
      <c r="Q7" s="7">
        <v>0</v>
      </c>
      <c r="R7" s="1" t="s">
        <v>50</v>
      </c>
      <c r="S7" s="1" t="s">
        <v>51</v>
      </c>
      <c r="T7" s="9" t="str">
        <f>HYPERLINK("https://my.zakupki.prom.ua/cabinet/purchases/state_purchase/view/34713515")</f>
        <v>https://my.zakupki.prom.ua/cabinet/purchases/state_purchase/view/34713515</v>
      </c>
      <c r="U7" s="1" t="s">
        <v>37</v>
      </c>
      <c r="V7" s="4">
        <v>0</v>
      </c>
      <c r="W7" s="1"/>
      <c r="X7" s="1" t="s">
        <v>52</v>
      </c>
      <c r="Y7" s="7">
        <v>4500</v>
      </c>
      <c r="Z7" s="1" t="s">
        <v>39</v>
      </c>
      <c r="AA7" s="1" t="s">
        <v>40</v>
      </c>
      <c r="AB7" s="1"/>
      <c r="AC7" s="1"/>
      <c r="AD7" s="1"/>
    </row>
    <row r="8" spans="1:30" ht="25.5">
      <c r="A8" s="4">
        <v>4</v>
      </c>
      <c r="B8" s="1" t="s">
        <v>53</v>
      </c>
      <c r="C8" s="5" t="s">
        <v>54</v>
      </c>
      <c r="D8" s="1" t="s">
        <v>55</v>
      </c>
      <c r="E8" s="1" t="s">
        <v>34</v>
      </c>
      <c r="F8" s="6">
        <v>44593</v>
      </c>
      <c r="G8" s="1"/>
      <c r="H8" s="6">
        <v>44593</v>
      </c>
      <c r="I8" s="4">
        <v>1</v>
      </c>
      <c r="J8" s="7">
        <v>1</v>
      </c>
      <c r="K8" s="7">
        <v>3500</v>
      </c>
      <c r="L8" s="7">
        <v>3500</v>
      </c>
      <c r="M8" s="7">
        <v>3500</v>
      </c>
      <c r="N8" s="7">
        <v>3500</v>
      </c>
      <c r="O8" s="8" t="s">
        <v>56</v>
      </c>
      <c r="P8" s="7">
        <v>0</v>
      </c>
      <c r="Q8" s="7">
        <v>0</v>
      </c>
      <c r="R8" s="1" t="s">
        <v>56</v>
      </c>
      <c r="S8" s="1" t="s">
        <v>57</v>
      </c>
      <c r="T8" s="9" t="str">
        <f>HYPERLINK("https://my.zakupki.prom.ua/cabinet/purchases/state_purchase/view/34714119")</f>
        <v>https://my.zakupki.prom.ua/cabinet/purchases/state_purchase/view/34714119</v>
      </c>
      <c r="U8" s="1" t="s">
        <v>37</v>
      </c>
      <c r="V8" s="4">
        <v>0</v>
      </c>
      <c r="W8" s="1"/>
      <c r="X8" s="1" t="s">
        <v>52</v>
      </c>
      <c r="Y8" s="7">
        <v>3500</v>
      </c>
      <c r="Z8" s="1" t="s">
        <v>39</v>
      </c>
      <c r="AA8" s="1" t="s">
        <v>40</v>
      </c>
      <c r="AB8" s="1"/>
      <c r="AC8" s="1"/>
      <c r="AD8" s="1"/>
    </row>
    <row r="9" spans="1:30" ht="38.25">
      <c r="A9" s="4">
        <v>5</v>
      </c>
      <c r="B9" s="1" t="s">
        <v>58</v>
      </c>
      <c r="C9" s="5" t="s">
        <v>42</v>
      </c>
      <c r="D9" s="1" t="s">
        <v>43</v>
      </c>
      <c r="E9" s="1" t="s">
        <v>34</v>
      </c>
      <c r="F9" s="6">
        <v>44594</v>
      </c>
      <c r="G9" s="1"/>
      <c r="H9" s="6">
        <v>44594</v>
      </c>
      <c r="I9" s="4">
        <v>1</v>
      </c>
      <c r="J9" s="7">
        <v>12</v>
      </c>
      <c r="K9" s="7">
        <v>5760</v>
      </c>
      <c r="L9" s="7">
        <v>480</v>
      </c>
      <c r="M9" s="7">
        <v>5760</v>
      </c>
      <c r="N9" s="7">
        <v>480</v>
      </c>
      <c r="O9" s="8" t="s">
        <v>44</v>
      </c>
      <c r="P9" s="7">
        <v>0</v>
      </c>
      <c r="Q9" s="7">
        <v>0</v>
      </c>
      <c r="R9" s="1" t="s">
        <v>44</v>
      </c>
      <c r="S9" s="1" t="s">
        <v>45</v>
      </c>
      <c r="T9" s="9" t="str">
        <f>HYPERLINK("https://my.zakupki.prom.ua/cabinet/purchases/state_purchase/view/34751427")</f>
        <v>https://my.zakupki.prom.ua/cabinet/purchases/state_purchase/view/34751427</v>
      </c>
      <c r="U9" s="1" t="s">
        <v>37</v>
      </c>
      <c r="V9" s="4">
        <v>0</v>
      </c>
      <c r="W9" s="1"/>
      <c r="X9" s="1" t="s">
        <v>59</v>
      </c>
      <c r="Y9" s="7">
        <v>5760</v>
      </c>
      <c r="Z9" s="1" t="s">
        <v>39</v>
      </c>
      <c r="AA9" s="1" t="s">
        <v>40</v>
      </c>
      <c r="AB9" s="1"/>
      <c r="AC9" s="1"/>
      <c r="AD9" s="1"/>
    </row>
    <row r="10" spans="1:30" ht="25.5">
      <c r="A10" s="4">
        <v>6</v>
      </c>
      <c r="B10" s="1" t="s">
        <v>60</v>
      </c>
      <c r="C10" s="5" t="s">
        <v>61</v>
      </c>
      <c r="D10" s="1" t="s">
        <v>43</v>
      </c>
      <c r="E10" s="1" t="s">
        <v>34</v>
      </c>
      <c r="F10" s="6">
        <v>44651</v>
      </c>
      <c r="G10" s="1"/>
      <c r="H10" s="6">
        <v>44651</v>
      </c>
      <c r="I10" s="4">
        <v>1</v>
      </c>
      <c r="J10" s="7">
        <v>1</v>
      </c>
      <c r="K10" s="7">
        <v>489</v>
      </c>
      <c r="L10" s="7">
        <v>489</v>
      </c>
      <c r="M10" s="7">
        <v>489</v>
      </c>
      <c r="N10" s="7">
        <v>489</v>
      </c>
      <c r="O10" s="8" t="s">
        <v>62</v>
      </c>
      <c r="P10" s="7">
        <v>0</v>
      </c>
      <c r="Q10" s="7">
        <v>0</v>
      </c>
      <c r="R10" s="1" t="s">
        <v>62</v>
      </c>
      <c r="S10" s="1" t="s">
        <v>63</v>
      </c>
      <c r="T10" s="9" t="str">
        <f>HYPERLINK("https://my.zakupki.prom.ua/cabinet/purchases/state_purchase/view/35801871")</f>
        <v>https://my.zakupki.prom.ua/cabinet/purchases/state_purchase/view/35801871</v>
      </c>
      <c r="U10" s="1" t="s">
        <v>37</v>
      </c>
      <c r="V10" s="4">
        <v>0</v>
      </c>
      <c r="W10" s="1"/>
      <c r="X10" s="1" t="s">
        <v>64</v>
      </c>
      <c r="Y10" s="7">
        <v>489</v>
      </c>
      <c r="Z10" s="1" t="s">
        <v>39</v>
      </c>
      <c r="AA10" s="1" t="s">
        <v>40</v>
      </c>
      <c r="AB10" s="1"/>
      <c r="AC10" s="1"/>
      <c r="AD10" s="1"/>
    </row>
    <row r="11" spans="1:30" ht="25.5">
      <c r="A11" s="4">
        <v>7</v>
      </c>
      <c r="B11" s="1" t="s">
        <v>65</v>
      </c>
      <c r="C11" s="5" t="s">
        <v>32</v>
      </c>
      <c r="D11" s="1" t="s">
        <v>33</v>
      </c>
      <c r="E11" s="1" t="s">
        <v>34</v>
      </c>
      <c r="F11" s="6">
        <v>44704</v>
      </c>
      <c r="G11" s="1"/>
      <c r="H11" s="6">
        <v>44704</v>
      </c>
      <c r="I11" s="4">
        <v>1</v>
      </c>
      <c r="J11" s="7">
        <v>1</v>
      </c>
      <c r="K11" s="7">
        <v>500</v>
      </c>
      <c r="L11" s="7">
        <v>500</v>
      </c>
      <c r="M11" s="7">
        <v>500</v>
      </c>
      <c r="N11" s="7">
        <v>500</v>
      </c>
      <c r="O11" s="8" t="s">
        <v>35</v>
      </c>
      <c r="P11" s="7">
        <v>0</v>
      </c>
      <c r="Q11" s="7">
        <v>0</v>
      </c>
      <c r="R11" s="1" t="s">
        <v>35</v>
      </c>
      <c r="S11" s="1" t="s">
        <v>36</v>
      </c>
      <c r="T11" s="9" t="str">
        <f>HYPERLINK("https://my.zakupki.prom.ua/cabinet/purchases/state_purchase/view/36188521")</f>
        <v>https://my.zakupki.prom.ua/cabinet/purchases/state_purchase/view/36188521</v>
      </c>
      <c r="U11" s="1" t="s">
        <v>37</v>
      </c>
      <c r="V11" s="4">
        <v>0</v>
      </c>
      <c r="W11" s="1"/>
      <c r="X11" s="1" t="s">
        <v>66</v>
      </c>
      <c r="Y11" s="7">
        <v>500</v>
      </c>
      <c r="Z11" s="1" t="s">
        <v>39</v>
      </c>
      <c r="AA11" s="1" t="s">
        <v>40</v>
      </c>
      <c r="AB11" s="1"/>
      <c r="AC11" s="1"/>
      <c r="AD11" s="1"/>
    </row>
    <row r="12" spans="1:30" ht="25.5">
      <c r="A12" s="4">
        <v>8</v>
      </c>
      <c r="B12" s="1" t="s">
        <v>67</v>
      </c>
      <c r="C12" s="5" t="s">
        <v>32</v>
      </c>
      <c r="D12" s="1" t="s">
        <v>33</v>
      </c>
      <c r="E12" s="1" t="s">
        <v>34</v>
      </c>
      <c r="F12" s="6">
        <v>44778</v>
      </c>
      <c r="G12" s="1"/>
      <c r="H12" s="6">
        <v>44778</v>
      </c>
      <c r="I12" s="4">
        <v>1</v>
      </c>
      <c r="J12" s="7">
        <v>2</v>
      </c>
      <c r="K12" s="7">
        <v>500</v>
      </c>
      <c r="L12" s="7">
        <v>250</v>
      </c>
      <c r="M12" s="7">
        <v>500</v>
      </c>
      <c r="N12" s="7">
        <v>250</v>
      </c>
      <c r="O12" s="8" t="s">
        <v>68</v>
      </c>
      <c r="P12" s="7">
        <v>0</v>
      </c>
      <c r="Q12" s="7">
        <v>0</v>
      </c>
      <c r="R12" s="1" t="s">
        <v>68</v>
      </c>
      <c r="S12" s="1" t="s">
        <v>69</v>
      </c>
      <c r="T12" s="9" t="str">
        <f>HYPERLINK("https://my.zakupki.prom.ua/cabinet/purchases/state_purchase/view/36956061")</f>
        <v>https://my.zakupki.prom.ua/cabinet/purchases/state_purchase/view/36956061</v>
      </c>
      <c r="U12" s="1" t="s">
        <v>37</v>
      </c>
      <c r="V12" s="4">
        <v>0</v>
      </c>
      <c r="W12" s="1"/>
      <c r="X12" s="1" t="s">
        <v>70</v>
      </c>
      <c r="Y12" s="7">
        <v>500</v>
      </c>
      <c r="Z12" s="1" t="s">
        <v>39</v>
      </c>
      <c r="AA12" s="1" t="s">
        <v>40</v>
      </c>
      <c r="AB12" s="1"/>
      <c r="AC12" s="1"/>
      <c r="AD12" s="1"/>
    </row>
    <row r="13" spans="1:30" ht="25.5">
      <c r="A13" s="4">
        <v>9</v>
      </c>
      <c r="B13" s="1" t="s">
        <v>71</v>
      </c>
      <c r="C13" s="5" t="s">
        <v>72</v>
      </c>
      <c r="D13" s="1" t="s">
        <v>73</v>
      </c>
      <c r="E13" s="1" t="s">
        <v>34</v>
      </c>
      <c r="F13" s="6">
        <v>44796</v>
      </c>
      <c r="G13" s="1"/>
      <c r="H13" s="6">
        <v>44796</v>
      </c>
      <c r="I13" s="4">
        <v>1</v>
      </c>
      <c r="J13" s="7">
        <v>1</v>
      </c>
      <c r="K13" s="7">
        <v>280</v>
      </c>
      <c r="L13" s="7">
        <v>280</v>
      </c>
      <c r="M13" s="7">
        <v>280</v>
      </c>
      <c r="N13" s="7">
        <v>280</v>
      </c>
      <c r="O13" s="8" t="s">
        <v>74</v>
      </c>
      <c r="P13" s="7">
        <v>0</v>
      </c>
      <c r="Q13" s="7">
        <v>0</v>
      </c>
      <c r="R13" s="1" t="s">
        <v>74</v>
      </c>
      <c r="S13" s="1" t="s">
        <v>75</v>
      </c>
      <c r="T13" s="9" t="str">
        <f>HYPERLINK("https://my.zakupki.prom.ua/cabinet/purchases/state_purchase/view/37198765")</f>
        <v>https://my.zakupki.prom.ua/cabinet/purchases/state_purchase/view/37198765</v>
      </c>
      <c r="U13" s="1" t="s">
        <v>37</v>
      </c>
      <c r="V13" s="4">
        <v>0</v>
      </c>
      <c r="W13" s="1"/>
      <c r="X13" s="1" t="s">
        <v>76</v>
      </c>
      <c r="Y13" s="7">
        <v>280</v>
      </c>
      <c r="Z13" s="1" t="s">
        <v>39</v>
      </c>
      <c r="AA13" s="1" t="s">
        <v>40</v>
      </c>
      <c r="AB13" s="1"/>
      <c r="AC13" s="1"/>
      <c r="AD13" s="1"/>
    </row>
    <row r="14" spans="1:30" ht="25.5">
      <c r="A14" s="4">
        <v>10</v>
      </c>
      <c r="B14" s="1" t="s">
        <v>77</v>
      </c>
      <c r="C14" s="5" t="s">
        <v>78</v>
      </c>
      <c r="D14" s="1" t="s">
        <v>79</v>
      </c>
      <c r="E14" s="1" t="s">
        <v>34</v>
      </c>
      <c r="F14" s="6">
        <v>44809</v>
      </c>
      <c r="G14" s="1"/>
      <c r="H14" s="6">
        <v>44809</v>
      </c>
      <c r="I14" s="4">
        <v>1</v>
      </c>
      <c r="J14" s="7">
        <v>1</v>
      </c>
      <c r="K14" s="7">
        <v>781.9</v>
      </c>
      <c r="L14" s="7">
        <v>781.9</v>
      </c>
      <c r="M14" s="7">
        <v>781.9</v>
      </c>
      <c r="N14" s="7">
        <v>781.9</v>
      </c>
      <c r="O14" s="8" t="s">
        <v>80</v>
      </c>
      <c r="P14" s="7">
        <v>0</v>
      </c>
      <c r="Q14" s="7">
        <v>0</v>
      </c>
      <c r="R14" s="1" t="s">
        <v>80</v>
      </c>
      <c r="S14" s="1" t="s">
        <v>81</v>
      </c>
      <c r="T14" s="9" t="str">
        <f>HYPERLINK("https://my.zakupki.prom.ua/cabinet/purchases/state_purchase/view/37346466")</f>
        <v>https://my.zakupki.prom.ua/cabinet/purchases/state_purchase/view/37346466</v>
      </c>
      <c r="U14" s="1" t="s">
        <v>37</v>
      </c>
      <c r="V14" s="4">
        <v>0</v>
      </c>
      <c r="W14" s="1"/>
      <c r="X14" s="1" t="s">
        <v>82</v>
      </c>
      <c r="Y14" s="7">
        <v>781.9</v>
      </c>
      <c r="Z14" s="1" t="s">
        <v>39</v>
      </c>
      <c r="AA14" s="1" t="s">
        <v>40</v>
      </c>
      <c r="AB14" s="1"/>
      <c r="AC14" s="1"/>
      <c r="AD14" s="1"/>
    </row>
    <row r="15" spans="1:30" ht="25.5">
      <c r="A15" s="4">
        <v>11</v>
      </c>
      <c r="B15" s="1" t="s">
        <v>83</v>
      </c>
      <c r="C15" s="5" t="s">
        <v>84</v>
      </c>
      <c r="D15" s="1" t="s">
        <v>85</v>
      </c>
      <c r="E15" s="1" t="s">
        <v>34</v>
      </c>
      <c r="F15" s="6">
        <v>44837</v>
      </c>
      <c r="G15" s="1"/>
      <c r="H15" s="6">
        <v>44837</v>
      </c>
      <c r="I15" s="4">
        <v>1</v>
      </c>
      <c r="J15" s="7">
        <v>1</v>
      </c>
      <c r="K15" s="7">
        <v>654</v>
      </c>
      <c r="L15" s="7">
        <v>654</v>
      </c>
      <c r="M15" s="7">
        <v>654</v>
      </c>
      <c r="N15" s="7">
        <v>654</v>
      </c>
      <c r="O15" s="8" t="s">
        <v>86</v>
      </c>
      <c r="P15" s="7">
        <v>0</v>
      </c>
      <c r="Q15" s="7">
        <v>0</v>
      </c>
      <c r="R15" s="1" t="s">
        <v>86</v>
      </c>
      <c r="S15" s="1" t="s">
        <v>87</v>
      </c>
      <c r="T15" s="9" t="str">
        <f>HYPERLINK("https://my.zakupki.prom.ua/cabinet/purchases/state_purchase/view/37798806")</f>
        <v>https://my.zakupki.prom.ua/cabinet/purchases/state_purchase/view/37798806</v>
      </c>
      <c r="U15" s="1" t="s">
        <v>37</v>
      </c>
      <c r="V15" s="4">
        <v>0</v>
      </c>
      <c r="W15" s="1"/>
      <c r="X15" s="1" t="s">
        <v>88</v>
      </c>
      <c r="Y15" s="7">
        <v>654</v>
      </c>
      <c r="Z15" s="1" t="s">
        <v>39</v>
      </c>
      <c r="AA15" s="1" t="s">
        <v>40</v>
      </c>
      <c r="AB15" s="1"/>
      <c r="AC15" s="1"/>
      <c r="AD15" s="1"/>
    </row>
    <row r="16" spans="1:30" ht="25.5">
      <c r="A16" s="4">
        <v>12</v>
      </c>
      <c r="B16" s="1" t="s">
        <v>89</v>
      </c>
      <c r="C16" s="5" t="s">
        <v>90</v>
      </c>
      <c r="D16" s="1" t="s">
        <v>33</v>
      </c>
      <c r="E16" s="1" t="s">
        <v>34</v>
      </c>
      <c r="F16" s="6">
        <v>44837</v>
      </c>
      <c r="G16" s="1"/>
      <c r="H16" s="6">
        <v>44837</v>
      </c>
      <c r="I16" s="4">
        <v>1</v>
      </c>
      <c r="J16" s="7">
        <v>1</v>
      </c>
      <c r="K16" s="7">
        <v>1200</v>
      </c>
      <c r="L16" s="7">
        <v>1200</v>
      </c>
      <c r="M16" s="7">
        <v>1200</v>
      </c>
      <c r="N16" s="7">
        <v>1200</v>
      </c>
      <c r="O16" s="8" t="s">
        <v>91</v>
      </c>
      <c r="P16" s="7">
        <v>0</v>
      </c>
      <c r="Q16" s="7">
        <v>0</v>
      </c>
      <c r="R16" s="1" t="s">
        <v>91</v>
      </c>
      <c r="S16" s="1" t="s">
        <v>92</v>
      </c>
      <c r="T16" s="9" t="str">
        <f>HYPERLINK("https://my.zakupki.prom.ua/cabinet/purchases/state_purchase/view/37798851")</f>
        <v>https://my.zakupki.prom.ua/cabinet/purchases/state_purchase/view/37798851</v>
      </c>
      <c r="U16" s="1" t="s">
        <v>37</v>
      </c>
      <c r="V16" s="4">
        <v>0</v>
      </c>
      <c r="W16" s="1"/>
      <c r="X16" s="1" t="s">
        <v>93</v>
      </c>
      <c r="Y16" s="7">
        <v>1200</v>
      </c>
      <c r="Z16" s="1" t="s">
        <v>39</v>
      </c>
      <c r="AA16" s="1" t="s">
        <v>40</v>
      </c>
      <c r="AB16" s="1"/>
      <c r="AC16" s="1"/>
      <c r="AD16" s="1"/>
    </row>
    <row r="17" spans="1:30" ht="25.5">
      <c r="A17" s="4">
        <v>13</v>
      </c>
      <c r="B17" s="1" t="s">
        <v>94</v>
      </c>
      <c r="C17" s="5" t="s">
        <v>95</v>
      </c>
      <c r="D17" s="1" t="s">
        <v>96</v>
      </c>
      <c r="E17" s="1" t="s">
        <v>34</v>
      </c>
      <c r="F17" s="6">
        <v>44846</v>
      </c>
      <c r="G17" s="1"/>
      <c r="H17" s="6">
        <v>44846</v>
      </c>
      <c r="I17" s="4">
        <v>1</v>
      </c>
      <c r="J17" s="7">
        <v>1</v>
      </c>
      <c r="K17" s="7">
        <v>380</v>
      </c>
      <c r="L17" s="7">
        <v>380</v>
      </c>
      <c r="M17" s="7">
        <v>380</v>
      </c>
      <c r="N17" s="7">
        <v>380</v>
      </c>
      <c r="O17" s="8" t="s">
        <v>97</v>
      </c>
      <c r="P17" s="7">
        <v>0</v>
      </c>
      <c r="Q17" s="7">
        <v>0</v>
      </c>
      <c r="R17" s="1" t="s">
        <v>97</v>
      </c>
      <c r="S17" s="1" t="s">
        <v>98</v>
      </c>
      <c r="T17" s="9" t="str">
        <f>HYPERLINK("https://my.zakupki.prom.ua/cabinet/purchases/state_purchase/view/37943786")</f>
        <v>https://my.zakupki.prom.ua/cabinet/purchases/state_purchase/view/37943786</v>
      </c>
      <c r="U17" s="1" t="s">
        <v>37</v>
      </c>
      <c r="V17" s="4">
        <v>0</v>
      </c>
      <c r="W17" s="1"/>
      <c r="X17" s="1" t="s">
        <v>99</v>
      </c>
      <c r="Y17" s="7">
        <v>380</v>
      </c>
      <c r="Z17" s="1" t="s">
        <v>39</v>
      </c>
      <c r="AA17" s="1" t="s">
        <v>40</v>
      </c>
      <c r="AB17" s="1"/>
      <c r="AC17" s="1"/>
      <c r="AD17" s="1"/>
    </row>
    <row r="18" spans="1:30" ht="12.75">
      <c r="A18" s="4">
        <v>14</v>
      </c>
      <c r="B18" s="1" t="s">
        <v>100</v>
      </c>
      <c r="C18" s="5" t="s">
        <v>101</v>
      </c>
      <c r="D18" s="1" t="s">
        <v>96</v>
      </c>
      <c r="E18" s="1" t="s">
        <v>34</v>
      </c>
      <c r="F18" s="6">
        <v>44867</v>
      </c>
      <c r="G18" s="1"/>
      <c r="H18" s="6">
        <v>44867</v>
      </c>
      <c r="I18" s="4">
        <v>1</v>
      </c>
      <c r="J18" s="7">
        <v>1</v>
      </c>
      <c r="K18" s="7">
        <v>2500</v>
      </c>
      <c r="L18" s="7">
        <v>2500</v>
      </c>
      <c r="M18" s="7">
        <v>2500</v>
      </c>
      <c r="N18" s="7">
        <v>2500</v>
      </c>
      <c r="O18" s="8" t="s">
        <v>97</v>
      </c>
      <c r="P18" s="7">
        <v>0</v>
      </c>
      <c r="Q18" s="7">
        <v>0</v>
      </c>
      <c r="R18" s="1" t="s">
        <v>97</v>
      </c>
      <c r="S18" s="1" t="s">
        <v>98</v>
      </c>
      <c r="T18" s="9" t="str">
        <f>HYPERLINK("https://my.zakupki.prom.ua/cabinet/purchases/state_purchase/view/38301692")</f>
        <v>https://my.zakupki.prom.ua/cabinet/purchases/state_purchase/view/38301692</v>
      </c>
      <c r="U18" s="1" t="s">
        <v>37</v>
      </c>
      <c r="V18" s="4">
        <v>0</v>
      </c>
      <c r="W18" s="1"/>
      <c r="X18" s="1" t="s">
        <v>102</v>
      </c>
      <c r="Y18" s="7">
        <v>2500</v>
      </c>
      <c r="Z18" s="1" t="s">
        <v>39</v>
      </c>
      <c r="AA18" s="1" t="s">
        <v>40</v>
      </c>
      <c r="AB18" s="1"/>
      <c r="AC18" s="1"/>
      <c r="AD18" s="1"/>
    </row>
    <row r="19" ht="12.75">
      <c r="A19" s="1" t="s">
        <v>103</v>
      </c>
    </row>
  </sheetData>
  <sheetProtection/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Настя</cp:lastModifiedBy>
  <dcterms:modified xsi:type="dcterms:W3CDTF">2023-02-28T10:23:27Z</dcterms:modified>
  <cp:category/>
  <cp:version/>
  <cp:contentType/>
  <cp:contentStatus/>
</cp:coreProperties>
</file>