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0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<sst xmlns="http://schemas.openxmlformats.org/spreadsheetml/2006/main" count="289" uniqueCount="167">
  <si>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</si>
  <si>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</si>
  <si>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</si>
  <si>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</si>
  <si>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</si>
  <si>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</si>
  <si>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</si>
  <si>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</si>
  <si>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</si>
  <si>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</si>
  <si>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</si>
  <si>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</si>
  <si>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</si>
  <si>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</si>
  <si>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</si>
  <si>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</t>
  </si>
  <si>
    <t>% зниження</t>
  </si>
  <si>
    <t>Фактичний переможець</t>
  </si>
  <si>
    <t>ЄДРПОУ переможця</t>
  </si>
  <si>
    <t>Посилання на тендер</t>
  </si>
  <si>
    <t>Статус</t>
  </si>
  <si>
    <t>Кількість запрошених постачальників</t>
  </si>
  <si>
    <t>Причина скасування закупівлі</t>
  </si>
  <si>
    <t>Номер договору</t>
  </si>
  <si>
    <t>Фактична сума договору</t>
  </si>
  <si>
    <t>Валюта</t>
  </si>
  <si>
    <t>Статус договору</t>
  </si>
  <si>
    <t>Укладення договору з</t>
  </si>
  <si>
    <t>Укладення договору до</t>
  </si>
  <si>
    <t>Всі учасники закупки</t>
  </si>
  <si>
    <t>Закупівля без використання електронної системи</t>
  </si>
  <si>
    <t>завершено</t>
  </si>
  <si>
    <t>UAH</t>
  </si>
  <si>
    <t>закритий</t>
  </si>
  <si>
    <t>72400000-4 - Інтернет-послуги</t>
  </si>
  <si>
    <t>ТОВАРИСТВО З ОБМЕЖЕНОЮ ВІДПОВІДАЛЬНІСТЮ "ТЕЛЕМІСТ 2012"</t>
  </si>
  <si>
    <t>35323603</t>
  </si>
  <si>
    <t>14439</t>
  </si>
  <si>
    <t>98341140-8 - Послуги з доглядання за будинками</t>
  </si>
  <si>
    <t>ОБ'ЄДНАННЯ СПІВВЛАСНИКІВ БАГАТОКВАРТИРНОГО БУДИНКУ "КОСМОС У СОБОРНОМУ"</t>
  </si>
  <si>
    <t>41059726</t>
  </si>
  <si>
    <t>Послуга з постачання теплової енергії</t>
  </si>
  <si>
    <t>09320000-8 - Пара, гаряча вода та пов’язана продукція</t>
  </si>
  <si>
    <t>КОМУНАЛЬНЕ ПІДПРИЄМСТВО "ТЕПЛОЕНЕРГО" ДНІПРОВСЬКОЇ МІСЬКОЇ РАДИ</t>
  </si>
  <si>
    <t>32688148</t>
  </si>
  <si>
    <t>090135</t>
  </si>
  <si>
    <t>ТОВАРИСТВО З ОБМЕЖЕНОЮ ВІДПОВІДАЛЬНІСТЮ "ОХОРОННА АГЕНЦІЯ "КОМПЛЕКС ЗАХИСТ"</t>
  </si>
  <si>
    <t>41612830</t>
  </si>
  <si>
    <t>72260000-5 - Послуги, пов’язані з програмним забезпеченням</t>
  </si>
  <si>
    <t>ТОВАРИСТВО З ОБМЕЖЕНОЮ ВІДПОВІДАЛЬНІСТЮ "ЦЕНТР ІНФОРМАЦІЙНИХ І АНАЛІТИЧНИХ ТЕХНОЛОГІЙ"</t>
  </si>
  <si>
    <t>36216548</t>
  </si>
  <si>
    <t>65110000-7 - Розподіл води</t>
  </si>
  <si>
    <t>КОМУНАЛЬНЕ ПІДПРИЄМСТВО "ДНІПРОВОДОКАНАЛ" ДНІПРОВСЬКОЇ МІСЬКОЇ РАДИ</t>
  </si>
  <si>
    <t>03341305</t>
  </si>
  <si>
    <t>1609в</t>
  </si>
  <si>
    <t>90430000-0 - Послуги з відведення стічних вод</t>
  </si>
  <si>
    <t>79710000-4 - Охоронні послуги</t>
  </si>
  <si>
    <t>41612783</t>
  </si>
  <si>
    <t>15</t>
  </si>
  <si>
    <t>14</t>
  </si>
  <si>
    <t>50410000-2 - Послуги з ремонту і технічного обслуговування вимірювальних, випробувальних і контрольних приладів</t>
  </si>
  <si>
    <t>ТОВАРИСТВО З ОБМЕЖЕНОЮ ВІДПОВІДАЛЬНІСТЮ "ДНІПРОСПЕЦПОЖМОНТАЖ"</t>
  </si>
  <si>
    <t>36640049</t>
  </si>
  <si>
    <t>50000000-5 - Послуги з ремонту і технічного обслуговування</t>
  </si>
  <si>
    <t>ТОВАРИСТВО З ОБМЕЖЕНОЮ ВІДПОВІДАЛЬНІСТЮ "СЛУЖБА ОХОРОНИ "ДЖЕБ"</t>
  </si>
  <si>
    <t xml:space="preserve">Послуги з адміністрування (обслуговування) програмного забезпечення: постачання пакетів програмного забезпечення для фінансового аналізу та бухгалтерського обліку  (програмний комплекс «ІС-Про») </t>
  </si>
  <si>
    <t>48440000-4 - Пакети програмного забезпечення для фінансового аналізу та бухгалтерського обліку; 48440000-4 - Пакети програмного забезпечення для фінансового аналізу та бухгалтерського обліку; 48440000-4 - Пакети програмного забезпечення для фінансового аналізу та бухгалтерського обліку; 48440000-4 - Пакети програмного забезпечення для фінансового аналізу та бухгалтерського обліку</t>
  </si>
  <si>
    <t>МАКСИМОВ ЄВГЕН АНАТОЛІЙОВИЧ</t>
  </si>
  <si>
    <t>2676305397</t>
  </si>
  <si>
    <t>Послуги з обробки даних та формування кваліфікованого електронного підпису (КЕП), постачання КП "Програмний комплекс "Варта" з правом використання КЕП</t>
  </si>
  <si>
    <t>72310000-1 - Послуги з обробки даних; 72310000-1 - Послуги з обробки даних</t>
  </si>
  <si>
    <t>ТОВАРИСТВО З ОБМЕЖЕНОЮ ВІДПОВІДАЛЬНІСТЮ "ЦЕНТР СЕРТИФІКАЦІЇ КЛЮЧІВ "УКРАЇНА"</t>
  </si>
  <si>
    <t>36865753</t>
  </si>
  <si>
    <t>02215940</t>
  </si>
  <si>
    <t>21</t>
  </si>
  <si>
    <t>Послуги з обслуговування протипожежної сигналізації</t>
  </si>
  <si>
    <t>Послуги з охоронної сигналізації</t>
  </si>
  <si>
    <t>Електроні комунікаційні послуги</t>
  </si>
  <si>
    <t>Передплата періодичного видання  - газета "Наше місто" з додатками</t>
  </si>
  <si>
    <t>Послуги з централізованого водовідведення індивідуальному споживачу</t>
  </si>
  <si>
    <t>Послуги з централізованого водопостачання індивідуальному споживачу</t>
  </si>
  <si>
    <t>Послуги з обслуговування програмного забезпечення: постійний технічний супровід комп'ютерної програми "Єдина інформаційна система управління місцевим бюджетом" (ЄІСУБ для місцевого бюджету)</t>
  </si>
  <si>
    <t>Папір А</t>
  </si>
  <si>
    <t>Постачання примірника та пакетів оновлення (компонент) до комп'ютерної програми "M.E.Doc" модуль "Звітність"</t>
  </si>
  <si>
    <t>Експлуатаційні послуги (Послуги з утримання будинку та прибудинкової території)</t>
  </si>
  <si>
    <t xml:space="preserve">Послуги з підвищення кваліфікації, а саме Послуги з навчання за курсом «Правила безпечної експлуатації електроустановок споживачів» з отриманням посвідчення, ДК 021:2015: 80510000-2 Послуги з професійної підготовки спеціалістів </t>
  </si>
  <si>
    <t>Послуги з технічного обслуговування та утримання в належному стані внутрішніх та зовнішніх електромереж, а саме: послуга з перевірки технічного стану діючих електроустановок та вимірювання опору розтікання на основних заземлювачах і заземлення магістралей та обладнання, опору ізоляції кабелів та проводів, повного опору петлі «фаза-нуль»</t>
  </si>
  <si>
    <t xml:space="preserve">Послуги з підвищення кваліфікації, а саме Послуги з навчання за курсом «Охорона праці та безпека життєдіяльності» з отриманням посвідчення та свідоцтва ДК 021:2015: 80510000-2 Послуги з професійної підготовки спеціалістів </t>
  </si>
  <si>
    <t xml:space="preserve">Послуги з підвищення кваліфікації, а саме Послуги з навчання за курсом «Пожежна безпека» з отриманням посвідчення, ДК 021:2015: 80550000-4 Послуги з професійної підготовки у сфері безпеки </t>
  </si>
  <si>
    <t>Роботи з розроблення проєктно-кошторисної документації по об'єкту будівництва "Капітальний ремонт системи пожежної сигналізації та оповіщення про пожежу в Міському комунальному закладі культури "Дніпровська дитяча музична школа № 12" за адресою: м. Дніпро, просп. Гагаріна, буд. 169"</t>
  </si>
  <si>
    <t>ДК 021:2015: 50410000-2 - Послуги з ремонту і технічного обслуговування вимірювальних, випробувальних і контрольних приладів (Послуги з перезарядки вогнегасників різних типів ДК 021:2015-50413200-5 Послуги з ремонту і технічного обслуговування протипожежного обладнання)</t>
  </si>
  <si>
    <t>Капітальний ремонт системи пожежної сигналізації та оповіщення про пожежу в Міському комунальному закладі культури «ДНІПРОВСЬКА ДИТЯЧА МУЗИЧНА ШКОЛА № 12» за адресою: м. Дніпро, просп. Гагаріна, буд. 169</t>
  </si>
  <si>
    <t xml:space="preserve">Послуга з технічного обслуговування охоронної сигнализації (заміна Акумулятору 12V 9Ah) </t>
  </si>
  <si>
    <t xml:space="preserve">Здійснення технічного нагляду по об’єкту будівництва: Капітальний ремонт системи пожежної сигналізації та оповіщення про пожежу в Міському комунальному закладі культури «ДНІПРОВСЬКА ДИТЯЧА МУЗИЧНА ШКОЛА № 12» за адресою: м. Дніпро,                              просп. Гагаріна, буд. 169 </t>
  </si>
  <si>
    <t>ДК 021:2015 - 32000000-3 РАДІО-, ТЕЛЕВІЗІЙНА, КОМУНІКАЦІЙНА, ТЕЛЕКОМУНІКАЦІЙНА ТА СУПУТНЯ АПАРАТУРА Й ОБЛАДНАННЯ  (32413100-2 Маршрутизатори)</t>
  </si>
  <si>
    <t xml:space="preserve">Послуги з передплати періодичного видання </t>
  </si>
  <si>
    <t>скасована</t>
  </si>
  <si>
    <t>UA-2023-01-05-005644-a</t>
  </si>
  <si>
    <t>75250000-3 - Послуги пожежних і рятувальних служб</t>
  </si>
  <si>
    <t>940</t>
  </si>
  <si>
    <t>UA-2023-01-05-005683-a</t>
  </si>
  <si>
    <t>940ПЦС</t>
  </si>
  <si>
    <t>UA-2023-01-09-002534-a</t>
  </si>
  <si>
    <t>UA-2023-01-17-015071-a</t>
  </si>
  <si>
    <t>79980000-7 - Послуги з передплати друкованих видань</t>
  </si>
  <si>
    <t>ТОВ «ГАЗЕТА «НАШЕ МІСТО»</t>
  </si>
  <si>
    <t>19087191</t>
  </si>
  <si>
    <t>ДГП-940</t>
  </si>
  <si>
    <t>UA-2023-01-24-019086-a</t>
  </si>
  <si>
    <t>1609c</t>
  </si>
  <si>
    <t>UA-2023-01-24-019126-a</t>
  </si>
  <si>
    <t>UA-2023-02-06-016075-a</t>
  </si>
  <si>
    <t>23ДН</t>
  </si>
  <si>
    <t>UA-2023-02-13-009178-a</t>
  </si>
  <si>
    <t>30190000-7 - Офісне устаткування та приладдя різне</t>
  </si>
  <si>
    <t>ТОВАРИСТВО З ОБМЕЖЕНОЮ ВІДПОВІДАЛЬНІСТЮ ТОРГОВЕЛЬНО-ВИРОБНИЧА ГРУПА "КУНІЦА"</t>
  </si>
  <si>
    <t>19143995</t>
  </si>
  <si>
    <t>7</t>
  </si>
  <si>
    <t>UA-2023-05-03-011055-a</t>
  </si>
  <si>
    <t>М-04/413</t>
  </si>
  <si>
    <t>UA-2023-05-08-008706-a</t>
  </si>
  <si>
    <t>ЮРЧЕНКО ІРИНА ГРИГОРІВНА</t>
  </si>
  <si>
    <t>2633300327</t>
  </si>
  <si>
    <t>51</t>
  </si>
  <si>
    <t>UA-2023-06-09-007084-a</t>
  </si>
  <si>
    <t>UA-2023-07-11-004579-a</t>
  </si>
  <si>
    <t>71632000-7 - Послуги з технічних випробувань</t>
  </si>
  <si>
    <t>UA-2023-07-11-005019-a</t>
  </si>
  <si>
    <t>80550000-4 - Послуги з професійної підготовки у сфері безпеки</t>
  </si>
  <si>
    <t>ТОВАРИСТВО З ОБМЕЖЕНОЮ ВІДПОВІДАЛЬНІСТЮ "ХОЛДИНГ "ПОЖЕЖНА БЕЗПЕКА ТА НС"</t>
  </si>
  <si>
    <t>34588401</t>
  </si>
  <si>
    <t>UA-2023-07-11-005260-a</t>
  </si>
  <si>
    <t>80510000-2 - Послуги з професійної підготовки спеціалістів</t>
  </si>
  <si>
    <t>КОМУНАЛЬНИЙ ЗАКЛАД ВИЩОЇ ОСВІТИ "ДНІПРОВСЬКА АКАДЕМІЯ НЕПЕРЕРВНОЇ ОСВІТИ" ДНІПРОПЕТРОВСЬКОЇ ОБЛАСНОЇ РАДИ"</t>
  </si>
  <si>
    <t>41682253</t>
  </si>
  <si>
    <t>16</t>
  </si>
  <si>
    <t>UA-2023-07-11-005496-a</t>
  </si>
  <si>
    <t>ТОВАРИСТВО З ОБМЕЖЕНОЮ ВІДПОВІДАЛЬНІСТЮ "УЧБОВИЙ КОМБІНАТ "СЕФЕТІ"</t>
  </si>
  <si>
    <t>43261044</t>
  </si>
  <si>
    <t>17</t>
  </si>
  <si>
    <t>UA-2023-07-24-005737-a</t>
  </si>
  <si>
    <t>45453000-7 - Капітальний ремонт і реставрація</t>
  </si>
  <si>
    <t>ТОВАРИСТВО З ОБМЕЖЕНОЮ ВІДПОВІДАЛЬНІСТЮ "ОХОРОННО-ЮРИДИЧНА АГЕНЦІЯ "ЛІДЕР"</t>
  </si>
  <si>
    <t>42977648</t>
  </si>
  <si>
    <t>19</t>
  </si>
  <si>
    <t>UA-2023-10-30-008291-a</t>
  </si>
  <si>
    <t>Спрощена / Допорогова закупівля</t>
  </si>
  <si>
    <t>На підставі п.2 ч.17 ст.14 Закону України "Про публічні закупівлі" від 25.12.2015 №922-VIII (зі змінами) - неможливість усунення через виявлені порушення законодавства з питань  публічних закупівель внаслідок технічної помилки надано технічне завдання проєктно-кошторисної документації і не має можливості внести зміни в закупівлю.</t>
  </si>
  <si>
    <t>UA-2023-11-08-010489-a</t>
  </si>
  <si>
    <t>UA-2023-11-16-008003-a</t>
  </si>
  <si>
    <t>UA-2023-12-01-010139-a</t>
  </si>
  <si>
    <t>UA-2023-12-12-010860-a</t>
  </si>
  <si>
    <t>ТОВАРИСТВО З ОБМЕЖЕНОЮ ВІДПОВІДАЛЬНІСТЮ "ОХОРОНА "ДЖЕБ"</t>
  </si>
  <si>
    <t>44953530</t>
  </si>
  <si>
    <t>ОД-06-03-0784</t>
  </si>
  <si>
    <t>UA-2023-12-13-022173-a</t>
  </si>
  <si>
    <t>32000000-3 - Радіо-, телевізійна, комунікаційна, телекомунікаційна та супутня апаратура й обладнання; 32000000-3 - Радіо-, телевізійна, комунікаційна, телекомунікаційна та супутня апаратура й обладнання</t>
  </si>
  <si>
    <t>ТОВАРИСТВО З ОБМЕЖЕНОЮ ВІДПОВІДАЛЬНІСТЮ ВИРОБНИЧА ФІРМА "СЕРВІС"</t>
  </si>
  <si>
    <t>25021641</t>
  </si>
  <si>
    <t>27</t>
  </si>
  <si>
    <t>UA-2023-12-14-023837-a</t>
  </si>
  <si>
    <t>ПРИВАТНЕ ПІДПРИЄМСТВО "ФЕНІКС"</t>
  </si>
  <si>
    <t>32781303</t>
  </si>
  <si>
    <t>28</t>
  </si>
  <si>
    <t>UA-2023-12-15-009517-a</t>
  </si>
  <si>
    <t>ТОВАРИСТВО З ОБМЕЖЕНОЮ ВІДПОВІДАЛЬНІСТЮ "ГАЗЕТА "НАШЕ МІСТО"</t>
  </si>
  <si>
    <t>ДГП24-35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</si>
</sst>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dd\.mm\.yyyy"/>
  </numFmts>
  <fonts count="44">
    <font>
      <sz val="10"/>
      <name val="Arial"/>
      <family val="0"/>
    </font>
    <font>
      <b/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0"/>
      <color indexed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10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5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wrapText="1"/>
      <protection/>
    </xf>
    <xf numFmtId="0" fontId="42" fillId="0" borderId="0" xfId="0" applyFont="1" applyAlignment="1">
      <alignment/>
    </xf>
    <xf numFmtId="164" fontId="42" fillId="0" borderId="0" xfId="0" applyNumberFormat="1" applyFont="1" applyAlignment="1">
      <alignment/>
    </xf>
    <xf numFmtId="1" fontId="42" fillId="0" borderId="0" xfId="0" applyNumberFormat="1" applyFont="1" applyAlignment="1">
      <alignment/>
    </xf>
    <xf numFmtId="0" fontId="42" fillId="0" borderId="0" xfId="0" applyFont="1" applyAlignment="1">
      <alignment wrapText="1"/>
    </xf>
    <xf numFmtId="4" fontId="42" fillId="0" borderId="0" xfId="0" applyNumberFormat="1" applyFont="1" applyAlignment="1">
      <alignment/>
    </xf>
    <xf numFmtId="0" fontId="43" fillId="0" borderId="0" xfId="0" applyFont="1" applyAlignment="1">
      <alignment wrapText="1"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y.zakupivli.pro/cabinet/purchases/state_purchase/view/39945388" TargetMode="External" /><Relationship Id="rId2" Type="http://schemas.openxmlformats.org/officeDocument/2006/relationships/hyperlink" Target="https://my.zakupivli.pro/cabinet/purchases/state_purchase/view/39945476" TargetMode="External" /><Relationship Id="rId3" Type="http://schemas.openxmlformats.org/officeDocument/2006/relationships/hyperlink" Target="https://my.zakupivli.pro/cabinet/purchases/state_purchase/view/39963753" TargetMode="External" /><Relationship Id="rId4" Type="http://schemas.openxmlformats.org/officeDocument/2006/relationships/hyperlink" Target="https://my.zakupivli.pro/cabinet/purchases/state_purchase/view/40123197" TargetMode="External" /><Relationship Id="rId5" Type="http://schemas.openxmlformats.org/officeDocument/2006/relationships/hyperlink" Target="https://my.zakupivli.pro/cabinet/purchases/state_purchase/view/40310179" TargetMode="External" /><Relationship Id="rId6" Type="http://schemas.openxmlformats.org/officeDocument/2006/relationships/hyperlink" Target="https://my.zakupivli.pro/cabinet/purchases/state_purchase/view/40310255" TargetMode="External" /><Relationship Id="rId7" Type="http://schemas.openxmlformats.org/officeDocument/2006/relationships/hyperlink" Target="https://my.zakupivli.pro/cabinet/purchases/state_purchase/view/40649061" TargetMode="External" /><Relationship Id="rId8" Type="http://schemas.openxmlformats.org/officeDocument/2006/relationships/hyperlink" Target="https://my.zakupivli.pro/cabinet/purchases/state_purchase/view/40810191" TargetMode="External" /><Relationship Id="rId9" Type="http://schemas.openxmlformats.org/officeDocument/2006/relationships/hyperlink" Target="https://my.zakupivli.pro/cabinet/purchases/state_purchase/view/42346989" TargetMode="External" /><Relationship Id="rId10" Type="http://schemas.openxmlformats.org/officeDocument/2006/relationships/hyperlink" Target="https://my.zakupivli.pro/cabinet/purchases/state_purchase/view/42435302" TargetMode="External" /><Relationship Id="rId11" Type="http://schemas.openxmlformats.org/officeDocument/2006/relationships/hyperlink" Target="https://my.zakupivli.pro/cabinet/purchases/state_purchase/view/43182501" TargetMode="External" /><Relationship Id="rId12" Type="http://schemas.openxmlformats.org/officeDocument/2006/relationships/hyperlink" Target="https://my.zakupivli.pro/cabinet/purchases/state_purchase/view/43845883" TargetMode="External" /><Relationship Id="rId13" Type="http://schemas.openxmlformats.org/officeDocument/2006/relationships/hyperlink" Target="https://my.zakupivli.pro/cabinet/purchases/state_purchase/view/43847001" TargetMode="External" /><Relationship Id="rId14" Type="http://schemas.openxmlformats.org/officeDocument/2006/relationships/hyperlink" Target="https://my.zakupivli.pro/cabinet/purchases/state_purchase/view/43847479" TargetMode="External" /><Relationship Id="rId15" Type="http://schemas.openxmlformats.org/officeDocument/2006/relationships/hyperlink" Target="https://my.zakupivli.pro/cabinet/purchases/state_purchase/view/43848031" TargetMode="External" /><Relationship Id="rId16" Type="http://schemas.openxmlformats.org/officeDocument/2006/relationships/hyperlink" Target="https://my.zakupivli.pro/cabinet/purchases/state_purchase/view/44094231" TargetMode="External" /><Relationship Id="rId17" Type="http://schemas.openxmlformats.org/officeDocument/2006/relationships/hyperlink" Target="https://my.zakupivli.pro/cabinet/purchases/state_purchase/view/46261691" TargetMode="External" /><Relationship Id="rId18" Type="http://schemas.openxmlformats.org/officeDocument/2006/relationships/hyperlink" Target="https://my.zakupivli.pro/cabinet/purchases/state_purchase/view/46496304" TargetMode="External" /><Relationship Id="rId19" Type="http://schemas.openxmlformats.org/officeDocument/2006/relationships/hyperlink" Target="https://my.zakupivli.pro/cabinet/purchases/state_purchase/view/46718963" TargetMode="External" /><Relationship Id="rId20" Type="http://schemas.openxmlformats.org/officeDocument/2006/relationships/hyperlink" Target="https://my.zakupivli.pro/cabinet/purchases/state_purchase/view/47176877" TargetMode="External" /><Relationship Id="rId21" Type="http://schemas.openxmlformats.org/officeDocument/2006/relationships/hyperlink" Target="https://my.zakupivli.pro/cabinet/purchases/state_purchase/view/47523140" TargetMode="External" /><Relationship Id="rId22" Type="http://schemas.openxmlformats.org/officeDocument/2006/relationships/hyperlink" Target="https://my.zakupivli.pro/cabinet/purchases/state_purchase/view/47602993" TargetMode="External" /><Relationship Id="rId23" Type="http://schemas.openxmlformats.org/officeDocument/2006/relationships/hyperlink" Target="https://my.zakupivli.pro/cabinet/purchases/state_purchase/view/47657123" TargetMode="External" /><Relationship Id="rId24" Type="http://schemas.openxmlformats.org/officeDocument/2006/relationships/hyperlink" Target="https://my.zakupivli.pro/cabinet/purchases/state_purchase/view/476785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AD2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25" sqref="B25"/>
    </sheetView>
  </sheetViews>
  <sheetFormatPr defaultColWidth="9.140625" defaultRowHeight="12.75"/>
  <cols>
    <col min="1" max="1" width="10.00390625" style="0" customWidth="1"/>
    <col min="2" max="2" width="25.00390625" style="0" customWidth="1"/>
    <col min="3" max="5" width="45.00390625" style="0" customWidth="1"/>
    <col min="6" max="8" width="20.00390625" style="0" customWidth="1"/>
    <col min="9" max="10" width="10.00390625" style="0" customWidth="1"/>
    <col min="11" max="14" width="25.00390625" style="0" customWidth="1"/>
    <col min="15" max="15" width="45.00390625" style="0" customWidth="1"/>
    <col min="16" max="16" width="25.00390625" style="0" customWidth="1"/>
    <col min="17" max="17" width="15.00390625" style="0" customWidth="1"/>
    <col min="18" max="18" width="45.00390625" style="0" customWidth="1"/>
    <col min="19" max="19" width="20.00390625" style="0" customWidth="1"/>
    <col min="20" max="20" width="30.00390625" style="0" customWidth="1"/>
    <col min="21" max="24" width="20.00390625" style="0" customWidth="1"/>
    <col min="25" max="25" width="25.00390625" style="0" customWidth="1"/>
    <col min="26" max="26" width="10.00390625" style="0" customWidth="1"/>
    <col min="27" max="29" width="20.00390625" style="0" customWidth="1"/>
    <col min="30" max="30" width="50.00390625" style="0" customWidth="1"/>
  </cols>
  <sheetData>
    <row r="2" spans="1:30" ht="52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</row>
    <row r="3" spans="1:30" ht="41.25">
      <c r="A3" s="4">
        <v>1</v>
      </c>
      <c r="B3" s="2" t="s">
        <v>97</v>
      </c>
      <c r="C3" s="5" t="s">
        <v>75</v>
      </c>
      <c r="D3" s="2" t="s">
        <v>98</v>
      </c>
      <c r="E3" s="2" t="s">
        <v>30</v>
      </c>
      <c r="F3" s="3">
        <v>44931</v>
      </c>
      <c r="G3" s="2"/>
      <c r="H3" s="3">
        <v>44931</v>
      </c>
      <c r="I3" s="4">
        <v>1</v>
      </c>
      <c r="J3" s="6">
        <v>12</v>
      </c>
      <c r="K3" s="6">
        <v>15600</v>
      </c>
      <c r="L3" s="6">
        <v>1300</v>
      </c>
      <c r="M3" s="6">
        <v>15600</v>
      </c>
      <c r="N3" s="6">
        <v>1300</v>
      </c>
      <c r="O3" s="5" t="s">
        <v>46</v>
      </c>
      <c r="P3" s="6">
        <v>0</v>
      </c>
      <c r="Q3" s="6">
        <v>0</v>
      </c>
      <c r="R3" s="2" t="s">
        <v>46</v>
      </c>
      <c r="S3" s="2" t="s">
        <v>47</v>
      </c>
      <c r="T3" s="7" t="str">
        <f>HYPERLINK("https://my.zakupivli.pro/cabinet/purchases/state_purchase/view/39945388")</f>
        <v>https://my.zakupivli.pro/cabinet/purchases/state_purchase/view/39945388</v>
      </c>
      <c r="U3" s="2" t="s">
        <v>31</v>
      </c>
      <c r="V3" s="4">
        <v>0</v>
      </c>
      <c r="W3" s="2"/>
      <c r="X3" s="2" t="s">
        <v>99</v>
      </c>
      <c r="Y3" s="6">
        <v>15600</v>
      </c>
      <c r="Z3" s="2" t="s">
        <v>32</v>
      </c>
      <c r="AA3" s="2" t="s">
        <v>33</v>
      </c>
      <c r="AB3" s="2"/>
      <c r="AC3" s="2"/>
      <c r="AD3" s="2"/>
    </row>
    <row r="4" spans="1:30" ht="41.25">
      <c r="A4" s="4">
        <v>2</v>
      </c>
      <c r="B4" s="2" t="s">
        <v>100</v>
      </c>
      <c r="C4" s="5" t="s">
        <v>76</v>
      </c>
      <c r="D4" s="2" t="s">
        <v>56</v>
      </c>
      <c r="E4" s="2" t="s">
        <v>30</v>
      </c>
      <c r="F4" s="3">
        <v>44931</v>
      </c>
      <c r="G4" s="2"/>
      <c r="H4" s="3">
        <v>44931</v>
      </c>
      <c r="I4" s="4">
        <v>1</v>
      </c>
      <c r="J4" s="6">
        <v>12</v>
      </c>
      <c r="K4" s="6">
        <v>14400</v>
      </c>
      <c r="L4" s="6">
        <v>1200</v>
      </c>
      <c r="M4" s="6">
        <v>14400</v>
      </c>
      <c r="N4" s="6">
        <v>1200</v>
      </c>
      <c r="O4" s="5" t="s">
        <v>64</v>
      </c>
      <c r="P4" s="6">
        <v>0</v>
      </c>
      <c r="Q4" s="6">
        <v>0</v>
      </c>
      <c r="R4" s="2" t="s">
        <v>64</v>
      </c>
      <c r="S4" s="2" t="s">
        <v>57</v>
      </c>
      <c r="T4" s="7" t="str">
        <f>HYPERLINK("https://my.zakupivli.pro/cabinet/purchases/state_purchase/view/39945476")</f>
        <v>https://my.zakupivli.pro/cabinet/purchases/state_purchase/view/39945476</v>
      </c>
      <c r="U4" s="2" t="s">
        <v>31</v>
      </c>
      <c r="V4" s="4">
        <v>0</v>
      </c>
      <c r="W4" s="2"/>
      <c r="X4" s="2" t="s">
        <v>101</v>
      </c>
      <c r="Y4" s="6">
        <v>14400</v>
      </c>
      <c r="Z4" s="2" t="s">
        <v>32</v>
      </c>
      <c r="AA4" s="2" t="s">
        <v>33</v>
      </c>
      <c r="AB4" s="2"/>
      <c r="AC4" s="2"/>
      <c r="AD4" s="2"/>
    </row>
    <row r="5" spans="1:30" ht="41.25">
      <c r="A5" s="4">
        <v>3</v>
      </c>
      <c r="B5" s="2" t="s">
        <v>102</v>
      </c>
      <c r="C5" s="5" t="s">
        <v>77</v>
      </c>
      <c r="D5" s="2" t="s">
        <v>34</v>
      </c>
      <c r="E5" s="2" t="s">
        <v>30</v>
      </c>
      <c r="F5" s="3">
        <v>44935</v>
      </c>
      <c r="G5" s="2"/>
      <c r="H5" s="3">
        <v>44935</v>
      </c>
      <c r="I5" s="4">
        <v>1</v>
      </c>
      <c r="J5" s="6">
        <v>12</v>
      </c>
      <c r="K5" s="6">
        <v>3000</v>
      </c>
      <c r="L5" s="6">
        <v>250</v>
      </c>
      <c r="M5" s="6">
        <v>3000</v>
      </c>
      <c r="N5" s="6">
        <v>250</v>
      </c>
      <c r="O5" s="5" t="s">
        <v>35</v>
      </c>
      <c r="P5" s="6">
        <v>0</v>
      </c>
      <c r="Q5" s="6">
        <v>0</v>
      </c>
      <c r="R5" s="2" t="s">
        <v>35</v>
      </c>
      <c r="S5" s="2" t="s">
        <v>36</v>
      </c>
      <c r="T5" s="7" t="str">
        <f>HYPERLINK("https://my.zakupivli.pro/cabinet/purchases/state_purchase/view/39963753")</f>
        <v>https://my.zakupivli.pro/cabinet/purchases/state_purchase/view/39963753</v>
      </c>
      <c r="U5" s="2" t="s">
        <v>31</v>
      </c>
      <c r="V5" s="4">
        <v>0</v>
      </c>
      <c r="W5" s="2"/>
      <c r="X5" s="2" t="s">
        <v>37</v>
      </c>
      <c r="Y5" s="6">
        <v>3700</v>
      </c>
      <c r="Z5" s="2" t="s">
        <v>32</v>
      </c>
      <c r="AA5" s="2" t="s">
        <v>33</v>
      </c>
      <c r="AB5" s="2"/>
      <c r="AC5" s="2"/>
      <c r="AD5" s="2"/>
    </row>
    <row r="6" spans="1:30" ht="41.25">
      <c r="A6" s="4">
        <v>4</v>
      </c>
      <c r="B6" s="2" t="s">
        <v>103</v>
      </c>
      <c r="C6" s="5" t="s">
        <v>78</v>
      </c>
      <c r="D6" s="2" t="s">
        <v>104</v>
      </c>
      <c r="E6" s="2" t="s">
        <v>30</v>
      </c>
      <c r="F6" s="3">
        <v>44943</v>
      </c>
      <c r="G6" s="2"/>
      <c r="H6" s="3">
        <v>44943</v>
      </c>
      <c r="I6" s="4">
        <v>1</v>
      </c>
      <c r="J6" s="6">
        <v>52</v>
      </c>
      <c r="K6" s="6">
        <v>1224.08</v>
      </c>
      <c r="L6" s="6">
        <v>23.54</v>
      </c>
      <c r="M6" s="6">
        <v>1224.08</v>
      </c>
      <c r="N6" s="6">
        <v>23.54</v>
      </c>
      <c r="O6" s="5" t="s">
        <v>105</v>
      </c>
      <c r="P6" s="6">
        <v>0</v>
      </c>
      <c r="Q6" s="6">
        <v>0</v>
      </c>
      <c r="R6" s="2" t="s">
        <v>105</v>
      </c>
      <c r="S6" s="2" t="s">
        <v>106</v>
      </c>
      <c r="T6" s="7" t="str">
        <f>HYPERLINK("https://my.zakupivli.pro/cabinet/purchases/state_purchase/view/40123197")</f>
        <v>https://my.zakupivli.pro/cabinet/purchases/state_purchase/view/40123197</v>
      </c>
      <c r="U6" s="2" t="s">
        <v>31</v>
      </c>
      <c r="V6" s="4">
        <v>0</v>
      </c>
      <c r="W6" s="2"/>
      <c r="X6" s="2" t="s">
        <v>107</v>
      </c>
      <c r="Y6" s="6">
        <v>1224.08</v>
      </c>
      <c r="Z6" s="2" t="s">
        <v>32</v>
      </c>
      <c r="AA6" s="2" t="s">
        <v>33</v>
      </c>
      <c r="AB6" s="2"/>
      <c r="AC6" s="2"/>
      <c r="AD6" s="2"/>
    </row>
    <row r="7" spans="1:30" ht="41.25">
      <c r="A7" s="4">
        <v>5</v>
      </c>
      <c r="B7" s="2" t="s">
        <v>108</v>
      </c>
      <c r="C7" s="5" t="s">
        <v>79</v>
      </c>
      <c r="D7" s="2" t="s">
        <v>55</v>
      </c>
      <c r="E7" s="2" t="s">
        <v>30</v>
      </c>
      <c r="F7" s="3">
        <v>44950</v>
      </c>
      <c r="G7" s="2"/>
      <c r="H7" s="3">
        <v>44950</v>
      </c>
      <c r="I7" s="4">
        <v>1</v>
      </c>
      <c r="J7" s="6">
        <v>12</v>
      </c>
      <c r="K7" s="6">
        <v>941.64</v>
      </c>
      <c r="L7" s="6">
        <v>78.47</v>
      </c>
      <c r="M7" s="6">
        <v>941.64</v>
      </c>
      <c r="N7" s="6">
        <v>78.47</v>
      </c>
      <c r="O7" s="5" t="s">
        <v>52</v>
      </c>
      <c r="P7" s="6">
        <v>0</v>
      </c>
      <c r="Q7" s="6">
        <v>0</v>
      </c>
      <c r="R7" s="2" t="s">
        <v>52</v>
      </c>
      <c r="S7" s="2" t="s">
        <v>53</v>
      </c>
      <c r="T7" s="7" t="str">
        <f>HYPERLINK("https://my.zakupivli.pro/cabinet/purchases/state_purchase/view/40310179")</f>
        <v>https://my.zakupivli.pro/cabinet/purchases/state_purchase/view/40310179</v>
      </c>
      <c r="U7" s="2" t="s">
        <v>31</v>
      </c>
      <c r="V7" s="4">
        <v>0</v>
      </c>
      <c r="W7" s="2"/>
      <c r="X7" s="2" t="s">
        <v>109</v>
      </c>
      <c r="Y7" s="6">
        <v>900.12</v>
      </c>
      <c r="Z7" s="2" t="s">
        <v>32</v>
      </c>
      <c r="AA7" s="2" t="s">
        <v>33</v>
      </c>
      <c r="AB7" s="2"/>
      <c r="AC7" s="2"/>
      <c r="AD7" s="2"/>
    </row>
    <row r="8" spans="1:30" ht="41.25">
      <c r="A8" s="4">
        <v>6</v>
      </c>
      <c r="B8" s="2" t="s">
        <v>110</v>
      </c>
      <c r="C8" s="5" t="s">
        <v>80</v>
      </c>
      <c r="D8" s="2" t="s">
        <v>51</v>
      </c>
      <c r="E8" s="2" t="s">
        <v>30</v>
      </c>
      <c r="F8" s="3">
        <v>44950</v>
      </c>
      <c r="G8" s="2"/>
      <c r="H8" s="3">
        <v>44950</v>
      </c>
      <c r="I8" s="4">
        <v>1</v>
      </c>
      <c r="J8" s="6">
        <v>12</v>
      </c>
      <c r="K8" s="6">
        <v>1227.36</v>
      </c>
      <c r="L8" s="6">
        <v>102.28</v>
      </c>
      <c r="M8" s="6">
        <v>1227.36</v>
      </c>
      <c r="N8" s="6">
        <v>102.28</v>
      </c>
      <c r="O8" s="5" t="s">
        <v>52</v>
      </c>
      <c r="P8" s="6">
        <v>0</v>
      </c>
      <c r="Q8" s="6">
        <v>0</v>
      </c>
      <c r="R8" s="2" t="s">
        <v>52</v>
      </c>
      <c r="S8" s="2" t="s">
        <v>53</v>
      </c>
      <c r="T8" s="7" t="str">
        <f>HYPERLINK("https://my.zakupivli.pro/cabinet/purchases/state_purchase/view/40310255")</f>
        <v>https://my.zakupivli.pro/cabinet/purchases/state_purchase/view/40310255</v>
      </c>
      <c r="U8" s="2" t="s">
        <v>31</v>
      </c>
      <c r="V8" s="4">
        <v>0</v>
      </c>
      <c r="W8" s="2"/>
      <c r="X8" s="2" t="s">
        <v>54</v>
      </c>
      <c r="Y8" s="6">
        <v>1170.85</v>
      </c>
      <c r="Z8" s="2" t="s">
        <v>32</v>
      </c>
      <c r="AA8" s="2" t="s">
        <v>33</v>
      </c>
      <c r="AB8" s="2"/>
      <c r="AC8" s="2"/>
      <c r="AD8" s="2"/>
    </row>
    <row r="9" spans="1:30" ht="69">
      <c r="A9" s="4">
        <v>7</v>
      </c>
      <c r="B9" s="2" t="s">
        <v>111</v>
      </c>
      <c r="C9" s="5" t="s">
        <v>81</v>
      </c>
      <c r="D9" s="2" t="s">
        <v>48</v>
      </c>
      <c r="E9" s="2" t="s">
        <v>30</v>
      </c>
      <c r="F9" s="3">
        <v>44963</v>
      </c>
      <c r="G9" s="2"/>
      <c r="H9" s="3">
        <v>44963</v>
      </c>
      <c r="I9" s="4">
        <v>1</v>
      </c>
      <c r="J9" s="6">
        <v>12</v>
      </c>
      <c r="K9" s="6">
        <v>5760</v>
      </c>
      <c r="L9" s="6">
        <v>480</v>
      </c>
      <c r="M9" s="6">
        <v>5760</v>
      </c>
      <c r="N9" s="6">
        <v>480</v>
      </c>
      <c r="O9" s="5" t="s">
        <v>49</v>
      </c>
      <c r="P9" s="6">
        <v>0</v>
      </c>
      <c r="Q9" s="6">
        <v>0</v>
      </c>
      <c r="R9" s="2" t="s">
        <v>49</v>
      </c>
      <c r="S9" s="2" t="s">
        <v>50</v>
      </c>
      <c r="T9" s="7" t="str">
        <f>HYPERLINK("https://my.zakupivli.pro/cabinet/purchases/state_purchase/view/40649061")</f>
        <v>https://my.zakupivli.pro/cabinet/purchases/state_purchase/view/40649061</v>
      </c>
      <c r="U9" s="2" t="s">
        <v>31</v>
      </c>
      <c r="V9" s="4">
        <v>0</v>
      </c>
      <c r="W9" s="2"/>
      <c r="X9" s="2" t="s">
        <v>112</v>
      </c>
      <c r="Y9" s="6">
        <v>5760</v>
      </c>
      <c r="Z9" s="2" t="s">
        <v>32</v>
      </c>
      <c r="AA9" s="2" t="s">
        <v>33</v>
      </c>
      <c r="AB9" s="2"/>
      <c r="AC9" s="2"/>
      <c r="AD9" s="2"/>
    </row>
    <row r="10" spans="1:30" ht="41.25">
      <c r="A10" s="4">
        <v>8</v>
      </c>
      <c r="B10" s="2" t="s">
        <v>113</v>
      </c>
      <c r="C10" s="5" t="s">
        <v>82</v>
      </c>
      <c r="D10" s="2" t="s">
        <v>114</v>
      </c>
      <c r="E10" s="2" t="s">
        <v>30</v>
      </c>
      <c r="F10" s="3">
        <v>44970</v>
      </c>
      <c r="G10" s="2"/>
      <c r="H10" s="3">
        <v>44970</v>
      </c>
      <c r="I10" s="4">
        <v>1</v>
      </c>
      <c r="J10" s="6">
        <v>9</v>
      </c>
      <c r="K10" s="6">
        <v>2014.2</v>
      </c>
      <c r="L10" s="6">
        <v>223.8</v>
      </c>
      <c r="M10" s="6">
        <v>2014.2</v>
      </c>
      <c r="N10" s="6">
        <v>223.8</v>
      </c>
      <c r="O10" s="5" t="s">
        <v>115</v>
      </c>
      <c r="P10" s="6">
        <v>0</v>
      </c>
      <c r="Q10" s="6">
        <v>0</v>
      </c>
      <c r="R10" s="2" t="s">
        <v>115</v>
      </c>
      <c r="S10" s="2" t="s">
        <v>116</v>
      </c>
      <c r="T10" s="7" t="str">
        <f>HYPERLINK("https://my.zakupivli.pro/cabinet/purchases/state_purchase/view/40810191")</f>
        <v>https://my.zakupivli.pro/cabinet/purchases/state_purchase/view/40810191</v>
      </c>
      <c r="U10" s="2" t="s">
        <v>31</v>
      </c>
      <c r="V10" s="4">
        <v>0</v>
      </c>
      <c r="W10" s="2"/>
      <c r="X10" s="2" t="s">
        <v>117</v>
      </c>
      <c r="Y10" s="6">
        <v>2014.2</v>
      </c>
      <c r="Z10" s="2" t="s">
        <v>32</v>
      </c>
      <c r="AA10" s="2" t="s">
        <v>33</v>
      </c>
      <c r="AB10" s="2"/>
      <c r="AC10" s="2"/>
      <c r="AD10" s="2"/>
    </row>
    <row r="11" spans="1:30" ht="69">
      <c r="A11" s="4">
        <v>9</v>
      </c>
      <c r="B11" s="2" t="s">
        <v>118</v>
      </c>
      <c r="C11" s="5" t="s">
        <v>65</v>
      </c>
      <c r="D11" s="2" t="s">
        <v>66</v>
      </c>
      <c r="E11" s="2" t="s">
        <v>30</v>
      </c>
      <c r="F11" s="3">
        <v>45049</v>
      </c>
      <c r="G11" s="2"/>
      <c r="H11" s="3">
        <v>45049</v>
      </c>
      <c r="I11" s="4">
        <v>1</v>
      </c>
      <c r="J11" s="6">
        <v>4</v>
      </c>
      <c r="K11" s="6">
        <v>16700</v>
      </c>
      <c r="L11" s="6">
        <v>4175</v>
      </c>
      <c r="M11" s="6">
        <v>16700</v>
      </c>
      <c r="N11" s="6">
        <v>4175</v>
      </c>
      <c r="O11" s="5" t="s">
        <v>67</v>
      </c>
      <c r="P11" s="6">
        <v>0</v>
      </c>
      <c r="Q11" s="6">
        <v>0</v>
      </c>
      <c r="R11" s="2" t="s">
        <v>67</v>
      </c>
      <c r="S11" s="2" t="s">
        <v>68</v>
      </c>
      <c r="T11" s="7" t="str">
        <f>HYPERLINK("https://my.zakupivli.pro/cabinet/purchases/state_purchase/view/42346989")</f>
        <v>https://my.zakupivli.pro/cabinet/purchases/state_purchase/view/42346989</v>
      </c>
      <c r="U11" s="2" t="s">
        <v>31</v>
      </c>
      <c r="V11" s="4">
        <v>0</v>
      </c>
      <c r="W11" s="2"/>
      <c r="X11" s="2" t="s">
        <v>119</v>
      </c>
      <c r="Y11" s="6">
        <v>16700</v>
      </c>
      <c r="Z11" s="2" t="s">
        <v>32</v>
      </c>
      <c r="AA11" s="2" t="s">
        <v>33</v>
      </c>
      <c r="AB11" s="2"/>
      <c r="AC11" s="2"/>
      <c r="AD11" s="2"/>
    </row>
    <row r="12" spans="1:30" ht="41.25">
      <c r="A12" s="4">
        <v>10</v>
      </c>
      <c r="B12" s="2" t="s">
        <v>120</v>
      </c>
      <c r="C12" s="5" t="s">
        <v>83</v>
      </c>
      <c r="D12" s="2" t="s">
        <v>48</v>
      </c>
      <c r="E12" s="2" t="s">
        <v>30</v>
      </c>
      <c r="F12" s="3">
        <v>45054</v>
      </c>
      <c r="G12" s="2"/>
      <c r="H12" s="3">
        <v>45054</v>
      </c>
      <c r="I12" s="4">
        <v>1</v>
      </c>
      <c r="J12" s="6">
        <v>1</v>
      </c>
      <c r="K12" s="6">
        <v>1450</v>
      </c>
      <c r="L12" s="6">
        <v>1450</v>
      </c>
      <c r="M12" s="6">
        <v>1450</v>
      </c>
      <c r="N12" s="6">
        <v>1450</v>
      </c>
      <c r="O12" s="5" t="s">
        <v>121</v>
      </c>
      <c r="P12" s="6">
        <v>0</v>
      </c>
      <c r="Q12" s="6">
        <v>0</v>
      </c>
      <c r="R12" s="2" t="s">
        <v>121</v>
      </c>
      <c r="S12" s="2" t="s">
        <v>122</v>
      </c>
      <c r="T12" s="7" t="str">
        <f>HYPERLINK("https://my.zakupivli.pro/cabinet/purchases/state_purchase/view/42435302")</f>
        <v>https://my.zakupivli.pro/cabinet/purchases/state_purchase/view/42435302</v>
      </c>
      <c r="U12" s="2" t="s">
        <v>31</v>
      </c>
      <c r="V12" s="4">
        <v>0</v>
      </c>
      <c r="W12" s="2"/>
      <c r="X12" s="2" t="s">
        <v>123</v>
      </c>
      <c r="Y12" s="6">
        <v>1450</v>
      </c>
      <c r="Z12" s="2" t="s">
        <v>32</v>
      </c>
      <c r="AA12" s="2" t="s">
        <v>33</v>
      </c>
      <c r="AB12" s="2"/>
      <c r="AC12" s="2"/>
      <c r="AD12" s="2"/>
    </row>
    <row r="13" spans="1:30" ht="41.25">
      <c r="A13" s="4">
        <v>11</v>
      </c>
      <c r="B13" s="2" t="s">
        <v>124</v>
      </c>
      <c r="C13" s="5" t="s">
        <v>84</v>
      </c>
      <c r="D13" s="2" t="s">
        <v>38</v>
      </c>
      <c r="E13" s="2" t="s">
        <v>30</v>
      </c>
      <c r="F13" s="3">
        <v>45086</v>
      </c>
      <c r="G13" s="2"/>
      <c r="H13" s="3">
        <v>45086</v>
      </c>
      <c r="I13" s="4">
        <v>1</v>
      </c>
      <c r="J13" s="6">
        <v>12</v>
      </c>
      <c r="K13" s="6">
        <v>20764.08</v>
      </c>
      <c r="L13" s="6">
        <v>1730.34</v>
      </c>
      <c r="M13" s="6">
        <v>20764.08</v>
      </c>
      <c r="N13" s="6">
        <v>1730.34</v>
      </c>
      <c r="O13" s="5" t="s">
        <v>39</v>
      </c>
      <c r="P13" s="6">
        <v>0</v>
      </c>
      <c r="Q13" s="6">
        <v>0</v>
      </c>
      <c r="R13" s="2" t="s">
        <v>39</v>
      </c>
      <c r="S13" s="2" t="s">
        <v>40</v>
      </c>
      <c r="T13" s="7" t="str">
        <f>HYPERLINK("https://my.zakupivli.pro/cabinet/purchases/state_purchase/view/43182501")</f>
        <v>https://my.zakupivli.pro/cabinet/purchases/state_purchase/view/43182501</v>
      </c>
      <c r="U13" s="2" t="s">
        <v>31</v>
      </c>
      <c r="V13" s="4">
        <v>0</v>
      </c>
      <c r="W13" s="2"/>
      <c r="X13" s="2" t="s">
        <v>59</v>
      </c>
      <c r="Y13" s="6">
        <v>20764.08</v>
      </c>
      <c r="Z13" s="2" t="s">
        <v>32</v>
      </c>
      <c r="AA13" s="2" t="s">
        <v>33</v>
      </c>
      <c r="AB13" s="2"/>
      <c r="AC13" s="2"/>
      <c r="AD13" s="2"/>
    </row>
    <row r="14" spans="1:30" ht="110.25">
      <c r="A14" s="4">
        <v>12</v>
      </c>
      <c r="B14" s="2" t="s">
        <v>125</v>
      </c>
      <c r="C14" s="5" t="s">
        <v>86</v>
      </c>
      <c r="D14" s="2" t="s">
        <v>126</v>
      </c>
      <c r="E14" s="2" t="s">
        <v>30</v>
      </c>
      <c r="F14" s="3">
        <v>45118</v>
      </c>
      <c r="G14" s="2"/>
      <c r="H14" s="3">
        <v>45118</v>
      </c>
      <c r="I14" s="4">
        <v>1</v>
      </c>
      <c r="J14" s="6">
        <v>1</v>
      </c>
      <c r="K14" s="6">
        <v>4980</v>
      </c>
      <c r="L14" s="6">
        <v>4980</v>
      </c>
      <c r="M14" s="6">
        <v>4980</v>
      </c>
      <c r="N14" s="6">
        <v>4980</v>
      </c>
      <c r="O14" s="5" t="s">
        <v>46</v>
      </c>
      <c r="P14" s="6">
        <v>0</v>
      </c>
      <c r="Q14" s="6">
        <v>0</v>
      </c>
      <c r="R14" s="2" t="s">
        <v>46</v>
      </c>
      <c r="S14" s="2" t="s">
        <v>47</v>
      </c>
      <c r="T14" s="7" t="str">
        <f>HYPERLINK("https://my.zakupivli.pro/cabinet/purchases/state_purchase/view/43845883")</f>
        <v>https://my.zakupivli.pro/cabinet/purchases/state_purchase/view/43845883</v>
      </c>
      <c r="U14" s="2" t="s">
        <v>31</v>
      </c>
      <c r="V14" s="4">
        <v>0</v>
      </c>
      <c r="W14" s="2"/>
      <c r="X14" s="2" t="s">
        <v>59</v>
      </c>
      <c r="Y14" s="6">
        <v>4980</v>
      </c>
      <c r="Z14" s="2" t="s">
        <v>32</v>
      </c>
      <c r="AA14" s="2" t="s">
        <v>33</v>
      </c>
      <c r="AB14" s="2"/>
      <c r="AC14" s="2"/>
      <c r="AD14" s="2"/>
    </row>
    <row r="15" spans="1:30" ht="54.75">
      <c r="A15" s="4">
        <v>13</v>
      </c>
      <c r="B15" s="2" t="s">
        <v>127</v>
      </c>
      <c r="C15" s="5" t="s">
        <v>88</v>
      </c>
      <c r="D15" s="2" t="s">
        <v>128</v>
      </c>
      <c r="E15" s="2" t="s">
        <v>30</v>
      </c>
      <c r="F15" s="3">
        <v>45118</v>
      </c>
      <c r="G15" s="2"/>
      <c r="H15" s="3">
        <v>45118</v>
      </c>
      <c r="I15" s="4">
        <v>1</v>
      </c>
      <c r="J15" s="6">
        <v>1</v>
      </c>
      <c r="K15" s="6">
        <v>350</v>
      </c>
      <c r="L15" s="6">
        <v>350</v>
      </c>
      <c r="M15" s="6">
        <v>350</v>
      </c>
      <c r="N15" s="6">
        <v>350</v>
      </c>
      <c r="O15" s="5" t="s">
        <v>129</v>
      </c>
      <c r="P15" s="6">
        <v>0</v>
      </c>
      <c r="Q15" s="6">
        <v>0</v>
      </c>
      <c r="R15" s="2" t="s">
        <v>129</v>
      </c>
      <c r="S15" s="2" t="s">
        <v>130</v>
      </c>
      <c r="T15" s="7" t="str">
        <f>HYPERLINK("https://my.zakupivli.pro/cabinet/purchases/state_purchase/view/43847001")</f>
        <v>https://my.zakupivli.pro/cabinet/purchases/state_purchase/view/43847001</v>
      </c>
      <c r="U15" s="2" t="s">
        <v>31</v>
      </c>
      <c r="V15" s="4">
        <v>0</v>
      </c>
      <c r="W15" s="2"/>
      <c r="X15" s="2" t="s">
        <v>58</v>
      </c>
      <c r="Y15" s="6">
        <v>350</v>
      </c>
      <c r="Z15" s="2" t="s">
        <v>32</v>
      </c>
      <c r="AA15" s="2" t="s">
        <v>33</v>
      </c>
      <c r="AB15" s="2"/>
      <c r="AC15" s="2"/>
      <c r="AD15" s="2"/>
    </row>
    <row r="16" spans="1:30" ht="69">
      <c r="A16" s="4">
        <v>14</v>
      </c>
      <c r="B16" s="2" t="s">
        <v>131</v>
      </c>
      <c r="C16" s="5" t="s">
        <v>87</v>
      </c>
      <c r="D16" s="2" t="s">
        <v>132</v>
      </c>
      <c r="E16" s="2" t="s">
        <v>30</v>
      </c>
      <c r="F16" s="3">
        <v>45118</v>
      </c>
      <c r="G16" s="2"/>
      <c r="H16" s="3">
        <v>45118</v>
      </c>
      <c r="I16" s="4">
        <v>1</v>
      </c>
      <c r="J16" s="6">
        <v>2</v>
      </c>
      <c r="K16" s="6">
        <v>1000</v>
      </c>
      <c r="L16" s="6">
        <v>500</v>
      </c>
      <c r="M16" s="6">
        <v>1000</v>
      </c>
      <c r="N16" s="6">
        <v>500</v>
      </c>
      <c r="O16" s="5" t="s">
        <v>133</v>
      </c>
      <c r="P16" s="6">
        <v>0</v>
      </c>
      <c r="Q16" s="6">
        <v>0</v>
      </c>
      <c r="R16" s="2" t="s">
        <v>133</v>
      </c>
      <c r="S16" s="2" t="s">
        <v>134</v>
      </c>
      <c r="T16" s="7" t="str">
        <f>HYPERLINK("https://my.zakupivli.pro/cabinet/purchases/state_purchase/view/43847479")</f>
        <v>https://my.zakupivli.pro/cabinet/purchases/state_purchase/view/43847479</v>
      </c>
      <c r="U16" s="2" t="s">
        <v>31</v>
      </c>
      <c r="V16" s="4">
        <v>0</v>
      </c>
      <c r="W16" s="2"/>
      <c r="X16" s="2" t="s">
        <v>135</v>
      </c>
      <c r="Y16" s="6">
        <v>1000</v>
      </c>
      <c r="Z16" s="2" t="s">
        <v>32</v>
      </c>
      <c r="AA16" s="2" t="s">
        <v>33</v>
      </c>
      <c r="AB16" s="2"/>
      <c r="AC16" s="2"/>
      <c r="AD16" s="2"/>
    </row>
    <row r="17" spans="1:30" ht="69">
      <c r="A17" s="4">
        <v>15</v>
      </c>
      <c r="B17" s="2" t="s">
        <v>136</v>
      </c>
      <c r="C17" s="5" t="s">
        <v>85</v>
      </c>
      <c r="D17" s="2" t="s">
        <v>132</v>
      </c>
      <c r="E17" s="2" t="s">
        <v>30</v>
      </c>
      <c r="F17" s="3">
        <v>45118</v>
      </c>
      <c r="G17" s="2"/>
      <c r="H17" s="3">
        <v>45118</v>
      </c>
      <c r="I17" s="4">
        <v>1</v>
      </c>
      <c r="J17" s="6">
        <v>1</v>
      </c>
      <c r="K17" s="6">
        <v>760</v>
      </c>
      <c r="L17" s="6">
        <v>760</v>
      </c>
      <c r="M17" s="6">
        <v>760</v>
      </c>
      <c r="N17" s="6">
        <v>760</v>
      </c>
      <c r="O17" s="5" t="s">
        <v>137</v>
      </c>
      <c r="P17" s="6">
        <v>0</v>
      </c>
      <c r="Q17" s="6">
        <v>0</v>
      </c>
      <c r="R17" s="2" t="s">
        <v>137</v>
      </c>
      <c r="S17" s="2" t="s">
        <v>138</v>
      </c>
      <c r="T17" s="7" t="str">
        <f>HYPERLINK("https://my.zakupivli.pro/cabinet/purchases/state_purchase/view/43848031")</f>
        <v>https://my.zakupivli.pro/cabinet/purchases/state_purchase/view/43848031</v>
      </c>
      <c r="U17" s="2" t="s">
        <v>31</v>
      </c>
      <c r="V17" s="4">
        <v>0</v>
      </c>
      <c r="W17" s="2"/>
      <c r="X17" s="2" t="s">
        <v>139</v>
      </c>
      <c r="Y17" s="6">
        <v>760</v>
      </c>
      <c r="Z17" s="2" t="s">
        <v>32</v>
      </c>
      <c r="AA17" s="2" t="s">
        <v>33</v>
      </c>
      <c r="AB17" s="2"/>
      <c r="AC17" s="2"/>
      <c r="AD17" s="2"/>
    </row>
    <row r="18" spans="1:30" ht="96">
      <c r="A18" s="4">
        <v>16</v>
      </c>
      <c r="B18" s="2" t="s">
        <v>140</v>
      </c>
      <c r="C18" s="5" t="s">
        <v>89</v>
      </c>
      <c r="D18" s="2" t="s">
        <v>141</v>
      </c>
      <c r="E18" s="2" t="s">
        <v>30</v>
      </c>
      <c r="F18" s="3">
        <v>45131</v>
      </c>
      <c r="G18" s="2"/>
      <c r="H18" s="3">
        <v>45131</v>
      </c>
      <c r="I18" s="4">
        <v>1</v>
      </c>
      <c r="J18" s="6">
        <v>1</v>
      </c>
      <c r="K18" s="6">
        <v>31946.92</v>
      </c>
      <c r="L18" s="6">
        <v>31946.92</v>
      </c>
      <c r="M18" s="6">
        <v>31946.92</v>
      </c>
      <c r="N18" s="6">
        <v>31946.92</v>
      </c>
      <c r="O18" s="5" t="s">
        <v>142</v>
      </c>
      <c r="P18" s="6">
        <v>0</v>
      </c>
      <c r="Q18" s="6">
        <v>0</v>
      </c>
      <c r="R18" s="2" t="s">
        <v>142</v>
      </c>
      <c r="S18" s="2" t="s">
        <v>143</v>
      </c>
      <c r="T18" s="7" t="str">
        <f>HYPERLINK("https://my.zakupivli.pro/cabinet/purchases/state_purchase/view/44094231")</f>
        <v>https://my.zakupivli.pro/cabinet/purchases/state_purchase/view/44094231</v>
      </c>
      <c r="U18" s="2" t="s">
        <v>31</v>
      </c>
      <c r="V18" s="4">
        <v>0</v>
      </c>
      <c r="W18" s="2"/>
      <c r="X18" s="2" t="s">
        <v>144</v>
      </c>
      <c r="Y18" s="6">
        <v>31946.92</v>
      </c>
      <c r="Z18" s="2" t="s">
        <v>32</v>
      </c>
      <c r="AA18" s="2" t="s">
        <v>33</v>
      </c>
      <c r="AB18" s="2"/>
      <c r="AC18" s="2"/>
      <c r="AD18" s="2"/>
    </row>
    <row r="19" spans="1:30" ht="69">
      <c r="A19" s="4">
        <v>17</v>
      </c>
      <c r="B19" s="2" t="s">
        <v>145</v>
      </c>
      <c r="C19" s="5" t="s">
        <v>91</v>
      </c>
      <c r="D19" s="2" t="s">
        <v>141</v>
      </c>
      <c r="E19" s="2" t="s">
        <v>146</v>
      </c>
      <c r="F19" s="3">
        <v>45229</v>
      </c>
      <c r="G19" s="2"/>
      <c r="H19" s="3">
        <v>45236</v>
      </c>
      <c r="I19" s="4">
        <v>0</v>
      </c>
      <c r="J19" s="6">
        <v>1</v>
      </c>
      <c r="K19" s="6">
        <v>51231</v>
      </c>
      <c r="L19" s="6">
        <v>51231</v>
      </c>
      <c r="M19" s="4">
        <v>0</v>
      </c>
      <c r="N19" s="2"/>
      <c r="O19" s="5"/>
      <c r="P19" s="2"/>
      <c r="Q19" s="2"/>
      <c r="R19" s="2"/>
      <c r="S19" s="2"/>
      <c r="T19" s="7" t="str">
        <f>HYPERLINK("https://my.zakupivli.pro/cabinet/purchases/state_purchase/view/46261691")</f>
        <v>https://my.zakupivli.pro/cabinet/purchases/state_purchase/view/46261691</v>
      </c>
      <c r="U19" s="2" t="s">
        <v>96</v>
      </c>
      <c r="V19" s="4">
        <v>0</v>
      </c>
      <c r="W19" s="2" t="s">
        <v>147</v>
      </c>
      <c r="X19" s="2"/>
      <c r="Y19" s="2"/>
      <c r="Z19" s="2"/>
      <c r="AA19" s="2"/>
      <c r="AB19" s="2"/>
      <c r="AC19" s="2"/>
      <c r="AD19" s="2"/>
    </row>
    <row r="20" spans="1:30" ht="82.5">
      <c r="A20" s="4">
        <v>18</v>
      </c>
      <c r="B20" s="2" t="s">
        <v>148</v>
      </c>
      <c r="C20" s="5" t="s">
        <v>90</v>
      </c>
      <c r="D20" s="2" t="s">
        <v>60</v>
      </c>
      <c r="E20" s="2" t="s">
        <v>30</v>
      </c>
      <c r="F20" s="3">
        <v>45238</v>
      </c>
      <c r="G20" s="2"/>
      <c r="H20" s="3">
        <v>45238</v>
      </c>
      <c r="I20" s="4">
        <v>1</v>
      </c>
      <c r="J20" s="6">
        <v>1</v>
      </c>
      <c r="K20" s="6">
        <v>1245</v>
      </c>
      <c r="L20" s="6">
        <v>1245</v>
      </c>
      <c r="M20" s="6">
        <v>1245</v>
      </c>
      <c r="N20" s="6">
        <v>1245</v>
      </c>
      <c r="O20" s="5" t="s">
        <v>61</v>
      </c>
      <c r="P20" s="6">
        <v>0</v>
      </c>
      <c r="Q20" s="6">
        <v>0</v>
      </c>
      <c r="R20" s="2" t="s">
        <v>61</v>
      </c>
      <c r="S20" s="2" t="s">
        <v>62</v>
      </c>
      <c r="T20" s="7" t="str">
        <f>HYPERLINK("https://my.zakupivli.pro/cabinet/purchases/state_purchase/view/46496304")</f>
        <v>https://my.zakupivli.pro/cabinet/purchases/state_purchase/view/46496304</v>
      </c>
      <c r="U20" s="2" t="s">
        <v>31</v>
      </c>
      <c r="V20" s="4">
        <v>0</v>
      </c>
      <c r="W20" s="2"/>
      <c r="X20" s="2" t="s">
        <v>74</v>
      </c>
      <c r="Y20" s="6">
        <v>1245</v>
      </c>
      <c r="Z20" s="2" t="s">
        <v>32</v>
      </c>
      <c r="AA20" s="2" t="s">
        <v>33</v>
      </c>
      <c r="AB20" s="2"/>
      <c r="AC20" s="2"/>
      <c r="AD20" s="2"/>
    </row>
    <row r="21" spans="1:30" ht="54.75">
      <c r="A21" s="4">
        <v>19</v>
      </c>
      <c r="B21" s="2" t="s">
        <v>149</v>
      </c>
      <c r="C21" s="5" t="s">
        <v>69</v>
      </c>
      <c r="D21" s="2" t="s">
        <v>70</v>
      </c>
      <c r="E21" s="2" t="s">
        <v>30</v>
      </c>
      <c r="F21" s="3">
        <v>45246</v>
      </c>
      <c r="G21" s="2"/>
      <c r="H21" s="3">
        <v>45246</v>
      </c>
      <c r="I21" s="4">
        <v>1</v>
      </c>
      <c r="J21" s="6">
        <v>4</v>
      </c>
      <c r="K21" s="6">
        <v>594</v>
      </c>
      <c r="L21" s="6">
        <v>148.5</v>
      </c>
      <c r="M21" s="6">
        <v>594</v>
      </c>
      <c r="N21" s="6">
        <v>148.5</v>
      </c>
      <c r="O21" s="5" t="s">
        <v>71</v>
      </c>
      <c r="P21" s="6">
        <v>0</v>
      </c>
      <c r="Q21" s="6">
        <v>0</v>
      </c>
      <c r="R21" s="2" t="s">
        <v>71</v>
      </c>
      <c r="S21" s="2" t="s">
        <v>72</v>
      </c>
      <c r="T21" s="7" t="str">
        <f>HYPERLINK("https://my.zakupivli.pro/cabinet/purchases/state_purchase/view/46718963")</f>
        <v>https://my.zakupivli.pro/cabinet/purchases/state_purchase/view/46718963</v>
      </c>
      <c r="U21" s="2" t="s">
        <v>31</v>
      </c>
      <c r="V21" s="4">
        <v>0</v>
      </c>
      <c r="W21" s="2"/>
      <c r="X21" s="2" t="s">
        <v>73</v>
      </c>
      <c r="Y21" s="6">
        <v>594</v>
      </c>
      <c r="Z21" s="2" t="s">
        <v>32</v>
      </c>
      <c r="AA21" s="2" t="s">
        <v>33</v>
      </c>
      <c r="AB21" s="2"/>
      <c r="AC21" s="2"/>
      <c r="AD21" s="2"/>
    </row>
    <row r="22" spans="1:30" ht="41.25">
      <c r="A22" s="4">
        <v>20</v>
      </c>
      <c r="B22" s="2" t="s">
        <v>150</v>
      </c>
      <c r="C22" s="5" t="s">
        <v>41</v>
      </c>
      <c r="D22" s="2" t="s">
        <v>42</v>
      </c>
      <c r="E22" s="2" t="s">
        <v>30</v>
      </c>
      <c r="F22" s="3">
        <v>45261</v>
      </c>
      <c r="G22" s="2"/>
      <c r="H22" s="3">
        <v>45261</v>
      </c>
      <c r="I22" s="4">
        <v>1</v>
      </c>
      <c r="J22" s="6">
        <v>17.6515</v>
      </c>
      <c r="K22" s="6">
        <v>42783</v>
      </c>
      <c r="L22" s="6">
        <v>2423.7600203948673</v>
      </c>
      <c r="M22" s="6">
        <v>42783</v>
      </c>
      <c r="N22" s="6">
        <v>2423.7600203948673</v>
      </c>
      <c r="O22" s="5" t="s">
        <v>43</v>
      </c>
      <c r="P22" s="6">
        <v>0</v>
      </c>
      <c r="Q22" s="6">
        <v>0</v>
      </c>
      <c r="R22" s="2" t="s">
        <v>43</v>
      </c>
      <c r="S22" s="2" t="s">
        <v>44</v>
      </c>
      <c r="T22" s="7" t="str">
        <f>HYPERLINK("https://my.zakupivli.pro/cabinet/purchases/state_purchase/view/47176877")</f>
        <v>https://my.zakupivli.pro/cabinet/purchases/state_purchase/view/47176877</v>
      </c>
      <c r="U22" s="2" t="s">
        <v>31</v>
      </c>
      <c r="V22" s="4">
        <v>0</v>
      </c>
      <c r="W22" s="2"/>
      <c r="X22" s="2" t="s">
        <v>45</v>
      </c>
      <c r="Y22" s="6">
        <v>42783</v>
      </c>
      <c r="Z22" s="2" t="s">
        <v>32</v>
      </c>
      <c r="AA22" s="2" t="s">
        <v>33</v>
      </c>
      <c r="AB22" s="2"/>
      <c r="AC22" s="2"/>
      <c r="AD22" s="2"/>
    </row>
    <row r="23" spans="1:30" ht="41.25">
      <c r="A23" s="4">
        <v>21</v>
      </c>
      <c r="B23" s="2" t="s">
        <v>151</v>
      </c>
      <c r="C23" s="5" t="s">
        <v>92</v>
      </c>
      <c r="D23" s="2" t="s">
        <v>63</v>
      </c>
      <c r="E23" s="2" t="s">
        <v>30</v>
      </c>
      <c r="F23" s="3">
        <v>45272</v>
      </c>
      <c r="G23" s="2"/>
      <c r="H23" s="3">
        <v>45272</v>
      </c>
      <c r="I23" s="4">
        <v>1</v>
      </c>
      <c r="J23" s="6">
        <v>2</v>
      </c>
      <c r="K23" s="6">
        <v>4668.54</v>
      </c>
      <c r="L23" s="6">
        <v>2334.27</v>
      </c>
      <c r="M23" s="6">
        <v>4668.54</v>
      </c>
      <c r="N23" s="6">
        <v>2334.27</v>
      </c>
      <c r="O23" s="5" t="s">
        <v>152</v>
      </c>
      <c r="P23" s="6">
        <v>0</v>
      </c>
      <c r="Q23" s="6">
        <v>0</v>
      </c>
      <c r="R23" s="2" t="s">
        <v>152</v>
      </c>
      <c r="S23" s="2" t="s">
        <v>153</v>
      </c>
      <c r="T23" s="7" t="str">
        <f>HYPERLINK("https://my.zakupivli.pro/cabinet/purchases/state_purchase/view/47523140")</f>
        <v>https://my.zakupivli.pro/cabinet/purchases/state_purchase/view/47523140</v>
      </c>
      <c r="U23" s="2" t="s">
        <v>31</v>
      </c>
      <c r="V23" s="4">
        <v>0</v>
      </c>
      <c r="W23" s="2"/>
      <c r="X23" s="2" t="s">
        <v>154</v>
      </c>
      <c r="Y23" s="6">
        <v>4668.54</v>
      </c>
      <c r="Z23" s="2" t="s">
        <v>32</v>
      </c>
      <c r="AA23" s="2" t="s">
        <v>33</v>
      </c>
      <c r="AB23" s="2"/>
      <c r="AC23" s="2"/>
      <c r="AD23" s="2"/>
    </row>
    <row r="24" spans="1:30" ht="54.75">
      <c r="A24" s="4">
        <v>22</v>
      </c>
      <c r="B24" s="2" t="s">
        <v>155</v>
      </c>
      <c r="C24" s="5" t="s">
        <v>94</v>
      </c>
      <c r="D24" s="2" t="s">
        <v>156</v>
      </c>
      <c r="E24" s="2" t="s">
        <v>30</v>
      </c>
      <c r="F24" s="3">
        <v>45273</v>
      </c>
      <c r="G24" s="2"/>
      <c r="H24" s="3">
        <v>45273</v>
      </c>
      <c r="I24" s="4">
        <v>1</v>
      </c>
      <c r="J24" s="6">
        <v>2</v>
      </c>
      <c r="K24" s="6">
        <v>1800</v>
      </c>
      <c r="L24" s="6">
        <v>900</v>
      </c>
      <c r="M24" s="6">
        <v>1800</v>
      </c>
      <c r="N24" s="6">
        <v>900</v>
      </c>
      <c r="O24" s="5" t="s">
        <v>157</v>
      </c>
      <c r="P24" s="6">
        <v>0</v>
      </c>
      <c r="Q24" s="6">
        <v>0</v>
      </c>
      <c r="R24" s="2" t="s">
        <v>157</v>
      </c>
      <c r="S24" s="2" t="s">
        <v>158</v>
      </c>
      <c r="T24" s="7" t="str">
        <f>HYPERLINK("https://my.zakupivli.pro/cabinet/purchases/state_purchase/view/47602993")</f>
        <v>https://my.zakupivli.pro/cabinet/purchases/state_purchase/view/47602993</v>
      </c>
      <c r="U24" s="2" t="s">
        <v>31</v>
      </c>
      <c r="V24" s="4">
        <v>0</v>
      </c>
      <c r="W24" s="2"/>
      <c r="X24" s="2" t="s">
        <v>159</v>
      </c>
      <c r="Y24" s="6">
        <v>1800</v>
      </c>
      <c r="Z24" s="2" t="s">
        <v>32</v>
      </c>
      <c r="AA24" s="2" t="s">
        <v>33</v>
      </c>
      <c r="AB24" s="2"/>
      <c r="AC24" s="2"/>
      <c r="AD24" s="2"/>
    </row>
    <row r="25" spans="1:30" ht="82.5">
      <c r="A25" s="4">
        <v>23</v>
      </c>
      <c r="B25" s="2" t="s">
        <v>160</v>
      </c>
      <c r="C25" s="5" t="s">
        <v>93</v>
      </c>
      <c r="D25" s="2" t="s">
        <v>141</v>
      </c>
      <c r="E25" s="2" t="s">
        <v>30</v>
      </c>
      <c r="F25" s="3">
        <v>45274</v>
      </c>
      <c r="G25" s="2"/>
      <c r="H25" s="3">
        <v>45274</v>
      </c>
      <c r="I25" s="4">
        <v>1</v>
      </c>
      <c r="J25" s="6">
        <v>2</v>
      </c>
      <c r="K25" s="6">
        <v>685.16</v>
      </c>
      <c r="L25" s="6">
        <v>342.58</v>
      </c>
      <c r="M25" s="6">
        <v>685.16</v>
      </c>
      <c r="N25" s="6">
        <v>342.58</v>
      </c>
      <c r="O25" s="5" t="s">
        <v>161</v>
      </c>
      <c r="P25" s="6">
        <v>0</v>
      </c>
      <c r="Q25" s="6">
        <v>0</v>
      </c>
      <c r="R25" s="2" t="s">
        <v>161</v>
      </c>
      <c r="S25" s="2" t="s">
        <v>162</v>
      </c>
      <c r="T25" s="7" t="str">
        <f>HYPERLINK("https://my.zakupivli.pro/cabinet/purchases/state_purchase/view/47657123")</f>
        <v>https://my.zakupivli.pro/cabinet/purchases/state_purchase/view/47657123</v>
      </c>
      <c r="U25" s="2" t="s">
        <v>31</v>
      </c>
      <c r="V25" s="4">
        <v>0</v>
      </c>
      <c r="W25" s="2"/>
      <c r="X25" s="2" t="s">
        <v>163</v>
      </c>
      <c r="Y25" s="6">
        <v>685.16</v>
      </c>
      <c r="Z25" s="2" t="s">
        <v>32</v>
      </c>
      <c r="AA25" s="2" t="s">
        <v>33</v>
      </c>
      <c r="AB25" s="2"/>
      <c r="AC25" s="2"/>
      <c r="AD25" s="2"/>
    </row>
    <row r="26" spans="1:30" ht="41.25">
      <c r="A26" s="4">
        <v>24</v>
      </c>
      <c r="B26" s="2" t="s">
        <v>164</v>
      </c>
      <c r="C26" s="5" t="s">
        <v>95</v>
      </c>
      <c r="D26" s="2" t="s">
        <v>104</v>
      </c>
      <c r="E26" s="2" t="s">
        <v>30</v>
      </c>
      <c r="F26" s="3">
        <v>45275</v>
      </c>
      <c r="G26" s="2"/>
      <c r="H26" s="3">
        <v>45275</v>
      </c>
      <c r="I26" s="4">
        <v>1</v>
      </c>
      <c r="J26" s="6">
        <v>260</v>
      </c>
      <c r="K26" s="6">
        <v>6614.4</v>
      </c>
      <c r="L26" s="6">
        <v>25.44</v>
      </c>
      <c r="M26" s="6">
        <v>6614.4</v>
      </c>
      <c r="N26" s="6">
        <v>25.44</v>
      </c>
      <c r="O26" s="5" t="s">
        <v>165</v>
      </c>
      <c r="P26" s="6">
        <v>0</v>
      </c>
      <c r="Q26" s="6">
        <v>0</v>
      </c>
      <c r="R26" s="2" t="s">
        <v>165</v>
      </c>
      <c r="S26" s="2" t="s">
        <v>106</v>
      </c>
      <c r="T26" s="7" t="str">
        <f>HYPERLINK("https://my.zakupivli.pro/cabinet/purchases/state_purchase/view/47678583")</f>
        <v>https://my.zakupivli.pro/cabinet/purchases/state_purchase/view/47678583</v>
      </c>
      <c r="U26" s="2" t="s">
        <v>31</v>
      </c>
      <c r="V26" s="4">
        <v>0</v>
      </c>
      <c r="W26" s="2"/>
      <c r="X26" s="2" t="s">
        <v>166</v>
      </c>
      <c r="Y26" s="6">
        <v>6614.4</v>
      </c>
      <c r="Z26" s="2" t="s">
        <v>32</v>
      </c>
      <c r="AA26" s="2" t="s">
        <v>33</v>
      </c>
      <c r="AB26" s="2"/>
      <c r="AC26" s="2"/>
      <c r="AD26" s="2"/>
    </row>
  </sheetData>
  <sheetProtection/>
  <hyperlinks>
    <hyperlink ref="T3" r:id="rId1" display="https://my.zakupivli.pro/cabinet/purchases/state_purchase/view/39945388"/>
    <hyperlink ref="T4" r:id="rId2" display="https://my.zakupivli.pro/cabinet/purchases/state_purchase/view/39945476"/>
    <hyperlink ref="T5" r:id="rId3" display="https://my.zakupivli.pro/cabinet/purchases/state_purchase/view/39963753"/>
    <hyperlink ref="T6" r:id="rId4" display="https://my.zakupivli.pro/cabinet/purchases/state_purchase/view/40123197"/>
    <hyperlink ref="T7" r:id="rId5" display="https://my.zakupivli.pro/cabinet/purchases/state_purchase/view/40310179"/>
    <hyperlink ref="T8" r:id="rId6" display="https://my.zakupivli.pro/cabinet/purchases/state_purchase/view/40310255"/>
    <hyperlink ref="T9" r:id="rId7" display="https://my.zakupivli.pro/cabinet/purchases/state_purchase/view/40649061"/>
    <hyperlink ref="T10" r:id="rId8" display="https://my.zakupivli.pro/cabinet/purchases/state_purchase/view/40810191"/>
    <hyperlink ref="T11" r:id="rId9" display="https://my.zakupivli.pro/cabinet/purchases/state_purchase/view/42346989"/>
    <hyperlink ref="T12" r:id="rId10" display="https://my.zakupivli.pro/cabinet/purchases/state_purchase/view/42435302"/>
    <hyperlink ref="T13" r:id="rId11" display="https://my.zakupivli.pro/cabinet/purchases/state_purchase/view/43182501"/>
    <hyperlink ref="T14" r:id="rId12" display="https://my.zakupivli.pro/cabinet/purchases/state_purchase/view/43845883"/>
    <hyperlink ref="T15" r:id="rId13" display="https://my.zakupivli.pro/cabinet/purchases/state_purchase/view/43847001"/>
    <hyperlink ref="T16" r:id="rId14" display="https://my.zakupivli.pro/cabinet/purchases/state_purchase/view/43847479"/>
    <hyperlink ref="T17" r:id="rId15" display="https://my.zakupivli.pro/cabinet/purchases/state_purchase/view/43848031"/>
    <hyperlink ref="T18" r:id="rId16" display="https://my.zakupivli.pro/cabinet/purchases/state_purchase/view/44094231"/>
    <hyperlink ref="T19" r:id="rId17" display="https://my.zakupivli.pro/cabinet/purchases/state_purchase/view/46261691"/>
    <hyperlink ref="T20" r:id="rId18" display="https://my.zakupivli.pro/cabinet/purchases/state_purchase/view/46496304"/>
    <hyperlink ref="T21" r:id="rId19" display="https://my.zakupivli.pro/cabinet/purchases/state_purchase/view/46718963"/>
    <hyperlink ref="T22" r:id="rId20" display="https://my.zakupivli.pro/cabinet/purchases/state_purchase/view/47176877"/>
    <hyperlink ref="T23" r:id="rId21" display="https://my.zakupivli.pro/cabinet/purchases/state_purchase/view/47523140"/>
    <hyperlink ref="T24" r:id="rId22" display="https://my.zakupivli.pro/cabinet/purchases/state_purchase/view/47602993"/>
    <hyperlink ref="T25" r:id="rId23" display="https://my.zakupivli.pro/cabinet/purchases/state_purchase/view/47657123"/>
    <hyperlink ref="T26" r:id="rId24" display="https://my.zakupivli.pro/cabinet/purchases/state_purchase/view/47678583"/>
  </hyperlink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2023-05-24T12:16:40Z</dcterms:created>
  <dcterms:modified xsi:type="dcterms:W3CDTF">2024-02-14T14:37:51Z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