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PartName="/xl/worksheets/sheet1.xml" ContentType="application/vnd.openxmlformats-officedocument.spreadsheetml.worksheet+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defaultThemeVersion="124226" codeName="ThisWorkbook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>
    <s:definedName name="_xlnm._FilterDatabase" localSheetId="0" hidden="1">'Sheet'!$A$4:$AD$32</s:definedName>
  </s:definedNames>
  <s:calcPr calcId="124519" calcMode="auto" fullCalcOnLoad="1"/>
</s:workbook>
</file>

<file path=xl/sharedStrings.xml><?xml version="1.0" encoding="utf-8"?>
<sst xmlns="http://schemas.openxmlformats.org/spreadsheetml/2006/main" uniqueCount="186">
  <si>
    <t/>
  </si>
  <si>
    <t>% зниження</t>
  </si>
  <si>
    <t>02215940</t>
  </si>
  <si>
    <t>03341305</t>
  </si>
  <si>
    <t>090135</t>
  </si>
  <si>
    <t>09320000-8 - Пара, гаряча вода та пов’язана продукція</t>
  </si>
  <si>
    <t>14</t>
  </si>
  <si>
    <t>14439</t>
  </si>
  <si>
    <t>15</t>
  </si>
  <si>
    <t>16</t>
  </si>
  <si>
    <t>1609c</t>
  </si>
  <si>
    <t>1609в</t>
  </si>
  <si>
    <t>17</t>
  </si>
  <si>
    <t>18</t>
  </si>
  <si>
    <t>19</t>
  </si>
  <si>
    <t>19087191</t>
  </si>
  <si>
    <t>19143995</t>
  </si>
  <si>
    <t>21</t>
  </si>
  <si>
    <t>23ДН</t>
  </si>
  <si>
    <t>25021641</t>
  </si>
  <si>
    <t>2633300327</t>
  </si>
  <si>
    <t>2676305397</t>
  </si>
  <si>
    <t>27</t>
  </si>
  <si>
    <t>28</t>
  </si>
  <si>
    <t>30190000-7 - Офісне устаткування та приладдя різне</t>
  </si>
  <si>
    <t>32000000-3 - Радіо-, телевізійна, комунікаційна, телекомунікаційна та супутня апаратура й обладнання; 32000000-3 - Радіо-, телевізійна, комунікаційна, телекомунікаційна та супутня апаратура й обладнання</t>
  </si>
  <si>
    <t>32688148</t>
  </si>
  <si>
    <t>32781303</t>
  </si>
  <si>
    <t>34588401</t>
  </si>
  <si>
    <t>35323603</t>
  </si>
  <si>
    <t>36216548</t>
  </si>
  <si>
    <t>36640049</t>
  </si>
  <si>
    <t>36865753</t>
  </si>
  <si>
    <t>40560621</t>
  </si>
  <si>
    <t>41059726</t>
  </si>
  <si>
    <t>41612783</t>
  </si>
  <si>
    <t>41612830</t>
  </si>
  <si>
    <t>41612830,ТОВ "ОХОРОННА АГЕНЦІЯ "КОМПЛЕКС ЗАХИСТ",Україна</t>
  </si>
  <si>
    <t>41682253</t>
  </si>
  <si>
    <t>42977648</t>
  </si>
  <si>
    <t>43261044</t>
  </si>
  <si>
    <t>44953530</t>
  </si>
  <si>
    <t>45453000-7 - Капітальний ремонт і реставрація</t>
  </si>
  <si>
    <t>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</t>
  </si>
  <si>
    <t>50000000-5 - Послуги з ремонту і технічного обслуговування</t>
  </si>
  <si>
    <t>50410000-2 - Послуги з ремонту і технічного обслуговування вимірювальних, випробувальних і контрольних приладів</t>
  </si>
  <si>
    <t>51</t>
  </si>
  <si>
    <t>65110000-7 - Розподіл води</t>
  </si>
  <si>
    <t>7</t>
  </si>
  <si>
    <t>71632000-7 - Послуги з технічних випробувань</t>
  </si>
  <si>
    <t>72260000-5 - Послуги, пов’язані з програмним забезпеченням</t>
  </si>
  <si>
    <t>72310000-1 - Послуги з обробки даних; 72310000-1 - Послуги з обробки даних</t>
  </si>
  <si>
    <t>72400000-4 - Інтернет-послуги</t>
  </si>
  <si>
    <t>75250000-3 - Послуги пожежних і рятувальних служб</t>
  </si>
  <si>
    <t>79710000-4 - Охоронні послуги</t>
  </si>
  <si>
    <t>79713000-5 - Послуги з охорони об’єктів та особистої охорони</t>
  </si>
  <si>
    <t>79980000-7 - Послуги з передплати друкованих видань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</si>
  <si>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</si>
  <si>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</si>
  <si>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90430000-0 - Послуги з відведення стічних вод</t>
  </si>
  <si>
    <t>940</t>
  </si>
  <si>
    <t>940ПЦС</t>
  </si>
  <si>
    <t>98341140-8 - Послуги з доглядання за будинками</t>
  </si>
  <si>
    <t>UA-2023-01-05-005644-a</t>
  </si>
  <si>
    <t>UA-2023-01-05-005683-a</t>
  </si>
  <si>
    <t>UA-2023-01-09-002534-a</t>
  </si>
  <si>
    <t>UA-2023-01-09-005769-a</t>
  </si>
  <si>
    <t>UA-2023-01-17-015071-a</t>
  </si>
  <si>
    <t>UA-2023-01-24-019086-a</t>
  </si>
  <si>
    <t>UA-2023-01-24-019126-a</t>
  </si>
  <si>
    <t>UA-2023-02-06-016075-a</t>
  </si>
  <si>
    <t>UA-2023-02-13-009178-a</t>
  </si>
  <si>
    <t>UA-2023-05-03-011055-a</t>
  </si>
  <si>
    <t>UA-2023-05-08-008706-a</t>
  </si>
  <si>
    <t>UA-2023-06-09-007084-a</t>
  </si>
  <si>
    <t>UA-2023-07-11-004579-a</t>
  </si>
  <si>
    <t>UA-2023-07-11-005019-a</t>
  </si>
  <si>
    <t>UA-2023-07-11-005260-a</t>
  </si>
  <si>
    <t>UA-2023-07-11-005496-a</t>
  </si>
  <si>
    <t>UA-2023-07-11-010599-a</t>
  </si>
  <si>
    <t>UA-2023-07-24-005737-a</t>
  </si>
  <si>
    <t>UA-2023-08-28-010187-a</t>
  </si>
  <si>
    <t>UA-2023-10-30-008291-a</t>
  </si>
  <si>
    <t>UA-2023-11-07-016055-a</t>
  </si>
  <si>
    <t>UA-2023-11-08-010489-a</t>
  </si>
  <si>
    <t>UA-2023-11-16-008003-a</t>
  </si>
  <si>
    <t>UA-2023-12-01-010139-a</t>
  </si>
  <si>
    <t>UA-2023-12-12-010860-a</t>
  </si>
  <si>
    <t>UA-2023-12-13-022173-a</t>
  </si>
  <si>
    <t>UA-2023-12-14-023837-a</t>
  </si>
  <si>
    <t>UA-2023-12-15-009517-a</t>
  </si>
  <si>
    <t>UAH</t>
  </si>
  <si>
    <t>report-feedback@zakupivli.pro</t>
  </si>
  <si>
    <t>ЄДРПОУ переможця</t>
  </si>
  <si>
    <t>Ідентифікатор закупівлі</t>
  </si>
  <si>
    <t>Валюта</t>
  </si>
  <si>
    <t>Всі учасники закупки</t>
  </si>
  <si>
    <t>Відкриті торги з особливостями</t>
  </si>
  <si>
    <t>Відсутність фінансування на здійснення закупівлі</t>
  </si>
  <si>
    <t>ДГП-940</t>
  </si>
  <si>
    <t>ДГП24-35</t>
  </si>
  <si>
    <t>ДК 021:2015 - 32000000-3 РАДІО-, ТЕЛЕВІЗІЙНА, КОМУНІКАЦІЙНА, ТЕЛЕКОМУНІКАЦІЙНА ТА СУПУТНЯ АПАРАТУРА Й ОБЛАДНАННЯ  (32413100-2 Маршрутизатори)</t>
  </si>
  <si>
    <t>ДК 021:2015: 50410000-2 - Послуги з ремонту і технічного обслуговування вимірювальних, випробувальних і контрольних приладів (Послуги з перезарядки вогнегасників різних типів ДК 021:2015-50413200-5 Послуги з ремонту і технічного обслуговування протипожежного обладнання)</t>
  </si>
  <si>
    <t>Дата закінчення процедури</t>
  </si>
  <si>
    <t>Дата проведення аукціону або розгляду</t>
  </si>
  <si>
    <t>Дата публікації закупівлі</t>
  </si>
  <si>
    <t>Експлуатаційні послуги (Послуги з утримання будинку та прибудинкової території)</t>
  </si>
  <si>
    <t>Електроні комунікаційні послуги</t>
  </si>
  <si>
    <t>Закупівля без використання електронної системи</t>
  </si>
  <si>
    <t>Звіт створено 14 лютого в 16:14 з використанням http://zakupivli.pro</t>
  </si>
  <si>
    <t xml:space="preserve">Здійснення технічного нагляду по об’єкту будівництва: 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                             просп. Гагаріна, буд. 169 </t>
  </si>
  <si>
    <t>КЗ-06-02-0861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</si>
  <si>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</si>
  <si>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</si>
  <si>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</si>
  <si>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просп. Гагаріна, буд. 169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</si>
  <si>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</si>
  <si>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</si>
  <si>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</si>
  <si>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</si>
  <si>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М-04/413</t>
  </si>
  <si>
    <t>МАКСИМОВ ЄВГЕН АНАТОЛІЙОВИЧ</t>
  </si>
  <si>
    <t>На підставі п.2 ч.17 ст.14 Закону України "Про публічні закупівлі" від 25.12.2015 №922-VIII (зі змінами) - неможливість усунення через виявлені порушення законодавства з питань  публічних закупівель внаслідок технічної помилки надано технічне завдання проєктно-кошторисної документації і не має можливості внести зміни в закупівлю.</t>
  </si>
  <si>
    <t>Назва потенційного переможця (з найменшою ціною)</t>
  </si>
  <si>
    <t>Назва товару</t>
  </si>
  <si>
    <t>Номер договору</t>
  </si>
  <si>
    <t>ОБ'ЄДНАННЯ СПІВВЛАСНИКІВ БАГАТОКВАРТИРНОГО БУДИНКУ "КОСМОС У СОБОРНОМУ"</t>
  </si>
  <si>
    <t>ОД-06-03-0784</t>
  </si>
  <si>
    <t>Очікувана вартість, грн</t>
  </si>
  <si>
    <t>Очікувана вартість, одиниця.</t>
  </si>
  <si>
    <t>ПРИВАТНЕ ПІДПРИЄМСТВО "ФЕНІКС"</t>
  </si>
  <si>
    <t>Папір А</t>
  </si>
  <si>
    <t>Передплата періодичного видання  - газета "Наше місто" з додатками</t>
  </si>
  <si>
    <t>Посилання на тендер</t>
  </si>
  <si>
    <t>Послуга з постачання теплової енергії</t>
  </si>
  <si>
    <t xml:space="preserve">Послуга з технічного обслуговування охоронної сигнализації (заміна Акумулятору 12V 9Ah) </t>
  </si>
  <si>
    <t xml:space="preserve">Послуги з адміністрування (обслуговування) програмного забезпечення: постачання пакетів програмного забезпечення для фінансового аналізу та бухгалтерського обліку  (програмний комплекс «ІС-Про») </t>
  </si>
  <si>
    <t>Послуги з обробки даних та формування кваліфікованого електронного підпису (КЕП), постачання КП "Програмний комплекс "Варта" з правом використання КЕП</t>
  </si>
  <si>
    <t>Послуги з обслуговування програмного забезпечення: постійний технічний супровід комп'ютерної програми "Єдина інформаційна система управління місцевим бюджетом" (ЄІСУБ для місцевого бюджету)</t>
  </si>
  <si>
    <t>Послуги з обслуговування протипожежної сигналізації</t>
  </si>
  <si>
    <t xml:space="preserve">Послуги з охорони приміщень </t>
  </si>
  <si>
    <t>Послуги з охорони приміщень (приміщення найпростішого укриття)</t>
  </si>
  <si>
    <t>Послуги з охоронної сигналізації</t>
  </si>
  <si>
    <t xml:space="preserve">Послуги з передплати періодичного видання </t>
  </si>
  <si>
    <t xml:space="preserve">Послуги з підвищення кваліфікації, а саме Послуги з навчання за курсом «Охорона праці та безпека життєдіяльності» з отриманням посвідчення та свідоцтва ДК 021:2015: 80510000-2 Послуги з професійної підготовки спеціалістів </t>
  </si>
  <si>
    <t xml:space="preserve">Послуги з підвищення кваліфікації, а саме Послуги з навчання за курсом «Пожежна безпека» з отриманням посвідчення, ДК 021:2015: 80550000-4 Послуги з професійної підготовки у сфері безпеки </t>
  </si>
  <si>
    <t xml:space="preserve"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посвідчення, ДК 021:2015: 80510000-2 Послуги з професійної підготовки спеціалістів </t>
  </si>
  <si>
    <t>Послуги з технічного обслуговування та утримання в належному стані внутрішніх та зовнішніх електромереж, а саме: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 кабелів та проводів, повного опору петлі «фаза-нуль»</t>
  </si>
  <si>
    <t>Послуги з централізованого водовідведення індивідуальному споживачу</t>
  </si>
  <si>
    <t>Послуги з централізованого водопостачання індивідуальному споживачу</t>
  </si>
  <si>
    <t>Постачання примірника та пакетів оновлення (компонент) до комп'ютерної програми "M.E.Doc" модуль "Звітність"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</si>
  <si>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</si>
  <si>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</si>
  <si>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</si>
  <si>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Роботи з розроблення проєктно-кошторисної документації по об'єкту будівництва "Капітальний ремонт системи пожежної сигналізації та оповіщення про пожежу в Міському комунальному закладі культури "Дніпровська дитяча музична школа № 12" за адресою: м. Дніпро, просп. Гагаріна, буд. 169"</t>
  </si>
  <si>
    <t>Спрощена / Допорогова закупівля</t>
  </si>
  <si>
    <t>Статус</t>
  </si>
  <si>
    <t>Статус договору</t>
  </si>
  <si>
    <t>Сума зниження грн</t>
  </si>
  <si>
    <t>ТОВ "ОХОРОННА АГЕНЦІЯ "КОМПЛЕКС ЗАХИСТ"</t>
  </si>
  <si>
    <t>ТОВ «ГАЗЕТА «НАШЕ МІСТО»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</si>
  <si>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</si>
  <si>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</si>
  <si>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"ОХОРОНА "ДЖЕБ"</t>
  </si>
  <si>
    <t>ТОВАРИСТВО З ОБМЕЖЕНОЮ ВІДПОВІДАЛЬНІСТЮ "ОХОРОННА АГЕНЦІЯ "КОМПЛЕКС ЗАХИСТ"</t>
  </si>
  <si>
    <t>ТОВАРИСТВО З ОБМЕЖЕНОЮ ВІДПОВІДАЛЬНІСТЮ "ОХОРОННО-КОНСАЛТИНГОВА КОМПАНІЯ "ФАЛЬКОН БЕЗПЕКА"</t>
  </si>
  <si>
    <t>ТОВАРИСТВО З ОБМЕЖЕНОЮ ВІДПОВІДАЛЬНІСТЮ "ОХОРОННО-ЮРИДИЧНА АГЕНЦІЯ "ЛІДЕР"</t>
  </si>
  <si>
    <t>ТОВАРИСТВО З ОБМЕЖЕНОЮ ВІДПОВІДАЛЬНІСТЮ "СЛУЖБА ОХОРОНИ "ДЖЕБ"</t>
  </si>
  <si>
    <t>ТОВАРИСТВО З ОБМЕЖЕНОЮ ВІДПОВІДАЛЬНІСТЮ "ТЕЛЕМІСТ 2012"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</si>
  <si>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</si>
  <si>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</si>
  <si>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</si>
  <si>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</si>
  <si>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ВИРОБНИЧА ФІРМА "СЕРВІС"</t>
  </si>
  <si>
    <t>ТОВАРИСТВО З ОБМЕЖЕНОЮ ВІДПОВІДАЛЬНІСТЮ ТОРГОВЕЛЬНО-ВИРОБНИЧА ГРУПА "КУНІЦА"</t>
  </si>
  <si>
    <t>Тип процедури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</si>
  <si>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</si>
  <si>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</si>
  <si>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</si>
  <si>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</si>
  <si>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ЮРЧЕНКО ІРИНА ГРИГОРІВНА</t>
  </si>
  <si>
    <t>Якщо ви маєте пропозицію чи побажання щодо покращення цього звіту, напишіть нам, будь ласка:</t>
  </si>
  <si>
    <t>завершено</t>
  </si>
  <si>
    <t>закритий</t>
  </si>
  <si>
    <t>скасована</t>
  </si>
  <si>
    <t>№</t>
  </si>
</sst>
</file>

<file path=xl/styles.xml><?xml version="1.0" encoding="utf-8"?>
<styleSheet xmlns="http://schemas.openxmlformats.org/spreadsheetml/2006/main">
  <numFmts count="2">
    <numFmt numFmtId="165" formatCode="yyyy-mm-dd"/>
    <numFmt numFmtId="166" formatCode="dd.mm.yyyy"/>
  </numFmts>
  <fonts count="4">
    <font>
      <sz val="11"/>
      <color theme="1"/>
      <name val="Calibri"/>
      <family val="2"/>
      <scheme val="minor"/>
    </font>
    <font>
      <sz val="10.0"/>
      <color rgb="00000000"/>
      <name val="Calibri"/>
      <family val="2"/>
    </font>
    <font>
      <sz val="10.0"/>
      <color rgb="0000FF"/>
      <name val="Calibri"/>
      <family val="2"/>
    </font>
    <font>
      <sz val="10.0"/>
      <color rgb="FFFFFF"/>
      <name val="Calibri"/>
      <family val="2"/>
      <b/>
    </font>
  </fonts>
  <fills count="3">
    <fill>
      <patternFill patternType="none"/>
    </fill>
    <fill>
      <patternFill patternType="gray125"/>
    </fill>
    <fill>
      <patternFill patternType="solid">
        <fgColor rgb="008000"/>
      </patternFill>
    </fill>
  </fills>
  <borders count="2">
    <border>
      <left/>
      <right/>
      <top/>
      <bottom/>
      <diagonal/>
    </border>
    <border>
      <left style="medium">
        <color rgb="FFFFFF"/>
      </left>
      <right style="medium">
        <color rgb="FFFFFF"/>
      </right>
      <top style="medium">
        <color rgb="FFFFFF"/>
      </top>
      <bottom style="medium">
        <color rgb="FFFFFF"/>
      </bottom>
      <diagonal/>
    </border>
  </borders>
  <cellStyleXfs count="1">
    <xf numFmtId="0" fontId="0" fillId="0" borderId="0"/>
  </cellStyleXfs>
  <cellXfs count="11">
    <xf numFmtId="0" fontId="0" fillId="0" xfId="0" borderId="0"/>
    <xf numFmtId="0" fontId="1" fillId="0" xfId="0" borderId="0" applyFont="1"/>
    <xf numFmtId="0" fontId="2" fillId="0" xfId="0" borderId="0" applyFont="1"/>
    <xf numFmtId="0" fontId="3" fillId="2" xfId="0" borderId="1" applyFont="1" applyBorder="1" applyFill="1" applyAlignment="1">
      <alignment horizontal="center" wrapText="1"/>
    </xf>
    <xf numFmtId="1" fontId="1" fillId="0" xfId="0" borderId="0" applyFont="1" applyNumberFormat="1"/>
    <xf numFmtId="0" fontId="1" fillId="0" xfId="0" borderId="0" applyFont="1" applyAlignment="1">
      <alignment wrapText="1"/>
    </xf>
    <xf numFmtId="165" fontId="0" fillId="0" xfId="0" borderId="0" applyNumberFormat="1"/>
    <xf numFmtId="166" fontId="1" fillId="0" xfId="0" borderId="0" applyFont="1" applyNumberFormat="1"/>
    <xf numFmtId="4" fontId="1" fillId="0" xfId="0" borderId="0" applyFont="1" applyNumberFormat="1"/>
    <xf numFmtId="0" fontId="2" fillId="0" xfId="0" border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ns0:Relationships xmlns:ns0="http://schemas.openxmlformats.org/package/2006/relationships">
  <ns0:Relationship Id="rId1" Type="http://schemas.openxmlformats.org/officeDocument/2006/relationships/hyperlink" Target="mailto:report-feedback@zakupivli.pro" TargetMode="External"/>
  <ns0:Relationship Id="rId2" Type="http://schemas.openxmlformats.org/officeDocument/2006/relationships/hyperlink" Target="https://my.zakupivli.pro/cabinet/purchases/state_purchase_lot/view/1029251" TargetMode="External"/>
  <ns0:Relationship Id="rId3" Type="http://schemas.openxmlformats.org/officeDocument/2006/relationships/hyperlink" Target="https://my.zakupivli.pro/cabinet/purchases/state_purchase/view/39945388" TargetMode="External"/>
  <ns0:Relationship Id="rId4" Type="http://schemas.openxmlformats.org/officeDocument/2006/relationships/hyperlink" Target="https://my.zakupivli.pro/cabinet/purchases/state_purchase/view/39945476" TargetMode="External"/>
  <ns0:Relationship Id="rId5" Type="http://schemas.openxmlformats.org/officeDocument/2006/relationships/hyperlink" Target="https://my.zakupivli.pro/cabinet/purchases/state_purchase/view/39963753" TargetMode="External"/>
  <ns0:Relationship Id="rId6" Type="http://schemas.openxmlformats.org/officeDocument/2006/relationships/hyperlink" Target="https://my.zakupivli.pro/cabinet/purchases/state_purchase/view/39970970" TargetMode="External"/>
  <ns0:Relationship Id="rId7" Type="http://schemas.openxmlformats.org/officeDocument/2006/relationships/hyperlink" Target="https://my.zakupivli.pro/cabinet/purchases/state_purchase/view/40123197" TargetMode="External"/>
  <ns0:Relationship Id="rId8" Type="http://schemas.openxmlformats.org/officeDocument/2006/relationships/hyperlink" Target="https://my.zakupivli.pro/cabinet/purchases/state_purchase/view/40310179" TargetMode="External"/>
  <ns0:Relationship Id="rId9" Type="http://schemas.openxmlformats.org/officeDocument/2006/relationships/hyperlink" Target="https://my.zakupivli.pro/cabinet/purchases/state_purchase/view/40310255" TargetMode="External"/>
  <ns0:Relationship Id="rId10" Type="http://schemas.openxmlformats.org/officeDocument/2006/relationships/hyperlink" Target="https://my.zakupivli.pro/cabinet/purchases/state_purchase/view/40649061" TargetMode="External"/>
  <ns0:Relationship Id="rId11" Type="http://schemas.openxmlformats.org/officeDocument/2006/relationships/hyperlink" Target="https://my.zakupivli.pro/cabinet/purchases/state_purchase/view/40810191" TargetMode="External"/>
  <ns0:Relationship Id="rId12" Type="http://schemas.openxmlformats.org/officeDocument/2006/relationships/hyperlink" Target="https://my.zakupivli.pro/cabinet/purchases/state_purchase/view/42346989" TargetMode="External"/>
  <ns0:Relationship Id="rId13" Type="http://schemas.openxmlformats.org/officeDocument/2006/relationships/hyperlink" Target="https://my.zakupivli.pro/cabinet/purchases/state_purchase/view/42435302" TargetMode="External"/>
  <ns0:Relationship Id="rId14" Type="http://schemas.openxmlformats.org/officeDocument/2006/relationships/hyperlink" Target="https://my.zakupivli.pro/cabinet/purchases/state_purchase/view/43182501" TargetMode="External"/>
  <ns0:Relationship Id="rId15" Type="http://schemas.openxmlformats.org/officeDocument/2006/relationships/hyperlink" Target="https://my.zakupivli.pro/cabinet/purchases/state_purchase/view/43845883" TargetMode="External"/>
  <ns0:Relationship Id="rId16" Type="http://schemas.openxmlformats.org/officeDocument/2006/relationships/hyperlink" Target="https://my.zakupivli.pro/cabinet/purchases/state_purchase/view/43847001" TargetMode="External"/>
  <ns0:Relationship Id="rId17" Type="http://schemas.openxmlformats.org/officeDocument/2006/relationships/hyperlink" Target="https://my.zakupivli.pro/cabinet/purchases/state_purchase/view/43847479" TargetMode="External"/>
  <ns0:Relationship Id="rId18" Type="http://schemas.openxmlformats.org/officeDocument/2006/relationships/hyperlink" Target="https://my.zakupivli.pro/cabinet/purchases/state_purchase/view/43848031" TargetMode="External"/>
  <ns0:Relationship Id="rId19" Type="http://schemas.openxmlformats.org/officeDocument/2006/relationships/hyperlink" Target="https://my.zakupivli.pro/cabinet/purchases/state_purchase/view/43859280" TargetMode="External"/>
  <ns0:Relationship Id="rId20" Type="http://schemas.openxmlformats.org/officeDocument/2006/relationships/hyperlink" Target="https://my.zakupivli.pro/cabinet/purchases/state_purchase/view/44094231" TargetMode="External"/>
  <ns0:Relationship Id="rId21" Type="http://schemas.openxmlformats.org/officeDocument/2006/relationships/hyperlink" Target="https://my.zakupivli.pro/cabinet/purchases/state_purchase/view/46261691" TargetMode="External"/>
  <ns0:Relationship Id="rId22" Type="http://schemas.openxmlformats.org/officeDocument/2006/relationships/hyperlink" Target="https://my.zakupivli.pro/cabinet/purchases/state_purchase/view/46496304" TargetMode="External"/>
  <ns0:Relationship Id="rId23" Type="http://schemas.openxmlformats.org/officeDocument/2006/relationships/hyperlink" Target="https://my.zakupivli.pro/cabinet/purchases/state_purchase/view/46718963" TargetMode="External"/>
  <ns0:Relationship Id="rId24" Type="http://schemas.openxmlformats.org/officeDocument/2006/relationships/hyperlink" Target="https://my.zakupivli.pro/cabinet/purchases/state_purchase/view/47176877" TargetMode="External"/>
  <ns0:Relationship Id="rId25" Type="http://schemas.openxmlformats.org/officeDocument/2006/relationships/hyperlink" Target="https://my.zakupivli.pro/cabinet/purchases/state_purchase/view/47523140" TargetMode="External"/>
  <ns0:Relationship Id="rId26" Type="http://schemas.openxmlformats.org/officeDocument/2006/relationships/hyperlink" Target="https://my.zakupivli.pro/cabinet/purchases/state_purchase/view/47602993" TargetMode="External"/>
  <ns0:Relationship Id="rId27" Type="http://schemas.openxmlformats.org/officeDocument/2006/relationships/hyperlink" Target="https://my.zakupivli.pro/cabinet/purchases/state_purchase/view/47657123" TargetMode="External"/>
  <ns0:Relationship Id="rId28" Type="http://schemas.openxmlformats.org/officeDocument/2006/relationships/hyperlink" Target="https://my.zakupivli.pro/cabinet/purchases/state_purchase/view/47678583" TargetMode="External"/>
  <ns0:Relationship Id="rId29" Type="http://schemas.openxmlformats.org/officeDocument/2006/relationships/hyperlink" Target="https://my.zakupivli.pro/cabinet/purchases/state_purchase/view/46470987" TargetMode="External"/>
</ns0:Relationships>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AD33"/>
  <sheetViews>
    <sheetView workbookViewId="0">
      <pane ySplit="4" topLeftCell="A5" activePane="bottomLeft" state="frozen"/>
      <selection pane="bottomLeft" activeCell="A1" sqref="A1"/>
    </sheetView>
  </sheetViews>
  <sheetFormatPr defaultRowHeight="15" baseColWidth="10"/>
  <cols>
    <col width="10" min="1" max="1"/>
    <col width="25" min="2" max="2"/>
    <col width="45" min="3" max="3"/>
    <col width="45" min="4" max="4"/>
    <col width="45" min="5" max="5"/>
    <col width="20" min="6" max="6"/>
    <col width="20" min="7" max="7"/>
    <col width="20" min="8" max="8"/>
    <col width="10" min="9" max="9"/>
    <col width="10" min="10" max="10"/>
    <col width="25" min="11" max="11"/>
    <col width="25" min="12" max="12"/>
    <col width="25" min="13" max="13"/>
    <col width="25" min="14" max="14"/>
    <col width="45" min="15" max="15"/>
    <col width="25" min="16" max="16"/>
    <col width="15" min="17" max="17"/>
    <col width="45" min="18" max="18"/>
    <col width="20" min="19" max="19"/>
    <col width="30" min="20" max="20"/>
    <col width="20" min="21" max="21"/>
    <col width="20" min="22" max="22"/>
    <col width="20" min="23" max="23"/>
    <col width="20" min="24" max="24"/>
    <col width="25" min="25" max="25"/>
    <col width="10" min="26" max="26"/>
    <col width="20" min="27" max="27"/>
    <col width="20" min="28" max="28"/>
    <col width="20" min="29" max="29"/>
    <col width="50" min="30" max="30"/>
  </cols>
  <sheetData>
    <row r="1" spans="1:30">
      <c r="A1" t="s" s="1">
        <v>181</v>
      </c>
    </row>
    <row r="2" spans="1:30">
      <c r="A2" t="s" s="2">
        <v>92</v>
      </c>
    </row>
    <row r="4" spans="1:30">
      <c r="A4" t="s" s="3">
        <v>185</v>
      </c>
      <c r="B4" t="s" s="3">
        <v>94</v>
      </c>
      <c r="C4" t="s" s="3">
        <v>124</v>
      </c>
      <c r="D4" t="s" s="3">
        <v>116</v>
      </c>
      <c r="E4" t="s" s="3">
        <v>175</v>
      </c>
      <c r="F4" t="s" s="3">
        <v>105</v>
      </c>
      <c r="G4" t="s" s="3">
        <v>104</v>
      </c>
      <c r="H4" t="s" s="3">
        <v>103</v>
      </c>
      <c r="I4" t="s" s="3">
        <v>119</v>
      </c>
      <c r="J4" t="s" s="3">
        <v>118</v>
      </c>
      <c r="K4" t="s" s="3">
        <v>128</v>
      </c>
      <c r="L4" t="s" s="3">
        <v>129</v>
      </c>
      <c r="M4" t="s" s="3">
        <v>152</v>
      </c>
      <c r="N4" t="s" s="3">
        <v>153</v>
      </c>
      <c r="O4" t="s" s="3">
        <v>123</v>
      </c>
      <c r="P4" t="s" s="3">
        <v>158</v>
      </c>
      <c r="Q4" t="s" s="3">
        <v>1</v>
      </c>
      <c r="R4" t="s" s="3">
        <v>179</v>
      </c>
      <c r="S4" t="s" s="3">
        <v>93</v>
      </c>
      <c r="T4" t="s" s="3">
        <v>133</v>
      </c>
      <c r="U4" t="s" s="3">
        <v>156</v>
      </c>
      <c r="V4" t="s" s="3">
        <v>117</v>
      </c>
      <c r="W4" t="s" s="3">
        <v>151</v>
      </c>
      <c r="X4" t="s" s="3">
        <v>125</v>
      </c>
      <c r="Y4" t="s" s="3">
        <v>178</v>
      </c>
      <c r="Z4" t="s" s="3">
        <v>95</v>
      </c>
      <c r="AA4" t="s" s="3">
        <v>157</v>
      </c>
      <c r="AB4" t="s" s="3">
        <v>177</v>
      </c>
      <c r="AC4" t="s" s="3">
        <v>176</v>
      </c>
      <c r="AD4" t="s" s="3">
        <v>96</v>
      </c>
    </row>
    <row r="5" spans="1:30">
      <c r="A5" t="n" s="4">
        <v>1</v>
      </c>
      <c r="B5" t="s" s="1">
        <v>81</v>
      </c>
      <c r="C5" t="s" s="5">
        <v>141</v>
      </c>
      <c r="D5" t="s" s="1">
        <v>55</v>
      </c>
      <c r="E5" t="s" s="1">
        <v>97</v>
      </c>
      <c r="F5" t="n" s="7">
        <v>45166.0</v>
      </c>
      <c r="G5" t="s" s="1"/>
      <c r="H5" t="n" s="7">
        <v>45166.0</v>
      </c>
      <c r="I5" t="n" s="4">
        <v>0</v>
      </c>
      <c r="J5" t="n" s="8">
        <v>2583.000000000000</v>
      </c>
      <c r="K5" t="n" s="8">
        <v>191142.00</v>
      </c>
      <c r="L5" t="n" s="8">
        <v>74</v>
      </c>
      <c r="M5" t="n" s="4">
        <v>0</v>
      </c>
      <c r="N5" t="s" s="1"/>
      <c r="O5" t="s" s="5"/>
      <c r="P5" t="s" s="1"/>
      <c r="Q5" t="s" s="1"/>
      <c r="R5" t="s" s="1"/>
      <c r="S5" t="s" s="1"/>
      <c r="T5" s="9">
        <f>HYPERLINK("https://my.zakupivli.pro/cabinet/purchases/state_purchase_lot/view/1029251")</f>
        <v/>
      </c>
      <c r="U5" t="s" s="1">
        <v>184</v>
      </c>
      <c r="V5" t="n" s="4">
        <v>0</v>
      </c>
      <c r="W5" t="s" s="1">
        <v>98</v>
      </c>
      <c r="X5" t="s" s="1"/>
      <c r="Y5" t="s" s="1"/>
      <c r="Z5" t="s" s="1"/>
      <c r="AA5" t="s" s="1"/>
      <c r="AB5" t="s" s="1"/>
      <c r="AC5" t="s" s="1"/>
      <c r="AD5" t="s" s="1"/>
    </row>
    <row r="6" spans="1:30">
      <c r="A6" t="n" s="4">
        <v>2</v>
      </c>
      <c r="B6" t="s" s="1">
        <v>63</v>
      </c>
      <c r="C6" t="s" s="5">
        <v>139</v>
      </c>
      <c r="D6" t="s" s="1">
        <v>53</v>
      </c>
      <c r="E6" t="s" s="1">
        <v>108</v>
      </c>
      <c r="F6" t="n" s="7">
        <v>44931.0</v>
      </c>
      <c r="G6" t="s" s="1"/>
      <c r="H6" t="n" s="7">
        <v>44931.0</v>
      </c>
      <c r="I6" t="n" s="4">
        <v>1</v>
      </c>
      <c r="J6" t="n" s="8">
        <v>12.000000000000</v>
      </c>
      <c r="K6" t="n" s="8">
        <v>15600.00</v>
      </c>
      <c r="L6" t="n" s="8">
        <v>1.3E+3</v>
      </c>
      <c r="M6" t="n" s="8">
        <v>15600.000</v>
      </c>
      <c r="N6" t="n" s="8">
        <v>1.3E+3</v>
      </c>
      <c r="O6" t="s" s="5">
        <v>164</v>
      </c>
      <c r="P6" t="n" s="8">
        <v>0.000</v>
      </c>
      <c r="Q6" t="n" s="8">
        <v>0.00</v>
      </c>
      <c r="R6" t="s" s="1">
        <v>164</v>
      </c>
      <c r="S6" t="s" s="1">
        <v>36</v>
      </c>
      <c r="T6" s="9">
        <f>HYPERLINK("https://my.zakupivli.pro/cabinet/purchases/state_purchase/view/39945388")</f>
        <v/>
      </c>
      <c r="U6" t="s" s="1">
        <v>182</v>
      </c>
      <c r="V6" t="n" s="4">
        <v>0</v>
      </c>
      <c r="W6" t="s" s="1"/>
      <c r="X6" t="s" s="1">
        <v>60</v>
      </c>
      <c r="Y6" t="n" s="8">
        <v>15600.0</v>
      </c>
      <c r="Z6" t="s" s="1">
        <v>91</v>
      </c>
      <c r="AA6" t="s" s="1">
        <v>183</v>
      </c>
      <c r="AB6" t="s" s="1"/>
      <c r="AC6" t="s" s="1"/>
      <c r="AD6" t="s" s="1"/>
    </row>
    <row r="7" spans="1:30">
      <c r="A7" t="n" s="4">
        <v>3</v>
      </c>
      <c r="B7" t="s" s="1">
        <v>64</v>
      </c>
      <c r="C7" t="s" s="5">
        <v>142</v>
      </c>
      <c r="D7" t="s" s="1">
        <v>54</v>
      </c>
      <c r="E7" t="s" s="1">
        <v>108</v>
      </c>
      <c r="F7" t="n" s="7">
        <v>44931.0</v>
      </c>
      <c r="G7" t="s" s="1"/>
      <c r="H7" t="n" s="7">
        <v>44931.0</v>
      </c>
      <c r="I7" t="n" s="4">
        <v>1</v>
      </c>
      <c r="J7" t="n" s="8">
        <v>12.000000000000</v>
      </c>
      <c r="K7" t="n" s="8">
        <v>14400.00</v>
      </c>
      <c r="L7" t="n" s="8">
        <v>1.2E+3</v>
      </c>
      <c r="M7" t="n" s="8">
        <v>14400.000</v>
      </c>
      <c r="N7" t="n" s="8">
        <v>1.2E+3</v>
      </c>
      <c r="O7" t="s" s="5">
        <v>167</v>
      </c>
      <c r="P7" t="n" s="8">
        <v>0.000</v>
      </c>
      <c r="Q7" t="n" s="8">
        <v>0.00</v>
      </c>
      <c r="R7" t="s" s="1">
        <v>167</v>
      </c>
      <c r="S7" t="s" s="1">
        <v>35</v>
      </c>
      <c r="T7" s="9">
        <f>HYPERLINK("https://my.zakupivli.pro/cabinet/purchases/state_purchase/view/39945476")</f>
        <v/>
      </c>
      <c r="U7" t="s" s="1">
        <v>182</v>
      </c>
      <c r="V7" t="n" s="4">
        <v>0</v>
      </c>
      <c r="W7" t="s" s="1"/>
      <c r="X7" t="s" s="1">
        <v>61</v>
      </c>
      <c r="Y7" t="n" s="8">
        <v>14400.0</v>
      </c>
      <c r="Z7" t="s" s="1">
        <v>91</v>
      </c>
      <c r="AA7" t="s" s="1">
        <v>183</v>
      </c>
      <c r="AB7" t="s" s="1"/>
      <c r="AC7" t="s" s="1"/>
      <c r="AD7" t="s" s="1"/>
    </row>
    <row r="8" spans="1:30">
      <c r="A8" t="n" s="4">
        <v>4</v>
      </c>
      <c r="B8" t="s" s="1">
        <v>65</v>
      </c>
      <c r="C8" t="s" s="5">
        <v>107</v>
      </c>
      <c r="D8" t="s" s="1">
        <v>52</v>
      </c>
      <c r="E8" t="s" s="1">
        <v>108</v>
      </c>
      <c r="F8" t="n" s="7">
        <v>44935.0</v>
      </c>
      <c r="G8" t="s" s="1"/>
      <c r="H8" t="n" s="7">
        <v>44935.0</v>
      </c>
      <c r="I8" t="n" s="4">
        <v>1</v>
      </c>
      <c r="J8" t="n" s="8">
        <v>12.000000000000</v>
      </c>
      <c r="K8" t="n" s="8">
        <v>3000.00</v>
      </c>
      <c r="L8" t="n" s="8">
        <v>2.5E+2</v>
      </c>
      <c r="M8" t="n" s="8">
        <v>3000.000</v>
      </c>
      <c r="N8" t="n" s="8">
        <v>2.5E+2</v>
      </c>
      <c r="O8" t="s" s="5">
        <v>168</v>
      </c>
      <c r="P8" t="n" s="8">
        <v>0.000</v>
      </c>
      <c r="Q8" t="n" s="8">
        <v>0.00</v>
      </c>
      <c r="R8" t="s" s="1">
        <v>168</v>
      </c>
      <c r="S8" t="s" s="1">
        <v>29</v>
      </c>
      <c r="T8" s="9">
        <f>HYPERLINK("https://my.zakupivli.pro/cabinet/purchases/state_purchase/view/39963753")</f>
        <v/>
      </c>
      <c r="U8" t="s" s="1">
        <v>182</v>
      </c>
      <c r="V8" t="n" s="4">
        <v>0</v>
      </c>
      <c r="W8" t="s" s="1"/>
      <c r="X8" t="s" s="1">
        <v>7</v>
      </c>
      <c r="Y8" t="n" s="8">
        <v>3700.0</v>
      </c>
      <c r="Z8" t="s" s="1">
        <v>91</v>
      </c>
      <c r="AA8" t="s" s="1">
        <v>183</v>
      </c>
      <c r="AB8" t="s" s="1"/>
      <c r="AC8" t="s" s="1"/>
      <c r="AD8" t="s" s="1"/>
    </row>
    <row r="9" spans="1:30">
      <c r="A9" t="n" s="4">
        <v>5</v>
      </c>
      <c r="B9" t="s" s="1">
        <v>66</v>
      </c>
      <c r="C9" t="s" s="5">
        <v>134</v>
      </c>
      <c r="D9" t="s" s="1">
        <v>5</v>
      </c>
      <c r="E9" t="s" s="1">
        <v>108</v>
      </c>
      <c r="F9" t="n" s="7">
        <v>44935.0</v>
      </c>
      <c r="G9" t="s" s="1"/>
      <c r="H9" t="n" s="7">
        <v>44935.0</v>
      </c>
      <c r="I9" t="n" s="4">
        <v>1</v>
      </c>
      <c r="J9" t="n" s="8">
        <v>26.473606000000</v>
      </c>
      <c r="K9" t="n" s="8">
        <v>95732.00</v>
      </c>
      <c r="L9" t="n" s="8">
        <v>3616.129967334257373173869854</v>
      </c>
      <c r="M9" t="n" s="8">
        <v>95732.000</v>
      </c>
      <c r="N9" t="n" s="8">
        <v>3616.129967334257373173869854</v>
      </c>
      <c r="O9" t="s" s="5">
        <v>113</v>
      </c>
      <c r="P9" t="n" s="8">
        <v>0.000</v>
      </c>
      <c r="Q9" t="n" s="8">
        <v>0.00</v>
      </c>
      <c r="R9" t="s" s="1">
        <v>113</v>
      </c>
      <c r="S9" t="s" s="1">
        <v>26</v>
      </c>
      <c r="T9" s="9">
        <f>HYPERLINK("https://my.zakupivli.pro/cabinet/purchases/state_purchase/view/39970970")</f>
        <v/>
      </c>
      <c r="U9" t="s" s="1">
        <v>182</v>
      </c>
      <c r="V9" t="n" s="4">
        <v>0</v>
      </c>
      <c r="W9" t="s" s="1"/>
      <c r="X9" t="s" s="1">
        <v>4</v>
      </c>
      <c r="Y9" t="n" s="8">
        <v>95732.0</v>
      </c>
      <c r="Z9" t="s" s="1">
        <v>91</v>
      </c>
      <c r="AA9" t="s" s="1">
        <v>183</v>
      </c>
      <c r="AB9" t="s" s="1"/>
      <c r="AC9" t="s" s="1"/>
      <c r="AD9" t="s" s="1"/>
    </row>
    <row r="10" spans="1:30">
      <c r="A10" t="n" s="4">
        <v>6</v>
      </c>
      <c r="B10" t="s" s="1">
        <v>67</v>
      </c>
      <c r="C10" t="s" s="5">
        <v>132</v>
      </c>
      <c r="D10" t="s" s="1">
        <v>56</v>
      </c>
      <c r="E10" t="s" s="1">
        <v>108</v>
      </c>
      <c r="F10" t="n" s="7">
        <v>44943.0</v>
      </c>
      <c r="G10" t="s" s="1"/>
      <c r="H10" t="n" s="7">
        <v>44943.0</v>
      </c>
      <c r="I10" t="n" s="4">
        <v>1</v>
      </c>
      <c r="J10" t="n" s="8">
        <v>52.000000000000</v>
      </c>
      <c r="K10" t="n" s="8">
        <v>1224.08</v>
      </c>
      <c r="L10" t="n" s="8">
        <v>23.54</v>
      </c>
      <c r="M10" t="n" s="8">
        <v>1224.080</v>
      </c>
      <c r="N10" t="n" s="8">
        <v>23.54</v>
      </c>
      <c r="O10" t="s" s="5">
        <v>160</v>
      </c>
      <c r="P10" t="n" s="8">
        <v>0.000</v>
      </c>
      <c r="Q10" t="n" s="8">
        <v>0.00</v>
      </c>
      <c r="R10" t="s" s="1">
        <v>160</v>
      </c>
      <c r="S10" t="s" s="1">
        <v>15</v>
      </c>
      <c r="T10" s="9">
        <f>HYPERLINK("https://my.zakupivli.pro/cabinet/purchases/state_purchase/view/40123197")</f>
        <v/>
      </c>
      <c r="U10" t="s" s="1">
        <v>182</v>
      </c>
      <c r="V10" t="n" s="4">
        <v>0</v>
      </c>
      <c r="W10" t="s" s="1"/>
      <c r="X10" t="s" s="1">
        <v>99</v>
      </c>
      <c r="Y10" t="n" s="8">
        <v>1224.08</v>
      </c>
      <c r="Z10" t="s" s="1">
        <v>91</v>
      </c>
      <c r="AA10" t="s" s="1">
        <v>183</v>
      </c>
      <c r="AB10" t="s" s="1"/>
      <c r="AC10" t="s" s="1"/>
      <c r="AD10" t="s" s="1"/>
    </row>
    <row r="11" spans="1:30">
      <c r="A11" t="n" s="4">
        <v>7</v>
      </c>
      <c r="B11" t="s" s="1">
        <v>68</v>
      </c>
      <c r="C11" t="s" s="5">
        <v>148</v>
      </c>
      <c r="D11" t="s" s="1">
        <v>59</v>
      </c>
      <c r="E11" t="s" s="1">
        <v>108</v>
      </c>
      <c r="F11" t="n" s="7">
        <v>44950.0</v>
      </c>
      <c r="G11" t="s" s="1"/>
      <c r="H11" t="n" s="7">
        <v>44950.0</v>
      </c>
      <c r="I11" t="n" s="4">
        <v>1</v>
      </c>
      <c r="J11" t="n" s="8">
        <v>12.000000000000</v>
      </c>
      <c r="K11" t="n" s="8">
        <v>941.64</v>
      </c>
      <c r="L11" t="n" s="8">
        <v>78.47</v>
      </c>
      <c r="M11" t="n" s="8">
        <v>941.640</v>
      </c>
      <c r="N11" t="n" s="8">
        <v>78.47</v>
      </c>
      <c r="O11" t="s" s="5">
        <v>112</v>
      </c>
      <c r="P11" t="n" s="8">
        <v>0.000</v>
      </c>
      <c r="Q11" t="n" s="8">
        <v>0.00</v>
      </c>
      <c r="R11" t="s" s="1">
        <v>112</v>
      </c>
      <c r="S11" t="s" s="1">
        <v>3</v>
      </c>
      <c r="T11" s="9">
        <f>HYPERLINK("https://my.zakupivli.pro/cabinet/purchases/state_purchase/view/40310179")</f>
        <v/>
      </c>
      <c r="U11" t="s" s="1">
        <v>182</v>
      </c>
      <c r="V11" t="n" s="4">
        <v>0</v>
      </c>
      <c r="W11" t="s" s="1"/>
      <c r="X11" t="s" s="1">
        <v>10</v>
      </c>
      <c r="Y11" t="n" s="8">
        <v>900.12</v>
      </c>
      <c r="Z11" t="s" s="1">
        <v>91</v>
      </c>
      <c r="AA11" t="s" s="1">
        <v>183</v>
      </c>
      <c r="AB11" t="s" s="1"/>
      <c r="AC11" t="s" s="1"/>
      <c r="AD11" t="s" s="1"/>
    </row>
    <row r="12" spans="1:30">
      <c r="A12" t="n" s="4">
        <v>8</v>
      </c>
      <c r="B12" t="s" s="1">
        <v>69</v>
      </c>
      <c r="C12" t="s" s="5">
        <v>149</v>
      </c>
      <c r="D12" t="s" s="1">
        <v>47</v>
      </c>
      <c r="E12" t="s" s="1">
        <v>108</v>
      </c>
      <c r="F12" t="n" s="7">
        <v>44950.0</v>
      </c>
      <c r="G12" t="s" s="1"/>
      <c r="H12" t="n" s="7">
        <v>44950.0</v>
      </c>
      <c r="I12" t="n" s="4">
        <v>1</v>
      </c>
      <c r="J12" t="n" s="8">
        <v>12.000000000000</v>
      </c>
      <c r="K12" t="n" s="8">
        <v>1227.36</v>
      </c>
      <c r="L12" t="n" s="8">
        <v>102.28</v>
      </c>
      <c r="M12" t="n" s="8">
        <v>1227.360</v>
      </c>
      <c r="N12" t="n" s="8">
        <v>102.28</v>
      </c>
      <c r="O12" t="s" s="5">
        <v>112</v>
      </c>
      <c r="P12" t="n" s="8">
        <v>0.000</v>
      </c>
      <c r="Q12" t="n" s="8">
        <v>0.00</v>
      </c>
      <c r="R12" t="s" s="1">
        <v>112</v>
      </c>
      <c r="S12" t="s" s="1">
        <v>3</v>
      </c>
      <c r="T12" s="9">
        <f>HYPERLINK("https://my.zakupivli.pro/cabinet/purchases/state_purchase/view/40310255")</f>
        <v/>
      </c>
      <c r="U12" t="s" s="1">
        <v>182</v>
      </c>
      <c r="V12" t="n" s="4">
        <v>0</v>
      </c>
      <c r="W12" t="s" s="1"/>
      <c r="X12" t="s" s="1">
        <v>11</v>
      </c>
      <c r="Y12" t="n" s="8">
        <v>1170.85</v>
      </c>
      <c r="Z12" t="s" s="1">
        <v>91</v>
      </c>
      <c r="AA12" t="s" s="1">
        <v>183</v>
      </c>
      <c r="AB12" t="s" s="1"/>
      <c r="AC12" t="s" s="1"/>
      <c r="AD12" t="s" s="1"/>
    </row>
    <row r="13" spans="1:30">
      <c r="A13" t="n" s="4">
        <v>9</v>
      </c>
      <c r="B13" t="s" s="1">
        <v>70</v>
      </c>
      <c r="C13" t="s" s="5">
        <v>138</v>
      </c>
      <c r="D13" t="s" s="1">
        <v>50</v>
      </c>
      <c r="E13" t="s" s="1">
        <v>108</v>
      </c>
      <c r="F13" t="n" s="7">
        <v>44963.0</v>
      </c>
      <c r="G13" t="s" s="1"/>
      <c r="H13" t="n" s="7">
        <v>44963.0</v>
      </c>
      <c r="I13" t="n" s="4">
        <v>1</v>
      </c>
      <c r="J13" t="n" s="8">
        <v>12.000000000000</v>
      </c>
      <c r="K13" t="n" s="8">
        <v>5760.00</v>
      </c>
      <c r="L13" t="n" s="8">
        <v>4.8E+2</v>
      </c>
      <c r="M13" t="n" s="8">
        <v>5760.000</v>
      </c>
      <c r="N13" t="n" s="8">
        <v>4.8E+2</v>
      </c>
      <c r="O13" t="s" s="5">
        <v>171</v>
      </c>
      <c r="P13" t="n" s="8">
        <v>0.000</v>
      </c>
      <c r="Q13" t="n" s="8">
        <v>0.00</v>
      </c>
      <c r="R13" t="s" s="1">
        <v>171</v>
      </c>
      <c r="S13" t="s" s="1">
        <v>30</v>
      </c>
      <c r="T13" s="9">
        <f>HYPERLINK("https://my.zakupivli.pro/cabinet/purchases/state_purchase/view/40649061")</f>
        <v/>
      </c>
      <c r="U13" t="s" s="1">
        <v>182</v>
      </c>
      <c r="V13" t="n" s="4">
        <v>0</v>
      </c>
      <c r="W13" t="s" s="1"/>
      <c r="X13" t="s" s="1">
        <v>18</v>
      </c>
      <c r="Y13" t="n" s="8">
        <v>5760.0</v>
      </c>
      <c r="Z13" t="s" s="1">
        <v>91</v>
      </c>
      <c r="AA13" t="s" s="1">
        <v>183</v>
      </c>
      <c r="AB13" t="s" s="1"/>
      <c r="AC13" t="s" s="1"/>
      <c r="AD13" t="s" s="1"/>
    </row>
    <row r="14" spans="1:30">
      <c r="A14" t="n" s="4">
        <v>10</v>
      </c>
      <c r="B14" t="s" s="1">
        <v>71</v>
      </c>
      <c r="C14" t="s" s="5">
        <v>131</v>
      </c>
      <c r="D14" t="s" s="1">
        <v>24</v>
      </c>
      <c r="E14" t="s" s="1">
        <v>108</v>
      </c>
      <c r="F14" t="n" s="7">
        <v>44970.0</v>
      </c>
      <c r="G14" t="s" s="1"/>
      <c r="H14" t="n" s="7">
        <v>44970.0</v>
      </c>
      <c r="I14" t="n" s="4">
        <v>1</v>
      </c>
      <c r="J14" t="n" s="8">
        <v>9.000000000000</v>
      </c>
      <c r="K14" t="n" s="8">
        <v>2014.20</v>
      </c>
      <c r="L14" t="n" s="8">
        <v>223.8</v>
      </c>
      <c r="M14" t="n" s="8">
        <v>2014.200</v>
      </c>
      <c r="N14" t="n" s="8">
        <v>223.8</v>
      </c>
      <c r="O14" t="s" s="5">
        <v>174</v>
      </c>
      <c r="P14" t="n" s="8">
        <v>0.000</v>
      </c>
      <c r="Q14" t="n" s="8">
        <v>0.00</v>
      </c>
      <c r="R14" t="s" s="1">
        <v>174</v>
      </c>
      <c r="S14" t="s" s="1">
        <v>16</v>
      </c>
      <c r="T14" s="9">
        <f>HYPERLINK("https://my.zakupivli.pro/cabinet/purchases/state_purchase/view/40810191")</f>
        <v/>
      </c>
      <c r="U14" t="s" s="1">
        <v>182</v>
      </c>
      <c r="V14" t="n" s="4">
        <v>0</v>
      </c>
      <c r="W14" t="s" s="1"/>
      <c r="X14" t="s" s="1">
        <v>48</v>
      </c>
      <c r="Y14" t="n" s="8">
        <v>2014.2</v>
      </c>
      <c r="Z14" t="s" s="1">
        <v>91</v>
      </c>
      <c r="AA14" t="s" s="1">
        <v>183</v>
      </c>
      <c r="AB14" t="s" s="1"/>
      <c r="AC14" t="s" s="1"/>
      <c r="AD14" t="s" s="1"/>
    </row>
    <row r="15" spans="1:30">
      <c r="A15" t="n" s="4">
        <v>11</v>
      </c>
      <c r="B15" t="s" s="1">
        <v>72</v>
      </c>
      <c r="C15" t="s" s="5">
        <v>136</v>
      </c>
      <c r="D15" t="s" s="1">
        <v>43</v>
      </c>
      <c r="E15" t="s" s="1">
        <v>108</v>
      </c>
      <c r="F15" t="n" s="7">
        <v>45049.0</v>
      </c>
      <c r="G15" t="s" s="1"/>
      <c r="H15" t="n" s="7">
        <v>45049.0</v>
      </c>
      <c r="I15" t="n" s="4">
        <v>1</v>
      </c>
      <c r="J15" t="n" s="8">
        <v>4.000000000000</v>
      </c>
      <c r="K15" t="n" s="8">
        <v>16700.00</v>
      </c>
      <c r="L15" t="n" s="8">
        <v>4175</v>
      </c>
      <c r="M15" t="n" s="8">
        <v>16700.000</v>
      </c>
      <c r="N15" t="n" s="8">
        <v>4175</v>
      </c>
      <c r="O15" t="s" s="5">
        <v>121</v>
      </c>
      <c r="P15" t="n" s="8">
        <v>0.000</v>
      </c>
      <c r="Q15" t="n" s="8">
        <v>0.00</v>
      </c>
      <c r="R15" t="s" s="1">
        <v>121</v>
      </c>
      <c r="S15" t="s" s="1">
        <v>21</v>
      </c>
      <c r="T15" s="9">
        <f>HYPERLINK("https://my.zakupivli.pro/cabinet/purchases/state_purchase/view/42346989")</f>
        <v/>
      </c>
      <c r="U15" t="s" s="1">
        <v>182</v>
      </c>
      <c r="V15" t="n" s="4">
        <v>0</v>
      </c>
      <c r="W15" t="s" s="1"/>
      <c r="X15" t="s" s="1">
        <v>120</v>
      </c>
      <c r="Y15" t="n" s="8">
        <v>16700.0</v>
      </c>
      <c r="Z15" t="s" s="1">
        <v>91</v>
      </c>
      <c r="AA15" t="s" s="1">
        <v>183</v>
      </c>
      <c r="AB15" t="s" s="1"/>
      <c r="AC15" t="s" s="1"/>
      <c r="AD15" t="s" s="1"/>
    </row>
    <row r="16" spans="1:30">
      <c r="A16" t="n" s="4">
        <v>12</v>
      </c>
      <c r="B16" t="s" s="1">
        <v>73</v>
      </c>
      <c r="C16" t="s" s="5">
        <v>150</v>
      </c>
      <c r="D16" t="s" s="1">
        <v>50</v>
      </c>
      <c r="E16" t="s" s="1">
        <v>108</v>
      </c>
      <c r="F16" t="n" s="7">
        <v>45054.0</v>
      </c>
      <c r="G16" t="s" s="1"/>
      <c r="H16" t="n" s="7">
        <v>45054.0</v>
      </c>
      <c r="I16" t="n" s="4">
        <v>1</v>
      </c>
      <c r="J16" t="n" s="8">
        <v>1.000000000000</v>
      </c>
      <c r="K16" t="n" s="8">
        <v>1450.00</v>
      </c>
      <c r="L16" t="n" s="8">
        <v>1.45E+3</v>
      </c>
      <c r="M16" t="n" s="8">
        <v>1450.000</v>
      </c>
      <c r="N16" t="n" s="8">
        <v>1.45E+3</v>
      </c>
      <c r="O16" t="s" s="5">
        <v>180</v>
      </c>
      <c r="P16" t="n" s="8">
        <v>0.000</v>
      </c>
      <c r="Q16" t="n" s="8">
        <v>0.00</v>
      </c>
      <c r="R16" t="s" s="1">
        <v>180</v>
      </c>
      <c r="S16" t="s" s="1">
        <v>20</v>
      </c>
      <c r="T16" s="9">
        <f>HYPERLINK("https://my.zakupivli.pro/cabinet/purchases/state_purchase/view/42435302")</f>
        <v/>
      </c>
      <c r="U16" t="s" s="1">
        <v>182</v>
      </c>
      <c r="V16" t="n" s="4">
        <v>0</v>
      </c>
      <c r="W16" t="s" s="1"/>
      <c r="X16" t="s" s="1">
        <v>46</v>
      </c>
      <c r="Y16" t="n" s="8">
        <v>1450.0</v>
      </c>
      <c r="Z16" t="s" s="1">
        <v>91</v>
      </c>
      <c r="AA16" t="s" s="1">
        <v>183</v>
      </c>
      <c r="AB16" t="s" s="1"/>
      <c r="AC16" t="s" s="1"/>
      <c r="AD16" t="s" s="1"/>
    </row>
    <row r="17" spans="1:30">
      <c r="A17" t="n" s="4">
        <v>13</v>
      </c>
      <c r="B17" t="s" s="1">
        <v>74</v>
      </c>
      <c r="C17" t="s" s="5">
        <v>106</v>
      </c>
      <c r="D17" t="s" s="1">
        <v>62</v>
      </c>
      <c r="E17" t="s" s="1">
        <v>108</v>
      </c>
      <c r="F17" t="n" s="7">
        <v>45086.0</v>
      </c>
      <c r="G17" t="s" s="1"/>
      <c r="H17" t="n" s="7">
        <v>45086.0</v>
      </c>
      <c r="I17" t="n" s="4">
        <v>1</v>
      </c>
      <c r="J17" t="n" s="8">
        <v>12.000000000000</v>
      </c>
      <c r="K17" t="n" s="8">
        <v>20764.08</v>
      </c>
      <c r="L17" t="n" s="8">
        <v>1730.34</v>
      </c>
      <c r="M17" t="n" s="8">
        <v>20764.080</v>
      </c>
      <c r="N17" t="n" s="8">
        <v>1730.34</v>
      </c>
      <c r="O17" t="s" s="5">
        <v>126</v>
      </c>
      <c r="P17" t="n" s="8">
        <v>0.000</v>
      </c>
      <c r="Q17" t="n" s="8">
        <v>0.00</v>
      </c>
      <c r="R17" t="s" s="1">
        <v>126</v>
      </c>
      <c r="S17" t="s" s="1">
        <v>34</v>
      </c>
      <c r="T17" s="9">
        <f>HYPERLINK("https://my.zakupivli.pro/cabinet/purchases/state_purchase/view/43182501")</f>
        <v/>
      </c>
      <c r="U17" t="s" s="1">
        <v>182</v>
      </c>
      <c r="V17" t="n" s="4">
        <v>0</v>
      </c>
      <c r="W17" t="s" s="1"/>
      <c r="X17" t="s" s="1">
        <v>6</v>
      </c>
      <c r="Y17" t="n" s="8">
        <v>20764.08</v>
      </c>
      <c r="Z17" t="s" s="1">
        <v>91</v>
      </c>
      <c r="AA17" t="s" s="1">
        <v>183</v>
      </c>
      <c r="AB17" t="s" s="1"/>
      <c r="AC17" t="s" s="1"/>
      <c r="AD17" t="s" s="1"/>
    </row>
    <row r="18" spans="1:30">
      <c r="A18" t="n" s="4">
        <v>14</v>
      </c>
      <c r="B18" t="s" s="1">
        <v>75</v>
      </c>
      <c r="C18" t="s" s="5">
        <v>147</v>
      </c>
      <c r="D18" t="s" s="1">
        <v>49</v>
      </c>
      <c r="E18" t="s" s="1">
        <v>108</v>
      </c>
      <c r="F18" t="n" s="7">
        <v>45118.0</v>
      </c>
      <c r="G18" t="s" s="1"/>
      <c r="H18" t="n" s="7">
        <v>45118.0</v>
      </c>
      <c r="I18" t="n" s="4">
        <v>1</v>
      </c>
      <c r="J18" t="n" s="8">
        <v>1.000000000000</v>
      </c>
      <c r="K18" t="n" s="8">
        <v>4980.00</v>
      </c>
      <c r="L18" t="n" s="8">
        <v>4.98E+3</v>
      </c>
      <c r="M18" t="n" s="8">
        <v>4980.000</v>
      </c>
      <c r="N18" t="n" s="8">
        <v>4.98E+3</v>
      </c>
      <c r="O18" t="s" s="5">
        <v>164</v>
      </c>
      <c r="P18" t="n" s="8">
        <v>0.000</v>
      </c>
      <c r="Q18" t="n" s="8">
        <v>0.00</v>
      </c>
      <c r="R18" t="s" s="1">
        <v>164</v>
      </c>
      <c r="S18" t="s" s="1">
        <v>36</v>
      </c>
      <c r="T18" s="9">
        <f>HYPERLINK("https://my.zakupivli.pro/cabinet/purchases/state_purchase/view/43845883")</f>
        <v/>
      </c>
      <c r="U18" t="s" s="1">
        <v>182</v>
      </c>
      <c r="V18" t="n" s="4">
        <v>0</v>
      </c>
      <c r="W18" t="s" s="1"/>
      <c r="X18" t="s" s="1">
        <v>6</v>
      </c>
      <c r="Y18" t="n" s="8">
        <v>4980.0</v>
      </c>
      <c r="Z18" t="s" s="1">
        <v>91</v>
      </c>
      <c r="AA18" t="s" s="1">
        <v>183</v>
      </c>
      <c r="AB18" t="s" s="1"/>
      <c r="AC18" t="s" s="1"/>
      <c r="AD18" t="s" s="1"/>
    </row>
    <row r="19" spans="1:30">
      <c r="A19" t="n" s="4">
        <v>15</v>
      </c>
      <c r="B19" t="s" s="1">
        <v>76</v>
      </c>
      <c r="C19" t="s" s="5">
        <v>145</v>
      </c>
      <c r="D19" t="s" s="1">
        <v>58</v>
      </c>
      <c r="E19" t="s" s="1">
        <v>108</v>
      </c>
      <c r="F19" t="n" s="7">
        <v>45118.0</v>
      </c>
      <c r="G19" t="s" s="1"/>
      <c r="H19" t="n" s="7">
        <v>45118.0</v>
      </c>
      <c r="I19" t="n" s="4">
        <v>1</v>
      </c>
      <c r="J19" t="n" s="8">
        <v>1.000000000000</v>
      </c>
      <c r="K19" t="n" s="8">
        <v>350.00</v>
      </c>
      <c r="L19" t="n" s="8">
        <v>3.5E+2</v>
      </c>
      <c r="M19" t="n" s="8">
        <v>350.000</v>
      </c>
      <c r="N19" t="n" s="8">
        <v>3.5E+2</v>
      </c>
      <c r="O19" t="s" s="5">
        <v>170</v>
      </c>
      <c r="P19" t="n" s="8">
        <v>0.000</v>
      </c>
      <c r="Q19" t="n" s="8">
        <v>0.00</v>
      </c>
      <c r="R19" t="s" s="1">
        <v>170</v>
      </c>
      <c r="S19" t="s" s="1">
        <v>28</v>
      </c>
      <c r="T19" s="9">
        <f>HYPERLINK("https://my.zakupivli.pro/cabinet/purchases/state_purchase/view/43847001")</f>
        <v/>
      </c>
      <c r="U19" t="s" s="1">
        <v>182</v>
      </c>
      <c r="V19" t="n" s="4">
        <v>0</v>
      </c>
      <c r="W19" t="s" s="1"/>
      <c r="X19" t="s" s="1">
        <v>8</v>
      </c>
      <c r="Y19" t="n" s="8">
        <v>350.0</v>
      </c>
      <c r="Z19" t="s" s="1">
        <v>91</v>
      </c>
      <c r="AA19" t="s" s="1">
        <v>183</v>
      </c>
      <c r="AB19" t="s" s="1"/>
      <c r="AC19" t="s" s="1"/>
      <c r="AD19" t="s" s="1"/>
    </row>
    <row r="20" spans="1:30">
      <c r="A20" t="n" s="4">
        <v>16</v>
      </c>
      <c r="B20" t="s" s="1">
        <v>77</v>
      </c>
      <c r="C20" t="s" s="5">
        <v>144</v>
      </c>
      <c r="D20" t="s" s="1">
        <v>57</v>
      </c>
      <c r="E20" t="s" s="1">
        <v>108</v>
      </c>
      <c r="F20" t="n" s="7">
        <v>45118.0</v>
      </c>
      <c r="G20" t="s" s="1"/>
      <c r="H20" t="n" s="7">
        <v>45118.0</v>
      </c>
      <c r="I20" t="n" s="4">
        <v>1</v>
      </c>
      <c r="J20" t="n" s="8">
        <v>2.000000000000</v>
      </c>
      <c r="K20" t="n" s="8">
        <v>1000.00</v>
      </c>
      <c r="L20" t="n" s="8">
        <v>5E+2</v>
      </c>
      <c r="M20" t="n" s="8">
        <v>1000.000</v>
      </c>
      <c r="N20" t="n" s="8">
        <v>5E+2</v>
      </c>
      <c r="O20" t="s" s="5">
        <v>114</v>
      </c>
      <c r="P20" t="n" s="8">
        <v>0.000</v>
      </c>
      <c r="Q20" t="n" s="8">
        <v>0.00</v>
      </c>
      <c r="R20" t="s" s="1">
        <v>114</v>
      </c>
      <c r="S20" t="s" s="1">
        <v>38</v>
      </c>
      <c r="T20" s="9">
        <f>HYPERLINK("https://my.zakupivli.pro/cabinet/purchases/state_purchase/view/43847479")</f>
        <v/>
      </c>
      <c r="U20" t="s" s="1">
        <v>182</v>
      </c>
      <c r="V20" t="n" s="4">
        <v>0</v>
      </c>
      <c r="W20" t="s" s="1"/>
      <c r="X20" t="s" s="1">
        <v>9</v>
      </c>
      <c r="Y20" t="n" s="8">
        <v>1000.0</v>
      </c>
      <c r="Z20" t="s" s="1">
        <v>91</v>
      </c>
      <c r="AA20" t="s" s="1">
        <v>183</v>
      </c>
      <c r="AB20" t="s" s="1"/>
      <c r="AC20" t="s" s="1"/>
      <c r="AD20" t="s" s="1"/>
    </row>
    <row r="21" spans="1:30">
      <c r="A21" t="n" s="4">
        <v>17</v>
      </c>
      <c r="B21" t="s" s="1">
        <v>78</v>
      </c>
      <c r="C21" t="s" s="5">
        <v>146</v>
      </c>
      <c r="D21" t="s" s="1">
        <v>57</v>
      </c>
      <c r="E21" t="s" s="1">
        <v>108</v>
      </c>
      <c r="F21" t="n" s="7">
        <v>45118.0</v>
      </c>
      <c r="G21" t="s" s="1"/>
      <c r="H21" t="n" s="7">
        <v>45118.0</v>
      </c>
      <c r="I21" t="n" s="4">
        <v>1</v>
      </c>
      <c r="J21" t="n" s="8">
        <v>1.000000000000</v>
      </c>
      <c r="K21" t="n" s="8">
        <v>760.00</v>
      </c>
      <c r="L21" t="n" s="8">
        <v>7.6E+2</v>
      </c>
      <c r="M21" t="n" s="8">
        <v>760.000</v>
      </c>
      <c r="N21" t="n" s="8">
        <v>7.6E+2</v>
      </c>
      <c r="O21" t="s" s="5">
        <v>169</v>
      </c>
      <c r="P21" t="n" s="8">
        <v>0.000</v>
      </c>
      <c r="Q21" t="n" s="8">
        <v>0.00</v>
      </c>
      <c r="R21" t="s" s="1">
        <v>169</v>
      </c>
      <c r="S21" t="s" s="1">
        <v>40</v>
      </c>
      <c r="T21" s="9">
        <f>HYPERLINK("https://my.zakupivli.pro/cabinet/purchases/state_purchase/view/43848031")</f>
        <v/>
      </c>
      <c r="U21" t="s" s="1">
        <v>182</v>
      </c>
      <c r="V21" t="n" s="4">
        <v>0</v>
      </c>
      <c r="W21" t="s" s="1"/>
      <c r="X21" t="s" s="1">
        <v>12</v>
      </c>
      <c r="Y21" t="n" s="8">
        <v>760.0</v>
      </c>
      <c r="Z21" t="s" s="1">
        <v>91</v>
      </c>
      <c r="AA21" t="s" s="1">
        <v>183</v>
      </c>
      <c r="AB21" t="s" s="1"/>
      <c r="AC21" t="s" s="1"/>
      <c r="AD21" t="s" s="1"/>
    </row>
    <row r="22" spans="1:30">
      <c r="A22" t="n" s="4">
        <v>18</v>
      </c>
      <c r="B22" t="s" s="1">
        <v>79</v>
      </c>
      <c r="C22" t="s" s="5">
        <v>140</v>
      </c>
      <c r="D22" t="s" s="1">
        <v>54</v>
      </c>
      <c r="E22" t="s" s="1">
        <v>108</v>
      </c>
      <c r="F22" t="n" s="7">
        <v>45118.0</v>
      </c>
      <c r="G22" t="s" s="1"/>
      <c r="H22" t="n" s="7">
        <v>45119.0</v>
      </c>
      <c r="I22" t="n" s="4">
        <v>1</v>
      </c>
      <c r="J22" t="n" s="8">
        <v>1488.000000000000</v>
      </c>
      <c r="K22" t="n" s="8">
        <v>99993.60</v>
      </c>
      <c r="L22" t="n" s="8">
        <v>67.2</v>
      </c>
      <c r="M22" t="n" s="8">
        <v>99993.600</v>
      </c>
      <c r="N22" t="n" s="8">
        <v>67.2</v>
      </c>
      <c r="O22" t="s" s="5">
        <v>165</v>
      </c>
      <c r="P22" t="n" s="8">
        <v>0.000</v>
      </c>
      <c r="Q22" t="n" s="8">
        <v>0.00</v>
      </c>
      <c r="R22" t="s" s="1">
        <v>165</v>
      </c>
      <c r="S22" t="s" s="1">
        <v>33</v>
      </c>
      <c r="T22" s="9">
        <f>HYPERLINK("https://my.zakupivli.pro/cabinet/purchases/state_purchase/view/43859280")</f>
        <v/>
      </c>
      <c r="U22" t="s" s="1">
        <v>182</v>
      </c>
      <c r="V22" t="n" s="4">
        <v>0</v>
      </c>
      <c r="W22" t="s" s="1"/>
      <c r="X22" t="s" s="1">
        <v>13</v>
      </c>
      <c r="Y22" t="n" s="8">
        <v>99993.6</v>
      </c>
      <c r="Z22" t="s" s="1">
        <v>91</v>
      </c>
      <c r="AA22" t="s" s="1">
        <v>183</v>
      </c>
      <c r="AB22" t="s" s="1"/>
      <c r="AC22" t="s" s="1"/>
      <c r="AD22" t="s" s="1"/>
    </row>
    <row r="23" spans="1:30">
      <c r="A23" t="n" s="4">
        <v>19</v>
      </c>
      <c r="B23" t="s" s="1">
        <v>80</v>
      </c>
      <c r="C23" t="s" s="5">
        <v>154</v>
      </c>
      <c r="D23" t="s" s="1">
        <v>42</v>
      </c>
      <c r="E23" t="s" s="1">
        <v>108</v>
      </c>
      <c r="F23" t="n" s="7">
        <v>45131.0</v>
      </c>
      <c r="G23" t="s" s="1"/>
      <c r="H23" t="n" s="7">
        <v>45131.0</v>
      </c>
      <c r="I23" t="n" s="4">
        <v>1</v>
      </c>
      <c r="J23" t="n" s="8">
        <v>1.000000000000</v>
      </c>
      <c r="K23" t="n" s="8">
        <v>31946.92</v>
      </c>
      <c r="L23" t="n" s="8">
        <v>31946.92</v>
      </c>
      <c r="M23" t="n" s="8">
        <v>31946.920</v>
      </c>
      <c r="N23" t="n" s="8">
        <v>31946.92</v>
      </c>
      <c r="O23" t="s" s="5">
        <v>166</v>
      </c>
      <c r="P23" t="n" s="8">
        <v>0.000</v>
      </c>
      <c r="Q23" t="n" s="8">
        <v>0.00</v>
      </c>
      <c r="R23" t="s" s="1">
        <v>166</v>
      </c>
      <c r="S23" t="s" s="1">
        <v>39</v>
      </c>
      <c r="T23" s="9">
        <f>HYPERLINK("https://my.zakupivli.pro/cabinet/purchases/state_purchase/view/44094231")</f>
        <v/>
      </c>
      <c r="U23" t="s" s="1">
        <v>182</v>
      </c>
      <c r="V23" t="n" s="4">
        <v>0</v>
      </c>
      <c r="W23" t="s" s="1"/>
      <c r="X23" t="s" s="1">
        <v>14</v>
      </c>
      <c r="Y23" t="n" s="8">
        <v>31946.92</v>
      </c>
      <c r="Z23" t="s" s="1">
        <v>91</v>
      </c>
      <c r="AA23" t="s" s="1">
        <v>183</v>
      </c>
      <c r="AB23" t="s" s="1"/>
      <c r="AC23" t="s" s="1"/>
      <c r="AD23" t="s" s="1"/>
    </row>
    <row r="24" spans="1:30">
      <c r="A24" t="n" s="4">
        <v>20</v>
      </c>
      <c r="B24" t="s" s="1">
        <v>82</v>
      </c>
      <c r="C24" t="s" s="5">
        <v>115</v>
      </c>
      <c r="D24" t="s" s="1">
        <v>42</v>
      </c>
      <c r="E24" t="s" s="1">
        <v>155</v>
      </c>
      <c r="F24" t="n" s="7">
        <v>45229.0</v>
      </c>
      <c r="G24" t="s" s="1"/>
      <c r="H24" t="n" s="7">
        <v>45236.0</v>
      </c>
      <c r="I24" t="n" s="4">
        <v>0</v>
      </c>
      <c r="J24" t="n" s="8">
        <v>1.000000000000</v>
      </c>
      <c r="K24" t="n" s="8">
        <v>51231.00</v>
      </c>
      <c r="L24" t="n" s="8">
        <v>51231</v>
      </c>
      <c r="M24" t="n" s="4">
        <v>0</v>
      </c>
      <c r="N24" t="s" s="1"/>
      <c r="O24" t="s" s="5"/>
      <c r="P24" t="s" s="1"/>
      <c r="Q24" t="s" s="1"/>
      <c r="R24" t="s" s="1"/>
      <c r="S24" t="s" s="1"/>
      <c r="T24" s="9">
        <f>HYPERLINK("https://my.zakupivli.pro/cabinet/purchases/state_purchase/view/46261691")</f>
        <v/>
      </c>
      <c r="U24" t="s" s="1">
        <v>184</v>
      </c>
      <c r="V24" t="n" s="4">
        <v>0</v>
      </c>
      <c r="W24" t="s" s="1">
        <v>122</v>
      </c>
      <c r="X24" t="s" s="1"/>
      <c r="Y24" t="s" s="1"/>
      <c r="Z24" t="s" s="1"/>
      <c r="AA24" t="s" s="1"/>
      <c r="AB24" t="s" s="1"/>
      <c r="AC24" t="s" s="1"/>
      <c r="AD24" t="s" s="1"/>
    </row>
    <row r="25" spans="1:30">
      <c r="A25" t="n" s="4">
        <v>21</v>
      </c>
      <c r="B25" t="s" s="1">
        <v>84</v>
      </c>
      <c r="C25" t="s" s="5">
        <v>102</v>
      </c>
      <c r="D25" t="s" s="1">
        <v>45</v>
      </c>
      <c r="E25" t="s" s="1">
        <v>108</v>
      </c>
      <c r="F25" t="n" s="7">
        <v>45238.0</v>
      </c>
      <c r="G25" t="s" s="1"/>
      <c r="H25" t="n" s="7">
        <v>45238.0</v>
      </c>
      <c r="I25" t="n" s="4">
        <v>1</v>
      </c>
      <c r="J25" t="n" s="8">
        <v>1.000000000000</v>
      </c>
      <c r="K25" t="n" s="8">
        <v>1245.00</v>
      </c>
      <c r="L25" t="n" s="8">
        <v>1245</v>
      </c>
      <c r="M25" t="n" s="8">
        <v>1245.000</v>
      </c>
      <c r="N25" t="n" s="8">
        <v>1245</v>
      </c>
      <c r="O25" t="s" s="5">
        <v>162</v>
      </c>
      <c r="P25" t="n" s="8">
        <v>0.000</v>
      </c>
      <c r="Q25" t="n" s="8">
        <v>0.00</v>
      </c>
      <c r="R25" t="s" s="1">
        <v>162</v>
      </c>
      <c r="S25" t="s" s="1">
        <v>31</v>
      </c>
      <c r="T25" s="9">
        <f>HYPERLINK("https://my.zakupivli.pro/cabinet/purchases/state_purchase/view/46496304")</f>
        <v/>
      </c>
      <c r="U25" t="s" s="1">
        <v>182</v>
      </c>
      <c r="V25" t="n" s="4">
        <v>0</v>
      </c>
      <c r="W25" t="s" s="1"/>
      <c r="X25" t="s" s="1">
        <v>17</v>
      </c>
      <c r="Y25" t="n" s="8">
        <v>1245.0</v>
      </c>
      <c r="Z25" t="s" s="1">
        <v>91</v>
      </c>
      <c r="AA25" t="s" s="1">
        <v>183</v>
      </c>
      <c r="AB25" t="s" s="1"/>
      <c r="AC25" t="s" s="1"/>
      <c r="AD25" t="s" s="1"/>
    </row>
    <row r="26" spans="1:30">
      <c r="A26" t="n" s="4">
        <v>22</v>
      </c>
      <c r="B26" t="s" s="1">
        <v>85</v>
      </c>
      <c r="C26" t="s" s="5">
        <v>137</v>
      </c>
      <c r="D26" t="s" s="1">
        <v>51</v>
      </c>
      <c r="E26" t="s" s="1">
        <v>108</v>
      </c>
      <c r="F26" t="n" s="7">
        <v>45246.0</v>
      </c>
      <c r="G26" t="s" s="1"/>
      <c r="H26" t="n" s="7">
        <v>45246.0</v>
      </c>
      <c r="I26" t="n" s="4">
        <v>1</v>
      </c>
      <c r="J26" t="n" s="8">
        <v>4.000000000000</v>
      </c>
      <c r="K26" t="n" s="8">
        <v>594.00</v>
      </c>
      <c r="L26" t="n" s="8">
        <v>148.5</v>
      </c>
      <c r="M26" t="n" s="8">
        <v>594.000</v>
      </c>
      <c r="N26" t="n" s="8">
        <v>148.5</v>
      </c>
      <c r="O26" t="s" s="5">
        <v>172</v>
      </c>
      <c r="P26" t="n" s="8">
        <v>0.000</v>
      </c>
      <c r="Q26" t="n" s="8">
        <v>0.00</v>
      </c>
      <c r="R26" t="s" s="1">
        <v>172</v>
      </c>
      <c r="S26" t="s" s="1">
        <v>32</v>
      </c>
      <c r="T26" s="9">
        <f>HYPERLINK("https://my.zakupivli.pro/cabinet/purchases/state_purchase/view/46718963")</f>
        <v/>
      </c>
      <c r="U26" t="s" s="1">
        <v>182</v>
      </c>
      <c r="V26" t="n" s="4">
        <v>0</v>
      </c>
      <c r="W26" t="s" s="1"/>
      <c r="X26" t="s" s="1">
        <v>2</v>
      </c>
      <c r="Y26" t="n" s="8">
        <v>594.0</v>
      </c>
      <c r="Z26" t="s" s="1">
        <v>91</v>
      </c>
      <c r="AA26" t="s" s="1">
        <v>183</v>
      </c>
      <c r="AB26" t="s" s="1"/>
      <c r="AC26" t="s" s="1"/>
      <c r="AD26" t="s" s="1"/>
    </row>
    <row r="27" spans="1:30">
      <c r="A27" t="n" s="4">
        <v>23</v>
      </c>
      <c r="B27" t="s" s="1">
        <v>86</v>
      </c>
      <c r="C27" t="s" s="5">
        <v>134</v>
      </c>
      <c r="D27" t="s" s="1">
        <v>5</v>
      </c>
      <c r="E27" t="s" s="1">
        <v>108</v>
      </c>
      <c r="F27" t="n" s="7">
        <v>45261.0</v>
      </c>
      <c r="G27" t="s" s="1"/>
      <c r="H27" t="n" s="7">
        <v>45261.0</v>
      </c>
      <c r="I27" t="n" s="4">
        <v>1</v>
      </c>
      <c r="J27" t="n" s="8">
        <v>17.651500000000</v>
      </c>
      <c r="K27" t="n" s="8">
        <v>42783.00</v>
      </c>
      <c r="L27" t="n" s="8">
        <v>2423.760020394867291731580885</v>
      </c>
      <c r="M27" t="n" s="8">
        <v>42783.000</v>
      </c>
      <c r="N27" t="n" s="8">
        <v>2423.760020394867291731580885</v>
      </c>
      <c r="O27" t="s" s="5">
        <v>113</v>
      </c>
      <c r="P27" t="n" s="8">
        <v>0.000</v>
      </c>
      <c r="Q27" t="n" s="8">
        <v>0.00</v>
      </c>
      <c r="R27" t="s" s="1">
        <v>113</v>
      </c>
      <c r="S27" t="s" s="1">
        <v>26</v>
      </c>
      <c r="T27" s="9">
        <f>HYPERLINK("https://my.zakupivli.pro/cabinet/purchases/state_purchase/view/47176877")</f>
        <v/>
      </c>
      <c r="U27" t="s" s="1">
        <v>182</v>
      </c>
      <c r="V27" t="n" s="4">
        <v>0</v>
      </c>
      <c r="W27" t="s" s="1"/>
      <c r="X27" t="s" s="1">
        <v>4</v>
      </c>
      <c r="Y27" t="n" s="8">
        <v>42783.0</v>
      </c>
      <c r="Z27" t="s" s="1">
        <v>91</v>
      </c>
      <c r="AA27" t="s" s="1">
        <v>183</v>
      </c>
      <c r="AB27" t="s" s="1"/>
      <c r="AC27" t="s" s="1"/>
      <c r="AD27" t="s" s="1"/>
    </row>
    <row r="28" spans="1:30">
      <c r="A28" t="n" s="4">
        <v>24</v>
      </c>
      <c r="B28" t="s" s="1">
        <v>87</v>
      </c>
      <c r="C28" t="s" s="5">
        <v>135</v>
      </c>
      <c r="D28" t="s" s="1">
        <v>44</v>
      </c>
      <c r="E28" t="s" s="1">
        <v>108</v>
      </c>
      <c r="F28" t="n" s="7">
        <v>45272.0</v>
      </c>
      <c r="G28" t="s" s="1"/>
      <c r="H28" t="n" s="7">
        <v>45272.0</v>
      </c>
      <c r="I28" t="n" s="4">
        <v>1</v>
      </c>
      <c r="J28" t="n" s="8">
        <v>2.000000000000</v>
      </c>
      <c r="K28" t="n" s="8">
        <v>4668.54</v>
      </c>
      <c r="L28" t="n" s="8">
        <v>2334.27</v>
      </c>
      <c r="M28" t="n" s="8">
        <v>4668.540</v>
      </c>
      <c r="N28" t="n" s="8">
        <v>2334.27</v>
      </c>
      <c r="O28" t="s" s="5">
        <v>163</v>
      </c>
      <c r="P28" t="n" s="8">
        <v>0.000</v>
      </c>
      <c r="Q28" t="n" s="8">
        <v>0.00</v>
      </c>
      <c r="R28" t="s" s="1">
        <v>163</v>
      </c>
      <c r="S28" t="s" s="1">
        <v>41</v>
      </c>
      <c r="T28" s="9">
        <f>HYPERLINK("https://my.zakupivli.pro/cabinet/purchases/state_purchase/view/47523140")</f>
        <v/>
      </c>
      <c r="U28" t="s" s="1">
        <v>182</v>
      </c>
      <c r="V28" t="n" s="4">
        <v>0</v>
      </c>
      <c r="W28" t="s" s="1"/>
      <c r="X28" t="s" s="1">
        <v>127</v>
      </c>
      <c r="Y28" t="n" s="8">
        <v>4668.54</v>
      </c>
      <c r="Z28" t="s" s="1">
        <v>91</v>
      </c>
      <c r="AA28" t="s" s="1">
        <v>183</v>
      </c>
      <c r="AB28" t="s" s="1"/>
      <c r="AC28" t="s" s="1"/>
      <c r="AD28" t="s" s="1"/>
    </row>
    <row r="29" spans="1:30">
      <c r="A29" t="n" s="4">
        <v>25</v>
      </c>
      <c r="B29" t="s" s="1">
        <v>88</v>
      </c>
      <c r="C29" t="s" s="5">
        <v>101</v>
      </c>
      <c r="D29" t="s" s="1">
        <v>25</v>
      </c>
      <c r="E29" t="s" s="1">
        <v>108</v>
      </c>
      <c r="F29" t="n" s="7">
        <v>45273.0</v>
      </c>
      <c r="G29" t="s" s="1"/>
      <c r="H29" t="n" s="7">
        <v>45273.0</v>
      </c>
      <c r="I29" t="n" s="4">
        <v>1</v>
      </c>
      <c r="J29" t="n" s="8">
        <v>2.000000000000</v>
      </c>
      <c r="K29" t="n" s="8">
        <v>1800.00</v>
      </c>
      <c r="L29" t="n" s="8">
        <v>9E+2</v>
      </c>
      <c r="M29" t="n" s="8">
        <v>1800.000</v>
      </c>
      <c r="N29" t="n" s="8">
        <v>9E+2</v>
      </c>
      <c r="O29" t="s" s="5">
        <v>173</v>
      </c>
      <c r="P29" t="n" s="8">
        <v>0.000</v>
      </c>
      <c r="Q29" t="n" s="8">
        <v>0.00</v>
      </c>
      <c r="R29" t="s" s="1">
        <v>173</v>
      </c>
      <c r="S29" t="s" s="1">
        <v>19</v>
      </c>
      <c r="T29" s="9">
        <f>HYPERLINK("https://my.zakupivli.pro/cabinet/purchases/state_purchase/view/47602993")</f>
        <v/>
      </c>
      <c r="U29" t="s" s="1">
        <v>182</v>
      </c>
      <c r="V29" t="n" s="4">
        <v>0</v>
      </c>
      <c r="W29" t="s" s="1"/>
      <c r="X29" t="s" s="1">
        <v>22</v>
      </c>
      <c r="Y29" t="n" s="8">
        <v>1800.0</v>
      </c>
      <c r="Z29" t="s" s="1">
        <v>91</v>
      </c>
      <c r="AA29" t="s" s="1">
        <v>183</v>
      </c>
      <c r="AB29" t="s" s="1"/>
      <c r="AC29" t="s" s="1"/>
      <c r="AD29" t="s" s="1"/>
    </row>
    <row r="30" spans="1:30">
      <c r="A30" t="n" s="4">
        <v>26</v>
      </c>
      <c r="B30" t="s" s="1">
        <v>89</v>
      </c>
      <c r="C30" t="s" s="5">
        <v>110</v>
      </c>
      <c r="D30" t="s" s="1">
        <v>42</v>
      </c>
      <c r="E30" t="s" s="1">
        <v>108</v>
      </c>
      <c r="F30" t="n" s="7">
        <v>45274.0</v>
      </c>
      <c r="G30" t="s" s="1"/>
      <c r="H30" t="n" s="7">
        <v>45274.0</v>
      </c>
      <c r="I30" t="n" s="4">
        <v>1</v>
      </c>
      <c r="J30" t="n" s="8">
        <v>2.000000000000</v>
      </c>
      <c r="K30" t="n" s="8">
        <v>685.16</v>
      </c>
      <c r="L30" t="n" s="8">
        <v>342.58</v>
      </c>
      <c r="M30" t="n" s="8">
        <v>685.160</v>
      </c>
      <c r="N30" t="n" s="8">
        <v>342.58</v>
      </c>
      <c r="O30" t="s" s="5">
        <v>130</v>
      </c>
      <c r="P30" t="n" s="8">
        <v>0.000</v>
      </c>
      <c r="Q30" t="n" s="8">
        <v>0.00</v>
      </c>
      <c r="R30" t="s" s="1">
        <v>130</v>
      </c>
      <c r="S30" t="s" s="1">
        <v>27</v>
      </c>
      <c r="T30" s="9">
        <f>HYPERLINK("https://my.zakupivli.pro/cabinet/purchases/state_purchase/view/47657123")</f>
        <v/>
      </c>
      <c r="U30" t="s" s="1">
        <v>182</v>
      </c>
      <c r="V30" t="n" s="4">
        <v>0</v>
      </c>
      <c r="W30" t="s" s="1"/>
      <c r="X30" t="s" s="1">
        <v>23</v>
      </c>
      <c r="Y30" t="n" s="8">
        <v>685.16</v>
      </c>
      <c r="Z30" t="s" s="1">
        <v>91</v>
      </c>
      <c r="AA30" t="s" s="1">
        <v>183</v>
      </c>
      <c r="AB30" t="s" s="1"/>
      <c r="AC30" t="s" s="1"/>
      <c r="AD30" t="s" s="1"/>
    </row>
    <row r="31" spans="1:30">
      <c r="A31" t="n" s="4">
        <v>27</v>
      </c>
      <c r="B31" t="s" s="1">
        <v>90</v>
      </c>
      <c r="C31" t="s" s="5">
        <v>143</v>
      </c>
      <c r="D31" t="s" s="1">
        <v>56</v>
      </c>
      <c r="E31" t="s" s="1">
        <v>108</v>
      </c>
      <c r="F31" t="n" s="7">
        <v>45275.0</v>
      </c>
      <c r="G31" t="s" s="1"/>
      <c r="H31" t="n" s="7">
        <v>45275.0</v>
      </c>
      <c r="I31" t="n" s="4">
        <v>1</v>
      </c>
      <c r="J31" t="n" s="8">
        <v>260.000000000000</v>
      </c>
      <c r="K31" t="n" s="8">
        <v>6614.40</v>
      </c>
      <c r="L31" t="n" s="8">
        <v>25.44</v>
      </c>
      <c r="M31" t="n" s="8">
        <v>6614.400</v>
      </c>
      <c r="N31" t="n" s="8">
        <v>25.44</v>
      </c>
      <c r="O31" t="s" s="5">
        <v>161</v>
      </c>
      <c r="P31" t="n" s="8">
        <v>0.000</v>
      </c>
      <c r="Q31" t="n" s="8">
        <v>0.00</v>
      </c>
      <c r="R31" t="s" s="1">
        <v>161</v>
      </c>
      <c r="S31" t="s" s="1">
        <v>15</v>
      </c>
      <c r="T31" s="9">
        <f>HYPERLINK("https://my.zakupivli.pro/cabinet/purchases/state_purchase/view/47678583")</f>
        <v/>
      </c>
      <c r="U31" t="s" s="1">
        <v>182</v>
      </c>
      <c r="V31" t="n" s="4">
        <v>0</v>
      </c>
      <c r="W31" t="s" s="1"/>
      <c r="X31" t="s" s="1">
        <v>100</v>
      </c>
      <c r="Y31" t="n" s="8">
        <v>6614.4</v>
      </c>
      <c r="Z31" t="s" s="1">
        <v>91</v>
      </c>
      <c r="AA31" t="s" s="1">
        <v>183</v>
      </c>
      <c r="AB31" t="s" s="1"/>
      <c r="AC31" t="s" s="1"/>
      <c r="AD31" t="s" s="1"/>
    </row>
    <row r="32" spans="1:30">
      <c r="A32" t="n" s="4">
        <v>28</v>
      </c>
      <c r="B32" t="s" s="1">
        <v>83</v>
      </c>
      <c r="C32" t="s" s="5">
        <v>115</v>
      </c>
      <c r="D32" t="s" s="1">
        <v>42</v>
      </c>
      <c r="E32" t="s" s="1">
        <v>155</v>
      </c>
      <c r="F32" t="n" s="7">
        <v>45237.0</v>
      </c>
      <c r="G32" t="n" s="7">
        <v>45246.0</v>
      </c>
      <c r="H32" t="n" s="7">
        <v>45261.0</v>
      </c>
      <c r="I32" t="n" s="4">
        <v>1</v>
      </c>
      <c r="J32" t="n" s="8">
        <v>1.000000000000</v>
      </c>
      <c r="K32" t="n" s="8">
        <v>51231.00</v>
      </c>
      <c r="L32" t="n" s="8">
        <v>51231</v>
      </c>
      <c r="M32" t="n" s="8">
        <v>51226.500</v>
      </c>
      <c r="N32" t="n" s="8">
        <v>51226.5</v>
      </c>
      <c r="O32" t="s" s="5">
        <v>159</v>
      </c>
      <c r="P32" t="n" s="8">
        <v>4.500</v>
      </c>
      <c r="Q32" t="n" s="8">
        <v>0.01</v>
      </c>
      <c r="R32" t="s" s="1">
        <v>159</v>
      </c>
      <c r="S32" t="s" s="1">
        <v>36</v>
      </c>
      <c r="T32" s="9">
        <f>HYPERLINK("https://my.zakupivli.pro/cabinet/purchases/state_purchase/view/46470987")</f>
        <v/>
      </c>
      <c r="U32" t="s" s="1">
        <v>182</v>
      </c>
      <c r="V32" t="n" s="4">
        <v>0</v>
      </c>
      <c r="W32" t="s" s="1"/>
      <c r="X32" t="s" s="1">
        <v>111</v>
      </c>
      <c r="Y32" t="n" s="8">
        <v>51193.75</v>
      </c>
      <c r="Z32" t="s" s="1">
        <v>91</v>
      </c>
      <c r="AA32" t="s" s="1">
        <v>183</v>
      </c>
      <c r="AB32" t="s" s="1"/>
      <c r="AC32" t="s" s="1"/>
      <c r="AD32" t="s" s="1">
        <v>37</v>
      </c>
    </row>
    <row r="33" spans="1:30">
      <c r="A33" t="s" s="1">
        <v>109</v>
      </c>
    </row>
  </sheetData>
  <autoFilter ref="A4:AD32"/>
  <hyperlinks>
    <hyperlink display="mailto:report-feedback@zakupivli.pro" ref="A2" r:id="rId1"/>
    <hyperlink display="https://my.zakupivli.pro/cabinet/purchases/state_purchase_lot/view/1029251" ref="T5" r:id="rId2"/>
    <hyperlink display="https://my.zakupivli.pro/cabinet/purchases/state_purchase/view/39945388" ref="T6" r:id="rId3"/>
    <hyperlink display="https://my.zakupivli.pro/cabinet/purchases/state_purchase/view/39945476" ref="T7" r:id="rId4"/>
    <hyperlink display="https://my.zakupivli.pro/cabinet/purchases/state_purchase/view/39963753" ref="T8" r:id="rId5"/>
    <hyperlink display="https://my.zakupivli.pro/cabinet/purchases/state_purchase/view/39970970" ref="T9" r:id="rId6"/>
    <hyperlink display="https://my.zakupivli.pro/cabinet/purchases/state_purchase/view/40123197" ref="T10" r:id="rId7"/>
    <hyperlink display="https://my.zakupivli.pro/cabinet/purchases/state_purchase/view/40310179" ref="T11" r:id="rId8"/>
    <hyperlink display="https://my.zakupivli.pro/cabinet/purchases/state_purchase/view/40310255" ref="T12" r:id="rId9"/>
    <hyperlink display="https://my.zakupivli.pro/cabinet/purchases/state_purchase/view/40649061" ref="T13" r:id="rId10"/>
    <hyperlink display="https://my.zakupivli.pro/cabinet/purchases/state_purchase/view/40810191" ref="T14" r:id="rId11"/>
    <hyperlink display="https://my.zakupivli.pro/cabinet/purchases/state_purchase/view/42346989" ref="T15" r:id="rId12"/>
    <hyperlink display="https://my.zakupivli.pro/cabinet/purchases/state_purchase/view/42435302" ref="T16" r:id="rId13"/>
    <hyperlink display="https://my.zakupivli.pro/cabinet/purchases/state_purchase/view/43182501" ref="T17" r:id="rId14"/>
    <hyperlink display="https://my.zakupivli.pro/cabinet/purchases/state_purchase/view/43845883" ref="T18" r:id="rId15"/>
    <hyperlink display="https://my.zakupivli.pro/cabinet/purchases/state_purchase/view/43847001" ref="T19" r:id="rId16"/>
    <hyperlink display="https://my.zakupivli.pro/cabinet/purchases/state_purchase/view/43847479" ref="T20" r:id="rId17"/>
    <hyperlink display="https://my.zakupivli.pro/cabinet/purchases/state_purchase/view/43848031" ref="T21" r:id="rId18"/>
    <hyperlink display="https://my.zakupivli.pro/cabinet/purchases/state_purchase/view/43859280" ref="T22" r:id="rId19"/>
    <hyperlink display="https://my.zakupivli.pro/cabinet/purchases/state_purchase/view/44094231" ref="T23" r:id="rId20"/>
    <hyperlink display="https://my.zakupivli.pro/cabinet/purchases/state_purchase/view/46261691" ref="T24" r:id="rId21"/>
    <hyperlink display="https://my.zakupivli.pro/cabinet/purchases/state_purchase/view/46496304" ref="T25" r:id="rId22"/>
    <hyperlink display="https://my.zakupivli.pro/cabinet/purchases/state_purchase/view/46718963" ref="T26" r:id="rId23"/>
    <hyperlink display="https://my.zakupivli.pro/cabinet/purchases/state_purchase/view/47176877" ref="T27" r:id="rId24"/>
    <hyperlink display="https://my.zakupivli.pro/cabinet/purchases/state_purchase/view/47523140" ref="T28" r:id="rId25"/>
    <hyperlink display="https://my.zakupivli.pro/cabinet/purchases/state_purchase/view/47602993" ref="T29" r:id="rId26"/>
    <hyperlink display="https://my.zakupivli.pro/cabinet/purchases/state_purchase/view/47657123" ref="T30" r:id="rId27"/>
    <hyperlink display="https://my.zakupivli.pro/cabinet/purchases/state_purchase/view/47678583" ref="T31" r:id="rId28"/>
    <hyperlink display="https://my.zakupivli.pro/cabinet/purchases/state_purchase/view/46470987" ref="T32" r:id="rId29"/>
  </hyperlinks>
  <pageMargins left="0.75" right="0.75" top="1" bottom="1" header="0.5" footer="0.5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size="2" baseType="variant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size="1" baseType="lpstr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Unknown</cp:lastModifiedBy>
  <dcterms:created xmlns:dcterms="http://purl.org/dc/terms/" xmlns:xsi="http://www.w3.org/2001/XMLSchema-instance" xsi:type="dcterms:W3CDTF">2024-02-14T16:14:53Z</dcterms:created>
  <dcterms:modified xmlns:dcterms="http://purl.org/dc/terms/" xmlns:xsi="http://www.w3.org/2001/XMLSchema-instance" xsi:type="dcterms:W3CDTF">2024-02-14T16:14:53Z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