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40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<sst xmlns="http://schemas.openxmlformats.org/spreadsheetml/2006/main" count="241" uniqueCount="139">
  <si>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</si>
  <si>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</si>
  <si>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</si>
  <si>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</si>
  <si>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</si>
  <si>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</si>
  <si>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</si>
  <si>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</si>
  <si>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</si>
  <si>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</si>
  <si>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</si>
  <si>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</si>
  <si>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</si>
  <si>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</si>
  <si>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</si>
  <si>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</si>
  <si>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</si>
  <si>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</si>
  <si>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</si>
  <si>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</si>
  <si>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</si>
  <si>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</si>
  <si>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</si>
  <si>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</si>
  <si>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</si>
  <si>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</si>
  <si>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</si>
  <si>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</si>
  <si>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</si>
  <si>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</si>
  <si>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</si>
  <si>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UA-2022-01-10-001960-c</t>
  </si>
  <si>
    <t>Офісне устаткування та  пиладдя різне</t>
  </si>
  <si>
    <t>30190000-7 - Офісне устаткування та приладдя різне</t>
  </si>
  <si>
    <t>Закупівля без використання електронної системи</t>
  </si>
  <si>
    <t>ТОВАРИСТВО З ОБМЕЖЕНОЮ ВІДПОВІДАЛЬНІСТЮ ТОРГОВЕЛЬНО-ВИРОБНИЧА ГРУПА "КУНІЦА"</t>
  </si>
  <si>
    <t>19143995</t>
  </si>
  <si>
    <t>завершено</t>
  </si>
  <si>
    <t>2331</t>
  </si>
  <si>
    <t>UAH</t>
  </si>
  <si>
    <t>закритий</t>
  </si>
  <si>
    <t>UA-2022-01-14-003424-a</t>
  </si>
  <si>
    <t>Відшкодування експлуатаційних витрат на управління багатоквартирним  будинком  до  ОСББ "МЕТАЛУРГ" за нежитлове приміщення загальною площею 346,0 м2 за адресою: м. Дніпро, узвіз Крутогірний, будинок №9</t>
  </si>
  <si>
    <t>70330000-3 - Послуги з управління нерухомістю, надавані на платній основі чи на договірних засадах</t>
  </si>
  <si>
    <t>ОБ'ЄДНАННЯ СПІВВЛАСНИКІВ БАГАТОКВАРТИРНОГО БУДИНКУ "МЕТАЛУРГ-9"</t>
  </si>
  <si>
    <t>40360810</t>
  </si>
  <si>
    <t>1-2022</t>
  </si>
  <si>
    <t>UA-2022-01-14-004430-a</t>
  </si>
  <si>
    <t>Послуга  з управління багатоквартирним будинком , що розташований за  адресою: м. Дніпро , вул. Телевізійна, 4 прим.№ 69</t>
  </si>
  <si>
    <t>ТОВАРИСТВО З ОБМЕЖЕНОЮ ВІДПОВІДАЛЬНІСТЮ "К.О.Д."</t>
  </si>
  <si>
    <t>41508864</t>
  </si>
  <si>
    <t>ДГ-0000115</t>
  </si>
  <si>
    <t>UA-2022-01-14-005590-a</t>
  </si>
  <si>
    <t>Світильники</t>
  </si>
  <si>
    <t>31520000-7 - Світильники та освітлювальна арматура</t>
  </si>
  <si>
    <t>ТОВАРИСТВО З ОБМЕЖЕНОЮ ВІДПОВІДАЛЬНІСТЮ "ЕПІЦЕНТР К"</t>
  </si>
  <si>
    <t>32490244</t>
  </si>
  <si>
    <t>01/01ДП2/22</t>
  </si>
  <si>
    <t>UA-2022-01-14-005894-a</t>
  </si>
  <si>
    <t>Телекомунікаційні послуги</t>
  </si>
  <si>
    <t>72410000-7 - Послуги провайдерів</t>
  </si>
  <si>
    <t>ТОВАРИСТВО З ОБМЕЖЕНОЮ ВІДПОВІДАЛЬНІСТЮ "ТЕЛЕМІСТ 2012"</t>
  </si>
  <si>
    <t>35323603</t>
  </si>
  <si>
    <t>7559</t>
  </si>
  <si>
    <t>UA-2022-01-14-006308-a</t>
  </si>
  <si>
    <t>БФП Samsung SCХ-4220</t>
  </si>
  <si>
    <t>30230000-0 - Комп’ютерне обладнання</t>
  </si>
  <si>
    <t>КУЛИК МАКСИМ ОЛЕКСАНДРОВИЧ</t>
  </si>
  <si>
    <t>2939720730</t>
  </si>
  <si>
    <t>КМ-000005</t>
  </si>
  <si>
    <t>UA-2022-01-17-003791-a</t>
  </si>
  <si>
    <t>Електрична енергія</t>
  </si>
  <si>
    <t>09310000-5 - Електрична енергія</t>
  </si>
  <si>
    <t>ТОВ "ДНІПРОВСЬКІ ЕНЕРГЕТИЧНІ ПОСЛУГИ"</t>
  </si>
  <si>
    <t>42082379</t>
  </si>
  <si>
    <t>39727/2022</t>
  </si>
  <si>
    <t>UA-2022-01-19-004563-a</t>
  </si>
  <si>
    <t>Послуга з постачання теплової енергії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</si>
  <si>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</si>
  <si>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</si>
  <si>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</si>
  <si>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091371</t>
  </si>
  <si>
    <t>UA-2022-01-24-007369-b</t>
  </si>
  <si>
    <t xml:space="preserve">Дезінфекційні, миючі засоби та рукавички </t>
  </si>
  <si>
    <t>24450000-3 - Агрохімічна продукція</t>
  </si>
  <si>
    <t>Спрощена / Допорогова закупівля</t>
  </si>
  <si>
    <t>закупівля не відбулась</t>
  </si>
  <si>
    <t>UA-2022-01-25-007965-b</t>
  </si>
  <si>
    <t>Папір А4 80г/м2, 500л.,кольоровий</t>
  </si>
  <si>
    <t>2337</t>
  </si>
  <si>
    <t>UA-2022-02-01-012346-b</t>
  </si>
  <si>
    <t>Охоронні послуги</t>
  </si>
  <si>
    <t>79710000-4 - Охоронні послуги</t>
  </si>
  <si>
    <t>ТОВАРИСТВО З ОБМЕЖЕНОЮ ВІДПОВІДАЛЬНІСТЮ "СЛУЖБА ОХОРОНИ "ДЖЕБ"</t>
  </si>
  <si>
    <t>41612783</t>
  </si>
  <si>
    <t>0122/ПЦС</t>
  </si>
  <si>
    <t>UA-2022-02-02-005057-b</t>
  </si>
  <si>
    <t>Послуги з  протипожежного захисту ( спостерінання за системами протипожежного захисту та повіщення)</t>
  </si>
  <si>
    <t>75251110-4 - Послуги з протипожежного захисту</t>
  </si>
  <si>
    <t>ТОВАРИСТВО З ОБМЕЖЕНОЮ ВІДПОВІДАЛЬНІСТЮ "ОХОРОННА АГЕНЦІЯ "КОМПЛЕКС ЗАХИСТ"</t>
  </si>
  <si>
    <t>41612830</t>
  </si>
  <si>
    <t>0222/СП</t>
  </si>
  <si>
    <t>UA-2022-02-03-007322-b</t>
  </si>
  <si>
    <t>Послуги, пов'язані із системами та підтримкою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</si>
  <si>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</si>
  <si>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</si>
  <si>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</si>
  <si>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22-ДН</t>
  </si>
  <si>
    <t>UA-2022-02-07-014374-b</t>
  </si>
  <si>
    <t>Лампа LED LighMaster LB-244 TB G13 10W 4000</t>
  </si>
  <si>
    <t>31510000-4 - Електричні лампи розжарення</t>
  </si>
  <si>
    <t>01/02 ДП2/22</t>
  </si>
  <si>
    <t>UA-2022-02-08-016342-b</t>
  </si>
  <si>
    <t>Послуги телефонного зв'язку та передачі данних</t>
  </si>
  <si>
    <t>64210000-1 - Послуги телефонного зв’язку та передачі даних</t>
  </si>
  <si>
    <t>ПРИВАТНЕ АКЦІОНЕРНЕ ТОВАРИСТВО "ФАРЛЕП-ІНВЕСТ"</t>
  </si>
  <si>
    <t>19199961</t>
  </si>
  <si>
    <t>65130</t>
  </si>
  <si>
    <t>UA-2022-02-23-004632-a</t>
  </si>
  <si>
    <t>Тканина сатин</t>
  </si>
  <si>
    <t>19260000-6 - Текстильні матеріали</t>
  </si>
  <si>
    <t>ХИЖНЯК ЄВГЕНІЙ ІВАНОВИЧ</t>
  </si>
  <si>
    <t>2330000334</t>
  </si>
  <si>
    <t>23/02</t>
  </si>
  <si>
    <t>UA-2022-04-25-001142-a</t>
  </si>
  <si>
    <t xml:space="preserve">Послуги з відведення стічних вод 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</si>
  <si>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</si>
  <si>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</si>
  <si>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</si>
  <si>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11389-С</t>
  </si>
  <si>
    <t>UA-2022-04-26-001410-a</t>
  </si>
  <si>
    <t>Розподіл води</t>
  </si>
  <si>
    <t>65110000-7 - Розподіл води</t>
  </si>
  <si>
    <t>11389-В</t>
  </si>
  <si>
    <t>UA-2022-12-18-000853-a</t>
  </si>
  <si>
    <t>Послуга з постачання теплової енергії для потреб опалення</t>
  </si>
  <si>
    <t>UA-2022-01-12-005220-a</t>
  </si>
  <si>
    <t>38200641,ТОВАРИСТВО З ОБМЕЖЕНОЮ ВІДПОВІДАЛЬНІСТЮ "ТЕРМО-ПРОМСЕРВІС",Україна</t>
  </si>
  <si>
    <t>Звіт створено 16 травня в 16:05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</si>
</sst>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7"/>
  <sheetViews>
    <sheetView tabSelected="1" zoomScalePageLayoutView="0" workbookViewId="0" topLeftCell="A1">
      <pane ySplit="4" topLeftCell="A22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10.00390625" style="0" customWidth="1"/>
    <col min="2" max="2" width="21.140625" style="0" customWidth="1"/>
    <col min="3" max="3" width="30.00390625" style="0" customWidth="1"/>
    <col min="4" max="4" width="26.57421875" style="0" customWidth="1"/>
    <col min="5" max="5" width="27.140625" style="0" customWidth="1"/>
    <col min="6" max="6" width="13.421875" style="0" customWidth="1"/>
    <col min="7" max="7" width="13.8515625" style="0" customWidth="1"/>
    <col min="8" max="8" width="20.00390625" style="0" customWidth="1"/>
    <col min="9" max="10" width="10.00390625" style="0" customWidth="1"/>
    <col min="11" max="11" width="16.8515625" style="0" customWidth="1"/>
    <col min="12" max="12" width="14.57421875" style="0" customWidth="1"/>
    <col min="13" max="13" width="10.57421875" style="0" customWidth="1"/>
    <col min="14" max="14" width="9.7109375" style="0" customWidth="1"/>
    <col min="15" max="15" width="31.00390625" style="0" customWidth="1"/>
    <col min="16" max="16" width="10.140625" style="0" customWidth="1"/>
    <col min="17" max="17" width="9.57421875" style="0" customWidth="1"/>
    <col min="18" max="18" width="24.8515625" style="0" customWidth="1"/>
    <col min="19" max="19" width="7.421875" style="0" customWidth="1"/>
    <col min="20" max="20" width="20.00390625" style="0" customWidth="1"/>
    <col min="21" max="21" width="13.140625" style="0" customWidth="1"/>
    <col min="22" max="22" width="8.7109375" style="0" customWidth="1"/>
    <col min="23" max="23" width="7.421875" style="0" customWidth="1"/>
    <col min="24" max="24" width="11.28125" style="0" customWidth="1"/>
    <col min="25" max="25" width="13.140625" style="0" customWidth="1"/>
    <col min="26" max="26" width="10.00390625" style="0" customWidth="1"/>
    <col min="27" max="27" width="8.8515625" style="0" customWidth="1"/>
    <col min="28" max="28" width="6.7109375" style="0" customWidth="1"/>
    <col min="29" max="29" width="10.57421875" style="0" customWidth="1"/>
    <col min="30" max="30" width="20.7109375" style="0" customWidth="1"/>
  </cols>
  <sheetData>
    <row r="1" ht="12">
      <c r="A1" s="1" t="s">
        <v>0</v>
      </c>
    </row>
    <row r="2" ht="12">
      <c r="A2" s="2" t="str">
        <f>HYPERLINK("mailto:report.zakupki@prom.ua","report.zakupki@prom.ua")</f>
        <v>report.zakupki@prom.ua</v>
      </c>
    </row>
    <row r="4" spans="1:30" ht="35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49.5">
      <c r="A5" s="4">
        <v>1</v>
      </c>
      <c r="B5" s="1" t="s">
        <v>31</v>
      </c>
      <c r="C5" s="5" t="s">
        <v>32</v>
      </c>
      <c r="D5" s="10" t="s">
        <v>33</v>
      </c>
      <c r="E5" s="10" t="s">
        <v>34</v>
      </c>
      <c r="F5" s="6">
        <v>44571</v>
      </c>
      <c r="G5" s="1"/>
      <c r="H5" s="6">
        <v>44571</v>
      </c>
      <c r="I5" s="4">
        <v>1</v>
      </c>
      <c r="J5" s="7">
        <v>318</v>
      </c>
      <c r="K5" s="7">
        <v>2836.2</v>
      </c>
      <c r="L5" s="7">
        <v>8.918867924528302</v>
      </c>
      <c r="M5" s="7">
        <v>2836.2</v>
      </c>
      <c r="N5" s="7">
        <v>8.918867924528302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HYPERLINK("https://my.zakupki.prom.ua/cabinet/purchases/state_purchase/view/33977890")</f>
        <v>https://my.zakupki.prom.ua/cabinet/purchases/state_purchase/view/33977890</v>
      </c>
      <c r="U5" s="1" t="s">
        <v>37</v>
      </c>
      <c r="V5" s="4">
        <v>0</v>
      </c>
      <c r="W5" s="1"/>
      <c r="X5" s="1" t="s">
        <v>38</v>
      </c>
      <c r="Y5" s="7">
        <v>2836.2</v>
      </c>
      <c r="Z5" s="1" t="s">
        <v>39</v>
      </c>
      <c r="AA5" s="1" t="s">
        <v>40</v>
      </c>
      <c r="AB5" s="1"/>
      <c r="AC5" s="1"/>
      <c r="AD5" s="1"/>
    </row>
    <row r="6" spans="1:30" ht="87">
      <c r="A6" s="4">
        <v>2</v>
      </c>
      <c r="B6" s="1" t="s">
        <v>41</v>
      </c>
      <c r="C6" s="5" t="s">
        <v>42</v>
      </c>
      <c r="D6" s="10" t="s">
        <v>43</v>
      </c>
      <c r="E6" s="10" t="s">
        <v>34</v>
      </c>
      <c r="F6" s="6">
        <v>44575</v>
      </c>
      <c r="G6" s="1"/>
      <c r="H6" s="6">
        <v>44575</v>
      </c>
      <c r="I6" s="4">
        <v>1</v>
      </c>
      <c r="J6" s="7">
        <v>12</v>
      </c>
      <c r="K6" s="7">
        <v>7349.04</v>
      </c>
      <c r="L6" s="7">
        <v>612.42</v>
      </c>
      <c r="M6" s="7">
        <v>7349.04</v>
      </c>
      <c r="N6" s="7">
        <v>612.42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HYPERLINK("https://my.zakupki.prom.ua/cabinet/purchases/state_purchase/view/34084944")</f>
        <v>https://my.zakupki.prom.ua/cabinet/purchases/state_purchase/view/34084944</v>
      </c>
      <c r="U6" s="1" t="s">
        <v>37</v>
      </c>
      <c r="V6" s="4">
        <v>0</v>
      </c>
      <c r="W6" s="1"/>
      <c r="X6" s="1" t="s">
        <v>46</v>
      </c>
      <c r="Y6" s="7">
        <v>7349.04</v>
      </c>
      <c r="Z6" s="1" t="s">
        <v>39</v>
      </c>
      <c r="AA6" s="1" t="s">
        <v>40</v>
      </c>
      <c r="AB6" s="1"/>
      <c r="AC6" s="1"/>
      <c r="AD6" s="1"/>
    </row>
    <row r="7" spans="1:30" ht="62.25">
      <c r="A7" s="4">
        <v>3</v>
      </c>
      <c r="B7" s="1" t="s">
        <v>47</v>
      </c>
      <c r="C7" s="5" t="s">
        <v>48</v>
      </c>
      <c r="D7" s="10" t="s">
        <v>43</v>
      </c>
      <c r="E7" s="10" t="s">
        <v>34</v>
      </c>
      <c r="F7" s="6">
        <v>44575</v>
      </c>
      <c r="G7" s="1"/>
      <c r="H7" s="6">
        <v>44575</v>
      </c>
      <c r="I7" s="4">
        <v>1</v>
      </c>
      <c r="J7" s="7">
        <v>1</v>
      </c>
      <c r="K7" s="7">
        <v>22500.84</v>
      </c>
      <c r="L7" s="7">
        <v>22500.84</v>
      </c>
      <c r="M7" s="7">
        <v>22500.84</v>
      </c>
      <c r="N7" s="7">
        <v>22500.84</v>
      </c>
      <c r="O7" s="8" t="s">
        <v>49</v>
      </c>
      <c r="P7" s="7">
        <v>0</v>
      </c>
      <c r="Q7" s="7">
        <v>0</v>
      </c>
      <c r="R7" s="1" t="s">
        <v>49</v>
      </c>
      <c r="S7" s="1" t="s">
        <v>50</v>
      </c>
      <c r="T7" s="9" t="str">
        <f>HYPERLINK("https://my.zakupki.prom.ua/cabinet/purchases/state_purchase/view/34089127")</f>
        <v>https://my.zakupki.prom.ua/cabinet/purchases/state_purchase/view/34089127</v>
      </c>
      <c r="U7" s="1" t="s">
        <v>37</v>
      </c>
      <c r="V7" s="4">
        <v>0</v>
      </c>
      <c r="W7" s="1"/>
      <c r="X7" s="1" t="s">
        <v>51</v>
      </c>
      <c r="Y7" s="7">
        <v>22500.84</v>
      </c>
      <c r="Z7" s="1" t="s">
        <v>39</v>
      </c>
      <c r="AA7" s="1" t="s">
        <v>40</v>
      </c>
      <c r="AB7" s="1"/>
      <c r="AC7" s="1"/>
      <c r="AD7" s="1"/>
    </row>
    <row r="8" spans="1:30" ht="49.5">
      <c r="A8" s="4">
        <v>4</v>
      </c>
      <c r="B8" s="1" t="s">
        <v>52</v>
      </c>
      <c r="C8" s="5" t="s">
        <v>53</v>
      </c>
      <c r="D8" s="10" t="s">
        <v>54</v>
      </c>
      <c r="E8" s="10" t="s">
        <v>34</v>
      </c>
      <c r="F8" s="6">
        <v>44575</v>
      </c>
      <c r="G8" s="1"/>
      <c r="H8" s="6">
        <v>44575</v>
      </c>
      <c r="I8" s="4">
        <v>1</v>
      </c>
      <c r="J8" s="7">
        <v>14</v>
      </c>
      <c r="K8" s="7">
        <v>2732.32</v>
      </c>
      <c r="L8" s="7">
        <v>195.16571428571427</v>
      </c>
      <c r="M8" s="7">
        <v>2732.321</v>
      </c>
      <c r="N8" s="7">
        <v>195.1657857142857</v>
      </c>
      <c r="O8" s="8" t="s">
        <v>55</v>
      </c>
      <c r="P8" s="7">
        <v>-0.001</v>
      </c>
      <c r="Q8" s="7">
        <v>0</v>
      </c>
      <c r="R8" s="1" t="s">
        <v>55</v>
      </c>
      <c r="S8" s="1" t="s">
        <v>56</v>
      </c>
      <c r="T8" s="9" t="str">
        <f>HYPERLINK("https://my.zakupki.prom.ua/cabinet/purchases/state_purchase/view/34093789")</f>
        <v>https://my.zakupki.prom.ua/cabinet/purchases/state_purchase/view/34093789</v>
      </c>
      <c r="U8" s="1" t="s">
        <v>37</v>
      </c>
      <c r="V8" s="4">
        <v>0</v>
      </c>
      <c r="W8" s="1"/>
      <c r="X8" s="1" t="s">
        <v>57</v>
      </c>
      <c r="Y8" s="7">
        <v>2732.32</v>
      </c>
      <c r="Z8" s="1" t="s">
        <v>39</v>
      </c>
      <c r="AA8" s="1" t="s">
        <v>40</v>
      </c>
      <c r="AB8" s="1"/>
      <c r="AC8" s="1"/>
      <c r="AD8" s="1"/>
    </row>
    <row r="9" spans="1:30" ht="49.5">
      <c r="A9" s="4">
        <v>5</v>
      </c>
      <c r="B9" s="1" t="s">
        <v>58</v>
      </c>
      <c r="C9" s="5" t="s">
        <v>59</v>
      </c>
      <c r="D9" s="10" t="s">
        <v>60</v>
      </c>
      <c r="E9" s="10" t="s">
        <v>34</v>
      </c>
      <c r="F9" s="6">
        <v>44575</v>
      </c>
      <c r="G9" s="1"/>
      <c r="H9" s="6">
        <v>44575</v>
      </c>
      <c r="I9" s="4">
        <v>1</v>
      </c>
      <c r="J9" s="7">
        <v>1</v>
      </c>
      <c r="K9" s="7">
        <v>500</v>
      </c>
      <c r="L9" s="7">
        <v>500</v>
      </c>
      <c r="M9" s="7">
        <v>500</v>
      </c>
      <c r="N9" s="7">
        <v>500</v>
      </c>
      <c r="O9" s="8" t="s">
        <v>61</v>
      </c>
      <c r="P9" s="7">
        <v>0</v>
      </c>
      <c r="Q9" s="7">
        <v>0</v>
      </c>
      <c r="R9" s="1" t="s">
        <v>61</v>
      </c>
      <c r="S9" s="1" t="s">
        <v>62</v>
      </c>
      <c r="T9" s="9" t="str">
        <f>HYPERLINK("https://my.zakupki.prom.ua/cabinet/purchases/state_purchase/view/34094961")</f>
        <v>https://my.zakupki.prom.ua/cabinet/purchases/state_purchase/view/34094961</v>
      </c>
      <c r="U9" s="1" t="s">
        <v>37</v>
      </c>
      <c r="V9" s="4">
        <v>0</v>
      </c>
      <c r="W9" s="1"/>
      <c r="X9" s="1" t="s">
        <v>63</v>
      </c>
      <c r="Y9" s="7">
        <v>500</v>
      </c>
      <c r="Z9" s="1" t="s">
        <v>39</v>
      </c>
      <c r="AA9" s="1" t="s">
        <v>40</v>
      </c>
      <c r="AB9" s="1"/>
      <c r="AC9" s="1"/>
      <c r="AD9" s="1"/>
    </row>
    <row r="10" spans="1:30" ht="49.5">
      <c r="A10" s="4">
        <v>6</v>
      </c>
      <c r="B10" s="1" t="s">
        <v>64</v>
      </c>
      <c r="C10" s="5" t="s">
        <v>65</v>
      </c>
      <c r="D10" s="10" t="s">
        <v>66</v>
      </c>
      <c r="E10" s="10" t="s">
        <v>34</v>
      </c>
      <c r="F10" s="6">
        <v>44575</v>
      </c>
      <c r="G10" s="1"/>
      <c r="H10" s="6">
        <v>44575</v>
      </c>
      <c r="I10" s="4">
        <v>1</v>
      </c>
      <c r="J10" s="7">
        <v>1</v>
      </c>
      <c r="K10" s="7">
        <v>2000</v>
      </c>
      <c r="L10" s="7">
        <v>2000</v>
      </c>
      <c r="M10" s="7">
        <v>2000</v>
      </c>
      <c r="N10" s="7">
        <v>2000</v>
      </c>
      <c r="O10" s="8" t="s">
        <v>67</v>
      </c>
      <c r="P10" s="7">
        <v>0</v>
      </c>
      <c r="Q10" s="7">
        <v>0</v>
      </c>
      <c r="R10" s="1" t="s">
        <v>67</v>
      </c>
      <c r="S10" s="1" t="s">
        <v>68</v>
      </c>
      <c r="T10" s="9" t="str">
        <f>HYPERLINK("https://my.zakupki.prom.ua/cabinet/purchases/state_purchase/view/34096707")</f>
        <v>https://my.zakupki.prom.ua/cabinet/purchases/state_purchase/view/34096707</v>
      </c>
      <c r="U10" s="1" t="s">
        <v>37</v>
      </c>
      <c r="V10" s="4">
        <v>0</v>
      </c>
      <c r="W10" s="1"/>
      <c r="X10" s="1" t="s">
        <v>69</v>
      </c>
      <c r="Y10" s="7">
        <v>2000</v>
      </c>
      <c r="Z10" s="1" t="s">
        <v>39</v>
      </c>
      <c r="AA10" s="1" t="s">
        <v>40</v>
      </c>
      <c r="AB10" s="1"/>
      <c r="AC10" s="1"/>
      <c r="AD10" s="1"/>
    </row>
    <row r="11" spans="1:30" ht="49.5">
      <c r="A11" s="4">
        <v>7</v>
      </c>
      <c r="B11" s="1" t="s">
        <v>70</v>
      </c>
      <c r="C11" s="5" t="s">
        <v>71</v>
      </c>
      <c r="D11" s="10" t="s">
        <v>72</v>
      </c>
      <c r="E11" s="10" t="s">
        <v>34</v>
      </c>
      <c r="F11" s="6">
        <v>44578</v>
      </c>
      <c r="G11" s="1"/>
      <c r="H11" s="6">
        <v>44578</v>
      </c>
      <c r="I11" s="4">
        <v>1</v>
      </c>
      <c r="J11" s="7">
        <v>9329</v>
      </c>
      <c r="K11" s="7">
        <v>49990</v>
      </c>
      <c r="L11" s="7">
        <v>5.358559331118019</v>
      </c>
      <c r="M11" s="7">
        <v>49990</v>
      </c>
      <c r="N11" s="7">
        <v>5.358559331118019</v>
      </c>
      <c r="O11" s="8" t="s">
        <v>73</v>
      </c>
      <c r="P11" s="7">
        <v>0</v>
      </c>
      <c r="Q11" s="7">
        <v>0</v>
      </c>
      <c r="R11" s="1" t="s">
        <v>73</v>
      </c>
      <c r="S11" s="1" t="s">
        <v>74</v>
      </c>
      <c r="T11" s="9" t="str">
        <f>HYPERLINK("https://my.zakupki.prom.ua/cabinet/purchases/state_purchase/view/34119721")</f>
        <v>https://my.zakupki.prom.ua/cabinet/purchases/state_purchase/view/34119721</v>
      </c>
      <c r="U11" s="1" t="s">
        <v>37</v>
      </c>
      <c r="V11" s="4">
        <v>0</v>
      </c>
      <c r="W11" s="1"/>
      <c r="X11" s="1" t="s">
        <v>75</v>
      </c>
      <c r="Y11" s="7">
        <v>49990</v>
      </c>
      <c r="Z11" s="1" t="s">
        <v>39</v>
      </c>
      <c r="AA11" s="1" t="s">
        <v>40</v>
      </c>
      <c r="AB11" s="1"/>
      <c r="AC11" s="1"/>
      <c r="AD11" s="1"/>
    </row>
    <row r="12" spans="1:30" ht="49.5">
      <c r="A12" s="4">
        <v>8</v>
      </c>
      <c r="B12" s="1" t="s">
        <v>76</v>
      </c>
      <c r="C12" s="5" t="s">
        <v>77</v>
      </c>
      <c r="D12" s="10" t="s">
        <v>78</v>
      </c>
      <c r="E12" s="10" t="s">
        <v>34</v>
      </c>
      <c r="F12" s="6">
        <v>44580</v>
      </c>
      <c r="G12" s="1"/>
      <c r="H12" s="6">
        <v>44580</v>
      </c>
      <c r="I12" s="4">
        <v>1</v>
      </c>
      <c r="J12" s="7">
        <v>34.338</v>
      </c>
      <c r="K12" s="7">
        <v>124170</v>
      </c>
      <c r="L12" s="7">
        <v>3616.1104315918224</v>
      </c>
      <c r="M12" s="7">
        <v>124170</v>
      </c>
      <c r="N12" s="7">
        <v>3616.1104315918224</v>
      </c>
      <c r="O12" s="8" t="s">
        <v>79</v>
      </c>
      <c r="P12" s="7">
        <v>0</v>
      </c>
      <c r="Q12" s="7">
        <v>0</v>
      </c>
      <c r="R12" s="1" t="s">
        <v>79</v>
      </c>
      <c r="S12" s="1" t="s">
        <v>80</v>
      </c>
      <c r="T12" s="9" t="str">
        <f>HYPERLINK("https://my.zakupki.prom.ua/cabinet/purchases/state_purchase/view/34199374")</f>
        <v>https://my.zakupki.prom.ua/cabinet/purchases/state_purchase/view/34199374</v>
      </c>
      <c r="U12" s="1" t="s">
        <v>37</v>
      </c>
      <c r="V12" s="4">
        <v>0</v>
      </c>
      <c r="W12" s="1"/>
      <c r="X12" s="1" t="s">
        <v>81</v>
      </c>
      <c r="Y12" s="7">
        <v>124170</v>
      </c>
      <c r="Z12" s="1" t="s">
        <v>39</v>
      </c>
      <c r="AA12" s="1" t="s">
        <v>40</v>
      </c>
      <c r="AB12" s="1"/>
      <c r="AC12" s="1"/>
      <c r="AD12" s="1"/>
    </row>
    <row r="13" spans="1:30" ht="49.5">
      <c r="A13" s="4">
        <v>9</v>
      </c>
      <c r="B13" s="1" t="s">
        <v>82</v>
      </c>
      <c r="C13" s="5" t="s">
        <v>83</v>
      </c>
      <c r="D13" s="10" t="s">
        <v>84</v>
      </c>
      <c r="E13" s="10" t="s">
        <v>85</v>
      </c>
      <c r="F13" s="6">
        <v>44585</v>
      </c>
      <c r="G13" s="1"/>
      <c r="H13" s="6">
        <v>44594</v>
      </c>
      <c r="I13" s="4">
        <v>0</v>
      </c>
      <c r="J13" s="7">
        <v>948</v>
      </c>
      <c r="K13" s="7">
        <v>13094</v>
      </c>
      <c r="L13" s="7">
        <v>13.81223628691983</v>
      </c>
      <c r="M13" s="4">
        <v>0</v>
      </c>
      <c r="N13" s="1"/>
      <c r="O13" s="8"/>
      <c r="P13" s="1"/>
      <c r="Q13" s="1"/>
      <c r="R13" s="1"/>
      <c r="S13" s="1"/>
      <c r="T13" s="9" t="str">
        <f>HYPERLINK("https://my.zakupki.prom.ua/cabinet/purchases/state_purchase/view/34356320")</f>
        <v>https://my.zakupki.prom.ua/cabinet/purchases/state_purchase/view/34356320</v>
      </c>
      <c r="U13" s="1" t="s">
        <v>86</v>
      </c>
      <c r="V13" s="4">
        <v>0</v>
      </c>
      <c r="W13" s="1"/>
      <c r="X13" s="1"/>
      <c r="Y13" s="1"/>
      <c r="Z13" s="1"/>
      <c r="AA13" s="1"/>
      <c r="AB13" s="1"/>
      <c r="AC13" s="1"/>
      <c r="AD13" s="1"/>
    </row>
    <row r="14" spans="1:30" ht="49.5">
      <c r="A14" s="4">
        <v>10</v>
      </c>
      <c r="B14" s="1" t="s">
        <v>87</v>
      </c>
      <c r="C14" s="5" t="s">
        <v>88</v>
      </c>
      <c r="D14" s="10" t="s">
        <v>33</v>
      </c>
      <c r="E14" s="10" t="s">
        <v>34</v>
      </c>
      <c r="F14" s="6">
        <v>44586</v>
      </c>
      <c r="G14" s="1"/>
      <c r="H14" s="6">
        <v>44586</v>
      </c>
      <c r="I14" s="4">
        <v>1</v>
      </c>
      <c r="J14" s="7">
        <v>6</v>
      </c>
      <c r="K14" s="7">
        <v>1050.9</v>
      </c>
      <c r="L14" s="7">
        <v>175.15</v>
      </c>
      <c r="M14" s="7">
        <v>1050.9</v>
      </c>
      <c r="N14" s="7">
        <v>175.15</v>
      </c>
      <c r="O14" s="8" t="s">
        <v>35</v>
      </c>
      <c r="P14" s="7">
        <v>0</v>
      </c>
      <c r="Q14" s="7">
        <v>0</v>
      </c>
      <c r="R14" s="1" t="s">
        <v>35</v>
      </c>
      <c r="S14" s="1" t="s">
        <v>36</v>
      </c>
      <c r="T14" s="9" t="str">
        <f>HYPERLINK("https://my.zakupki.prom.ua/cabinet/purchases/state_purchase/view/34413181")</f>
        <v>https://my.zakupki.prom.ua/cabinet/purchases/state_purchase/view/34413181</v>
      </c>
      <c r="U14" s="1" t="s">
        <v>37</v>
      </c>
      <c r="V14" s="4">
        <v>0</v>
      </c>
      <c r="W14" s="1"/>
      <c r="X14" s="1" t="s">
        <v>89</v>
      </c>
      <c r="Y14" s="7">
        <v>1050.9</v>
      </c>
      <c r="Z14" s="1" t="s">
        <v>39</v>
      </c>
      <c r="AA14" s="1" t="s">
        <v>40</v>
      </c>
      <c r="AB14" s="1"/>
      <c r="AC14" s="1"/>
      <c r="AD14" s="1"/>
    </row>
    <row r="15" spans="1:30" ht="49.5">
      <c r="A15" s="4">
        <v>11</v>
      </c>
      <c r="B15" s="1" t="s">
        <v>90</v>
      </c>
      <c r="C15" s="5" t="s">
        <v>91</v>
      </c>
      <c r="D15" s="10" t="s">
        <v>92</v>
      </c>
      <c r="E15" s="10" t="s">
        <v>34</v>
      </c>
      <c r="F15" s="6">
        <v>44593</v>
      </c>
      <c r="G15" s="1"/>
      <c r="H15" s="6">
        <v>44593</v>
      </c>
      <c r="I15" s="4">
        <v>1</v>
      </c>
      <c r="J15" s="7">
        <v>5</v>
      </c>
      <c r="K15" s="7">
        <v>2371.8</v>
      </c>
      <c r="L15" s="7">
        <v>474.36</v>
      </c>
      <c r="M15" s="7">
        <v>2371.8</v>
      </c>
      <c r="N15" s="7">
        <v>474.36</v>
      </c>
      <c r="O15" s="8" t="s">
        <v>93</v>
      </c>
      <c r="P15" s="7">
        <v>0</v>
      </c>
      <c r="Q15" s="7">
        <v>0</v>
      </c>
      <c r="R15" s="1" t="s">
        <v>93</v>
      </c>
      <c r="S15" s="1" t="s">
        <v>94</v>
      </c>
      <c r="T15" s="9" t="str">
        <f>HYPERLINK("https://my.zakupki.prom.ua/cabinet/purchases/state_purchase/view/34711945")</f>
        <v>https://my.zakupki.prom.ua/cabinet/purchases/state_purchase/view/34711945</v>
      </c>
      <c r="U15" s="1" t="s">
        <v>37</v>
      </c>
      <c r="V15" s="4">
        <v>0</v>
      </c>
      <c r="W15" s="1"/>
      <c r="X15" s="1" t="s">
        <v>95</v>
      </c>
      <c r="Y15" s="7">
        <v>2371.8</v>
      </c>
      <c r="Z15" s="1" t="s">
        <v>39</v>
      </c>
      <c r="AA15" s="1" t="s">
        <v>40</v>
      </c>
      <c r="AB15" s="1"/>
      <c r="AC15" s="1"/>
      <c r="AD15" s="1"/>
    </row>
    <row r="16" spans="1:30" ht="49.5">
      <c r="A16" s="4">
        <v>12</v>
      </c>
      <c r="B16" s="1" t="s">
        <v>96</v>
      </c>
      <c r="C16" s="5" t="s">
        <v>97</v>
      </c>
      <c r="D16" s="10" t="s">
        <v>98</v>
      </c>
      <c r="E16" s="10" t="s">
        <v>34</v>
      </c>
      <c r="F16" s="6">
        <v>44594</v>
      </c>
      <c r="G16" s="1"/>
      <c r="H16" s="6">
        <v>44594</v>
      </c>
      <c r="I16" s="4">
        <v>1</v>
      </c>
      <c r="J16" s="7">
        <v>5</v>
      </c>
      <c r="K16" s="7">
        <v>1544.5</v>
      </c>
      <c r="L16" s="7">
        <v>308.9</v>
      </c>
      <c r="M16" s="7">
        <v>1544.5</v>
      </c>
      <c r="N16" s="7">
        <v>308.9</v>
      </c>
      <c r="O16" s="8" t="s">
        <v>99</v>
      </c>
      <c r="P16" s="7">
        <v>0</v>
      </c>
      <c r="Q16" s="7">
        <v>0</v>
      </c>
      <c r="R16" s="1" t="s">
        <v>99</v>
      </c>
      <c r="S16" s="1" t="s">
        <v>100</v>
      </c>
      <c r="T16" s="9" t="str">
        <f>HYPERLINK("https://my.zakupki.prom.ua/cabinet/purchases/state_purchase/view/34736232")</f>
        <v>https://my.zakupki.prom.ua/cabinet/purchases/state_purchase/view/34736232</v>
      </c>
      <c r="U16" s="1" t="s">
        <v>37</v>
      </c>
      <c r="V16" s="4">
        <v>0</v>
      </c>
      <c r="W16" s="1"/>
      <c r="X16" s="1" t="s">
        <v>101</v>
      </c>
      <c r="Y16" s="7">
        <v>1544.5</v>
      </c>
      <c r="Z16" s="1" t="s">
        <v>39</v>
      </c>
      <c r="AA16" s="1" t="s">
        <v>40</v>
      </c>
      <c r="AB16" s="1"/>
      <c r="AC16" s="1"/>
      <c r="AD16" s="1"/>
    </row>
    <row r="17" spans="1:30" ht="49.5">
      <c r="A17" s="4">
        <v>13</v>
      </c>
      <c r="B17" s="1" t="s">
        <v>102</v>
      </c>
      <c r="C17" s="5" t="s">
        <v>103</v>
      </c>
      <c r="D17" s="10" t="s">
        <v>104</v>
      </c>
      <c r="E17" s="10" t="s">
        <v>34</v>
      </c>
      <c r="F17" s="6">
        <v>44595</v>
      </c>
      <c r="G17" s="1"/>
      <c r="H17" s="6">
        <v>44595</v>
      </c>
      <c r="I17" s="4">
        <v>1</v>
      </c>
      <c r="J17" s="7">
        <v>1</v>
      </c>
      <c r="K17" s="7">
        <v>5760</v>
      </c>
      <c r="L17" s="7">
        <v>5760</v>
      </c>
      <c r="M17" s="7">
        <v>5760</v>
      </c>
      <c r="N17" s="7">
        <v>5760</v>
      </c>
      <c r="O17" s="8" t="s">
        <v>105</v>
      </c>
      <c r="P17" s="7">
        <v>0</v>
      </c>
      <c r="Q17" s="7">
        <v>0</v>
      </c>
      <c r="R17" s="1" t="s">
        <v>105</v>
      </c>
      <c r="S17" s="1" t="s">
        <v>106</v>
      </c>
      <c r="T17" s="9" t="str">
        <f>HYPERLINK("https://my.zakupki.prom.ua/cabinet/purchases/state_purchase/view/34796100")</f>
        <v>https://my.zakupki.prom.ua/cabinet/purchases/state_purchase/view/34796100</v>
      </c>
      <c r="U17" s="1" t="s">
        <v>37</v>
      </c>
      <c r="V17" s="4">
        <v>0</v>
      </c>
      <c r="W17" s="1"/>
      <c r="X17" s="1" t="s">
        <v>107</v>
      </c>
      <c r="Y17" s="7">
        <v>5760</v>
      </c>
      <c r="Z17" s="1" t="s">
        <v>39</v>
      </c>
      <c r="AA17" s="1" t="s">
        <v>40</v>
      </c>
      <c r="AB17" s="1"/>
      <c r="AC17" s="1"/>
      <c r="AD17" s="1"/>
    </row>
    <row r="18" spans="1:30" ht="49.5">
      <c r="A18" s="4">
        <v>14</v>
      </c>
      <c r="B18" s="1" t="s">
        <v>108</v>
      </c>
      <c r="C18" s="5" t="s">
        <v>109</v>
      </c>
      <c r="D18" s="10" t="s">
        <v>110</v>
      </c>
      <c r="E18" s="10" t="s">
        <v>34</v>
      </c>
      <c r="F18" s="6">
        <v>44599</v>
      </c>
      <c r="G18" s="1"/>
      <c r="H18" s="6">
        <v>44599</v>
      </c>
      <c r="I18" s="4">
        <v>1</v>
      </c>
      <c r="J18" s="7">
        <v>17</v>
      </c>
      <c r="K18" s="7">
        <v>1291.93</v>
      </c>
      <c r="L18" s="7">
        <v>75.99588235294118</v>
      </c>
      <c r="M18" s="7">
        <v>1291.93</v>
      </c>
      <c r="N18" s="7">
        <v>75.99588235294118</v>
      </c>
      <c r="O18" s="8" t="s">
        <v>55</v>
      </c>
      <c r="P18" s="7">
        <v>0</v>
      </c>
      <c r="Q18" s="7">
        <v>0</v>
      </c>
      <c r="R18" s="1" t="s">
        <v>55</v>
      </c>
      <c r="S18" s="1" t="s">
        <v>56</v>
      </c>
      <c r="T18" s="9" t="str">
        <f>HYPERLINK("https://my.zakupki.prom.ua/cabinet/purchases/state_purchase/view/34914383")</f>
        <v>https://my.zakupki.prom.ua/cabinet/purchases/state_purchase/view/34914383</v>
      </c>
      <c r="U18" s="1" t="s">
        <v>37</v>
      </c>
      <c r="V18" s="4">
        <v>0</v>
      </c>
      <c r="W18" s="1"/>
      <c r="X18" s="1" t="s">
        <v>111</v>
      </c>
      <c r="Y18" s="7">
        <v>1291.93</v>
      </c>
      <c r="Z18" s="1" t="s">
        <v>39</v>
      </c>
      <c r="AA18" s="1" t="s">
        <v>40</v>
      </c>
      <c r="AB18" s="1"/>
      <c r="AC18" s="1"/>
      <c r="AD18" s="1"/>
    </row>
    <row r="19" spans="1:30" ht="49.5">
      <c r="A19" s="4">
        <v>15</v>
      </c>
      <c r="B19" s="1" t="s">
        <v>112</v>
      </c>
      <c r="C19" s="5" t="s">
        <v>113</v>
      </c>
      <c r="D19" s="10" t="s">
        <v>114</v>
      </c>
      <c r="E19" s="10" t="s">
        <v>34</v>
      </c>
      <c r="F19" s="6">
        <v>44600</v>
      </c>
      <c r="G19" s="1"/>
      <c r="H19" s="6">
        <v>44600</v>
      </c>
      <c r="I19" s="4">
        <v>1</v>
      </c>
      <c r="J19" s="7">
        <v>1</v>
      </c>
      <c r="K19" s="7">
        <v>1038.36</v>
      </c>
      <c r="L19" s="7">
        <v>1038.36</v>
      </c>
      <c r="M19" s="7">
        <v>1038.36</v>
      </c>
      <c r="N19" s="7">
        <v>1038.36</v>
      </c>
      <c r="O19" s="8" t="s">
        <v>115</v>
      </c>
      <c r="P19" s="7">
        <v>0</v>
      </c>
      <c r="Q19" s="7">
        <v>0</v>
      </c>
      <c r="R19" s="1" t="s">
        <v>115</v>
      </c>
      <c r="S19" s="1" t="s">
        <v>116</v>
      </c>
      <c r="T19" s="9" t="str">
        <f>HYPERLINK("https://my.zakupki.prom.ua/cabinet/purchases/state_purchase/view/34967265")</f>
        <v>https://my.zakupki.prom.ua/cabinet/purchases/state_purchase/view/34967265</v>
      </c>
      <c r="U19" s="1" t="s">
        <v>37</v>
      </c>
      <c r="V19" s="4">
        <v>0</v>
      </c>
      <c r="W19" s="1"/>
      <c r="X19" s="1" t="s">
        <v>117</v>
      </c>
      <c r="Y19" s="7">
        <v>1038.36</v>
      </c>
      <c r="Z19" s="1" t="s">
        <v>39</v>
      </c>
      <c r="AA19" s="1" t="s">
        <v>40</v>
      </c>
      <c r="AB19" s="1"/>
      <c r="AC19" s="1"/>
      <c r="AD19" s="1"/>
    </row>
    <row r="20" spans="1:30" ht="49.5">
      <c r="A20" s="4">
        <v>16</v>
      </c>
      <c r="B20" s="1" t="s">
        <v>118</v>
      </c>
      <c r="C20" s="5" t="s">
        <v>119</v>
      </c>
      <c r="D20" s="10" t="s">
        <v>120</v>
      </c>
      <c r="E20" s="10" t="s">
        <v>34</v>
      </c>
      <c r="F20" s="6">
        <v>44615</v>
      </c>
      <c r="G20" s="1"/>
      <c r="H20" s="6">
        <v>44615</v>
      </c>
      <c r="I20" s="4">
        <v>1</v>
      </c>
      <c r="J20" s="7">
        <v>21</v>
      </c>
      <c r="K20" s="7">
        <v>1596</v>
      </c>
      <c r="L20" s="7">
        <v>76</v>
      </c>
      <c r="M20" s="7">
        <v>1596</v>
      </c>
      <c r="N20" s="7">
        <v>76</v>
      </c>
      <c r="O20" s="8" t="s">
        <v>121</v>
      </c>
      <c r="P20" s="7">
        <v>0</v>
      </c>
      <c r="Q20" s="7">
        <v>0</v>
      </c>
      <c r="R20" s="1" t="s">
        <v>121</v>
      </c>
      <c r="S20" s="1" t="s">
        <v>122</v>
      </c>
      <c r="T20" s="9" t="str">
        <f>HYPERLINK("https://my.zakupki.prom.ua/cabinet/purchases/state_purchase/view/35468132")</f>
        <v>https://my.zakupki.prom.ua/cabinet/purchases/state_purchase/view/35468132</v>
      </c>
      <c r="U20" s="1" t="s">
        <v>37</v>
      </c>
      <c r="V20" s="4">
        <v>0</v>
      </c>
      <c r="W20" s="1"/>
      <c r="X20" s="1" t="s">
        <v>123</v>
      </c>
      <c r="Y20" s="7">
        <v>1596</v>
      </c>
      <c r="Z20" s="1" t="s">
        <v>39</v>
      </c>
      <c r="AA20" s="1" t="s">
        <v>40</v>
      </c>
      <c r="AB20" s="1"/>
      <c r="AC20" s="1"/>
      <c r="AD20" s="1"/>
    </row>
    <row r="21" spans="1:30" ht="49.5">
      <c r="A21" s="4">
        <v>17</v>
      </c>
      <c r="B21" s="1" t="s">
        <v>124</v>
      </c>
      <c r="C21" s="5" t="s">
        <v>125</v>
      </c>
      <c r="D21" s="10" t="s">
        <v>126</v>
      </c>
      <c r="E21" s="10" t="s">
        <v>34</v>
      </c>
      <c r="F21" s="6">
        <v>44676</v>
      </c>
      <c r="G21" s="1"/>
      <c r="H21" s="6">
        <v>44676</v>
      </c>
      <c r="I21" s="4">
        <v>1</v>
      </c>
      <c r="J21" s="7">
        <v>1</v>
      </c>
      <c r="K21" s="7">
        <v>1810</v>
      </c>
      <c r="L21" s="7">
        <v>1810</v>
      </c>
      <c r="M21" s="7">
        <v>1810</v>
      </c>
      <c r="N21" s="7">
        <v>1810</v>
      </c>
      <c r="O21" s="8" t="s">
        <v>127</v>
      </c>
      <c r="P21" s="7">
        <v>0</v>
      </c>
      <c r="Q21" s="7">
        <v>0</v>
      </c>
      <c r="R21" s="1" t="s">
        <v>127</v>
      </c>
      <c r="S21" s="1" t="s">
        <v>128</v>
      </c>
      <c r="T21" s="9" t="str">
        <f>HYPERLINK("https://my.zakupki.prom.ua/cabinet/purchases/state_purchase/view/35993392")</f>
        <v>https://my.zakupki.prom.ua/cabinet/purchases/state_purchase/view/35993392</v>
      </c>
      <c r="U21" s="1" t="s">
        <v>37</v>
      </c>
      <c r="V21" s="4">
        <v>0</v>
      </c>
      <c r="W21" s="1"/>
      <c r="X21" s="1" t="s">
        <v>129</v>
      </c>
      <c r="Y21" s="7">
        <v>1810</v>
      </c>
      <c r="Z21" s="1" t="s">
        <v>39</v>
      </c>
      <c r="AA21" s="1" t="s">
        <v>40</v>
      </c>
      <c r="AB21" s="1"/>
      <c r="AC21" s="1"/>
      <c r="AD21" s="1"/>
    </row>
    <row r="22" spans="1:30" ht="49.5">
      <c r="A22" s="4">
        <v>18</v>
      </c>
      <c r="B22" s="1" t="s">
        <v>130</v>
      </c>
      <c r="C22" s="5" t="s">
        <v>131</v>
      </c>
      <c r="D22" s="10" t="s">
        <v>132</v>
      </c>
      <c r="E22" s="10" t="s">
        <v>34</v>
      </c>
      <c r="F22" s="6">
        <v>44677</v>
      </c>
      <c r="G22" s="1"/>
      <c r="H22" s="6">
        <v>44677</v>
      </c>
      <c r="I22" s="4">
        <v>1</v>
      </c>
      <c r="J22" s="7">
        <v>1</v>
      </c>
      <c r="K22" s="7">
        <v>2715</v>
      </c>
      <c r="L22" s="7">
        <v>2715</v>
      </c>
      <c r="M22" s="7">
        <v>2715</v>
      </c>
      <c r="N22" s="7">
        <v>2715</v>
      </c>
      <c r="O22" s="8" t="s">
        <v>127</v>
      </c>
      <c r="P22" s="7">
        <v>0</v>
      </c>
      <c r="Q22" s="7">
        <v>0</v>
      </c>
      <c r="R22" s="1" t="s">
        <v>127</v>
      </c>
      <c r="S22" s="1" t="s">
        <v>128</v>
      </c>
      <c r="T22" s="9" t="str">
        <f>HYPERLINK("https://my.zakupki.prom.ua/cabinet/purchases/state_purchase/view/36001447")</f>
        <v>https://my.zakupki.prom.ua/cabinet/purchases/state_purchase/view/36001447</v>
      </c>
      <c r="U22" s="1" t="s">
        <v>37</v>
      </c>
      <c r="V22" s="4">
        <v>0</v>
      </c>
      <c r="W22" s="1"/>
      <c r="X22" s="1" t="s">
        <v>133</v>
      </c>
      <c r="Y22" s="7">
        <v>2715</v>
      </c>
      <c r="Z22" s="1" t="s">
        <v>39</v>
      </c>
      <c r="AA22" s="1" t="s">
        <v>40</v>
      </c>
      <c r="AB22" s="1"/>
      <c r="AC22" s="1"/>
      <c r="AD22" s="1"/>
    </row>
    <row r="23" spans="1:30" ht="49.5">
      <c r="A23" s="4">
        <v>19</v>
      </c>
      <c r="B23" s="1" t="s">
        <v>134</v>
      </c>
      <c r="C23" s="5" t="s">
        <v>135</v>
      </c>
      <c r="D23" s="10" t="s">
        <v>78</v>
      </c>
      <c r="E23" s="10" t="s">
        <v>34</v>
      </c>
      <c r="F23" s="6">
        <v>44913</v>
      </c>
      <c r="G23" s="1"/>
      <c r="H23" s="6">
        <v>44913</v>
      </c>
      <c r="I23" s="4">
        <v>1</v>
      </c>
      <c r="J23" s="7">
        <v>16.94408</v>
      </c>
      <c r="K23" s="7">
        <v>61272</v>
      </c>
      <c r="L23" s="7">
        <v>3616.1302354568675</v>
      </c>
      <c r="M23" s="7">
        <v>61272</v>
      </c>
      <c r="N23" s="7">
        <v>3616.1302354568675</v>
      </c>
      <c r="O23" s="8" t="s">
        <v>79</v>
      </c>
      <c r="P23" s="7">
        <v>0</v>
      </c>
      <c r="Q23" s="7">
        <v>0</v>
      </c>
      <c r="R23" s="1" t="s">
        <v>79</v>
      </c>
      <c r="S23" s="1" t="s">
        <v>80</v>
      </c>
      <c r="T23" s="9" t="str">
        <f>HYPERLINK("https://my.zakupki.prom.ua/cabinet/purchases/state_purchase/view/39469092")</f>
        <v>https://my.zakupki.prom.ua/cabinet/purchases/state_purchase/view/39469092</v>
      </c>
      <c r="U23" s="1" t="s">
        <v>37</v>
      </c>
      <c r="V23" s="4">
        <v>0</v>
      </c>
      <c r="W23" s="1"/>
      <c r="X23" s="1" t="s">
        <v>81</v>
      </c>
      <c r="Y23" s="7">
        <v>61272</v>
      </c>
      <c r="Z23" s="1" t="s">
        <v>39</v>
      </c>
      <c r="AA23" s="1" t="s">
        <v>40</v>
      </c>
      <c r="AB23" s="1"/>
      <c r="AC23" s="1"/>
      <c r="AD23" s="1"/>
    </row>
    <row r="24" spans="1:30" ht="62.25">
      <c r="A24" s="4">
        <v>20</v>
      </c>
      <c r="B24" s="1" t="s">
        <v>136</v>
      </c>
      <c r="C24" s="5" t="s">
        <v>83</v>
      </c>
      <c r="D24" s="10" t="s">
        <v>84</v>
      </c>
      <c r="E24" s="10" t="s">
        <v>85</v>
      </c>
      <c r="F24" s="6">
        <v>44573</v>
      </c>
      <c r="G24" s="6">
        <v>44582</v>
      </c>
      <c r="H24" s="6">
        <v>44588</v>
      </c>
      <c r="I24" s="4">
        <v>1</v>
      </c>
      <c r="J24" s="7">
        <v>948</v>
      </c>
      <c r="K24" s="7">
        <v>13094</v>
      </c>
      <c r="L24" s="7">
        <v>13.81223628691983</v>
      </c>
      <c r="M24" s="4">
        <v>0</v>
      </c>
      <c r="N24" s="1"/>
      <c r="O24" s="8"/>
      <c r="P24" s="1"/>
      <c r="Q24" s="1"/>
      <c r="R24" s="1"/>
      <c r="S24" s="1"/>
      <c r="T24" s="9" t="str">
        <f>HYPERLINK("https://my.zakupki.prom.ua/cabinet/purchases/state_purchase/view/34035775")</f>
        <v>https://my.zakupki.prom.ua/cabinet/purchases/state_purchase/view/34035775</v>
      </c>
      <c r="U24" s="1" t="s">
        <v>86</v>
      </c>
      <c r="V24" s="4">
        <v>0</v>
      </c>
      <c r="W24" s="1"/>
      <c r="X24" s="1"/>
      <c r="Y24" s="1"/>
      <c r="Z24" s="1"/>
      <c r="AA24" s="1"/>
      <c r="AB24" s="1"/>
      <c r="AC24" s="1"/>
      <c r="AD24" s="10" t="s">
        <v>137</v>
      </c>
    </row>
    <row r="25" spans="1:5" ht="12">
      <c r="A25" s="1" t="s">
        <v>138</v>
      </c>
      <c r="E25" s="11"/>
    </row>
    <row r="26" ht="12">
      <c r="E26" s="11"/>
    </row>
    <row r="27" ht="12">
      <c r="E27" s="1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dcterms:modified xsi:type="dcterms:W3CDTF">2023-05-16T12:11:12Z</dcterms:modified>
  <cp:category/>
  <cp:version/>
  <cp:contentType/>
  <cp:contentStatus/>
</cp:coreProperties>
</file>