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Sheet" sheetId="1" r:id="rId1"/>
  </sheets>
  <definedNames>
    <definedName name="_xlnm._FilterDatabase" localSheetId="0" hidden="1">Sheet!$A$4:$I$50</definedName>
  </definedNames>
  <calcPr calcId="144525"/>
</workbook>
</file>

<file path=xl/calcChain.xml><?xml version="1.0" encoding="utf-8"?>
<calcChain xmlns="http://schemas.openxmlformats.org/spreadsheetml/2006/main">
  <c r="B29" i="1" l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<sst xmlns="http://schemas.openxmlformats.org/spreadsheetml/2006/main" count="135" uniqueCount="118">
  <si>
    <t>22210000-5 Газети</t>
  </si>
  <si>
    <t>2330401906</t>
  </si>
  <si>
    <t>23359034</t>
  </si>
  <si>
    <t>31680000-6 Електричне приладдя та супутні товари до електричного обладнання</t>
  </si>
  <si>
    <t>50410000-2 Послуги з ремонту і технічного обслуговування вимірювальних, випробувальних і контрольних приладів</t>
  </si>
  <si>
    <t>50530000-9 Послуги з ремонту і технічного обслуговування техніки</t>
  </si>
  <si>
    <t>ЄДРПОУ переможця</t>
  </si>
  <si>
    <t>Ідентифікатор закупівлі</t>
  </si>
  <si>
    <t>АКЦІОНЕРНЕ ТОВАРИСТВО "ДТЕК ДНІПРОВСЬКІ ЕЛЕКТРОМЕРЕЖІ"</t>
  </si>
  <si>
    <t>ГОНТАР ЛЮДМИЛА ВАСИЛІВНА</t>
  </si>
  <si>
    <t>Дата підписання договору:</t>
  </si>
  <si>
    <t>Код CPV</t>
  </si>
  <si>
    <t>Номер договору</t>
  </si>
  <si>
    <t>Переможець (назва)</t>
  </si>
  <si>
    <t>Предмет закупівлі</t>
  </si>
  <si>
    <t>Сума договору</t>
  </si>
  <si>
    <t>№</t>
  </si>
  <si>
    <t>80520000-5 Навчальні засоби</t>
  </si>
  <si>
    <t>ТОВАРИСТВО З ОБМЕЖЕНОЮ ВІДПОВІДАЛЬНІСТЮ "ТД ЕНЕРГОТРЕЙД"</t>
  </si>
  <si>
    <t>43200966</t>
  </si>
  <si>
    <t>Вебінар-практикум на тему: Підсумки фінансового 2021р., зміни в обліку та оподаткуванні підприємств тепло-, водопостачання та водовідведення в 2021р.та їх відображення в річній звітності. Складання фінансової звітності за 2021р. Анонс новин обліку та оподаткування з 01.01.2022р.</t>
  </si>
  <si>
    <t>Фіксований телефонний зв’язок</t>
  </si>
  <si>
    <t>Доступ до мережі Інтернет, статичні IP- адреси у кількості 4 шт.</t>
  </si>
  <si>
    <t>Телекомунікаційні послуги</t>
  </si>
  <si>
    <t>Обслуговування модульного теплового пункту</t>
  </si>
  <si>
    <t>Кабель, провід, наконечник</t>
  </si>
  <si>
    <t>Послуги з розробки технічного завдання на виготовлення єдиної системи SCADA</t>
  </si>
  <si>
    <t>Блоки живлення</t>
  </si>
  <si>
    <t>Метеорологічне обслуговування</t>
  </si>
  <si>
    <t>Мережеве обладнання (Комутатор TP-Link TL-SF1016D)</t>
  </si>
  <si>
    <t>«ECOBUSINESS. Екологія підприємства»</t>
  </si>
  <si>
    <t>Послуги з випуску SSL-сертифікату</t>
  </si>
  <si>
    <t>Послуги з доступу до онлайн-сервісів</t>
  </si>
  <si>
    <t>Пломбування/розпломбування вузла обліку або його частини, м. Дніпро, вул. С. Нігояна, 8</t>
  </si>
  <si>
    <t>Перетворювач частоти (ПЧ) CFM 310-11.0 кВт врс.5-00</t>
  </si>
  <si>
    <t>Комп’ютерне обладнання (Клавіатура Logitech K120 Ukr (920-002643))</t>
  </si>
  <si>
    <t>Комп’ютерне обладнання (Монітор Dell (210-AZKU), діагональ - 21.5 дюймів, матриця - VA , роздільна здатність - 1920x1080)</t>
  </si>
  <si>
    <t>Збірник «Ціноутворення у будівництві»</t>
  </si>
  <si>
    <t>Верстат</t>
  </si>
  <si>
    <t>Відповідає технічним та якісним характеристикам предмета закупівлі</t>
  </si>
  <si>
    <t>Подорожні листи вантажного автомобіля, подорожні листи службового легкового автомобіля</t>
  </si>
  <si>
    <t>Пломбування/розпломбування вузла обліку або його частини однотарифного трифазного (0,38 кв прямого включення) м. Дніпро, вул. Троїцька, 20</t>
  </si>
  <si>
    <t>Пломбування/розпломбування вузла обліку або його частини однотарифного трифазного (0,38 кв прямого включення) м. Дніпро, вул. Генерала Пушкіна, 36</t>
  </si>
  <si>
    <t>Послуги з демонтажу та послідуючого монтажу, діагностуванню, метрологічної повірки з видачею свідоцтва вузла обліку теплової енергії у складі двох витратомірів</t>
  </si>
  <si>
    <t>Визначення загального мікробного числа в воді питній, водоймищ, стічній воді, басейнів; виявлення загальних коли бактерій у воді питній, воді басейнів; виявлення Е coli у воді питній, воді басейнів; виявлення ентерококів у воді питній; визначення запаху органолептичним методом у воді; визначення кольоровості у воді фотометричним методом; визначення каламутності у воді фотометричним методом; визначення водного показника потенціометричним методом у воді; визначення вмісту заліза у воді фотометричним методом; визначення вмісту жорсткості титрометричним методом у воді</t>
  </si>
  <si>
    <t>64210000-1 Послуги телефонного зв’язку та передачі даних</t>
  </si>
  <si>
    <t>72410000-7 Послуги провайдерів</t>
  </si>
  <si>
    <t>72220000-3 Консультаційні послуги з питань систем та з технічних питань</t>
  </si>
  <si>
    <t>30230000-0 Комп’ютерне обладнання</t>
  </si>
  <si>
    <t>71350000-6 Науково-технічні послуги в галузі інженерії</t>
  </si>
  <si>
    <t>32420000-3 Мережеве обладнання</t>
  </si>
  <si>
    <t>72720000-3 Послуги у сфері глобальних мереж</t>
  </si>
  <si>
    <t>48810000-9 Інформаційні системи</t>
  </si>
  <si>
    <t>31710000-6 Електронне обладнання</t>
  </si>
  <si>
    <t>42620000-8 Токарні, розточувальні та фрезерувальні верстати</t>
  </si>
  <si>
    <t>35110000-8 Протипожежне, рятувальне та захисне обладнання</t>
  </si>
  <si>
    <t>22820000-4 Бланки</t>
  </si>
  <si>
    <t>85140000-2 Послуги у сфері охорони здоров’я різні</t>
  </si>
  <si>
    <t>ПРИВАТНЕ АКЦІОНЕРНЕ ТОВАРИСТВО "КИЇВСТАР"</t>
  </si>
  <si>
    <t>21673832</t>
  </si>
  <si>
    <t>ТОВАРИСТВО З ОБМЕЖЕНОЮ ВІДПОВІДАЛЬНІСТЮ "ТЕЛЕМІСТ 2012"</t>
  </si>
  <si>
    <t>35323603</t>
  </si>
  <si>
    <t>ХАЛІК ОЛЕКСАНДР ВОЛОДИМИРОВИЧ</t>
  </si>
  <si>
    <t>2714500271</t>
  </si>
  <si>
    <t>ТОВАРИСТВО З ОБМЕЖЕНОЮ ВІДПОВІДАЛЬНІСТЮ "АТ-ТРАНС"</t>
  </si>
  <si>
    <t>39784934</t>
  </si>
  <si>
    <t>ПРИВАТНЕ ПІДПРИЄМСТВО "ОРГТЕХЦЕНТР"</t>
  </si>
  <si>
    <t>35986905</t>
  </si>
  <si>
    <t>ДНІПРОПЕТРОВСЬКИЙ РЕГІОНАЛЬНИЙ ЦЕНТР З ГІДРОМЕТЕОРОЛОГІЇ</t>
  </si>
  <si>
    <t>19430915</t>
  </si>
  <si>
    <t>Товариство з обмеженою відповідальністю ВИРОБНИЧА ФІРМА «СЕРВІС»</t>
  </si>
  <si>
    <t>25021641</t>
  </si>
  <si>
    <t>ТОВАРИСТВО З ОБМЕЖЕНОЮ ВІДПОВІДАЛЬНІСТЮ "ЕКОБІЗНЕС ГРУП"</t>
  </si>
  <si>
    <t>43035859</t>
  </si>
  <si>
    <t>ЗОЛОЧЕВСЬКИЙ ВІКТОР ІВАНОВИЧ</t>
  </si>
  <si>
    <t>2011518590</t>
  </si>
  <si>
    <t>АПІЧЕНОК ОЛЕКСАНДР МИКОЛАЙОВИЧ</t>
  </si>
  <si>
    <t>2906311395</t>
  </si>
  <si>
    <t>ТОВАРИСТВО З ОБМЕЖЕНОЮ ВІДПОВІДАЛЬНІСТЮ "АС ПРИВОД"</t>
  </si>
  <si>
    <t>40094927</t>
  </si>
  <si>
    <t>ТОВАРИСТВО З ОБМЕЖЕНОЮ ВІДПОВІДАЛЬНІСТЮ "НАУКОВО-ВИРОБНИЧА ФІРМА "ІНПРОЕКТ"</t>
  </si>
  <si>
    <t>21559964</t>
  </si>
  <si>
    <t>ТОВАРИСТВО З ОБМЕЖЕНОЮ ВІДПОВІДАЛЬНІСТЮ "ПСТ УКРАЇНА"</t>
  </si>
  <si>
    <t>38753109</t>
  </si>
  <si>
    <t>ТОВАРИСТВО З ОБМЕЖЕНОЮ ВІДПОВІДАЛЬНІСТЮ "ПОЖТЕХНОЛОГІЯ"</t>
  </si>
  <si>
    <t>32241041</t>
  </si>
  <si>
    <t>Товариство з обмеженою відповідальністю "ТЕРНО-ГРАФ"</t>
  </si>
  <si>
    <t>24635074</t>
  </si>
  <si>
    <t>ВОЛОДІН АНДРІЙ СЕРГІЙОВИЧ</t>
  </si>
  <si>
    <t>3074106617</t>
  </si>
  <si>
    <t xml:space="preserve">ДЕРЖАВНА УСТАНОВА "ДНІПРОПЕТРОВСЬКИЙ ОБЛАСНИЙ ЛАБОРАТОРНИЙ ЦЕНТР МІНІСТЕРСТВА ОХОРОНИ ЗДОРОВ'Я УКРАЇНИ" </t>
  </si>
  <si>
    <t>38431598</t>
  </si>
  <si>
    <t>12/21-П</t>
  </si>
  <si>
    <t>1-2620/20_2</t>
  </si>
  <si>
    <t>1-49/20_2</t>
  </si>
  <si>
    <t>6396</t>
  </si>
  <si>
    <t>010/22-т</t>
  </si>
  <si>
    <t>014/22-т</t>
  </si>
  <si>
    <t>061221</t>
  </si>
  <si>
    <t>017/22-т</t>
  </si>
  <si>
    <t>140-22</t>
  </si>
  <si>
    <t>019/22-т</t>
  </si>
  <si>
    <t>25.01</t>
  </si>
  <si>
    <t>022/22-т</t>
  </si>
  <si>
    <t>3969-C-A</t>
  </si>
  <si>
    <t>50396104</t>
  </si>
  <si>
    <t>190122</t>
  </si>
  <si>
    <t>028/22-т</t>
  </si>
  <si>
    <t>029/22-т</t>
  </si>
  <si>
    <t>254-2022</t>
  </si>
  <si>
    <t>030/22-т</t>
  </si>
  <si>
    <t>031/22-т</t>
  </si>
  <si>
    <t>033/22-т</t>
  </si>
  <si>
    <t>50411135</t>
  </si>
  <si>
    <t>50404225</t>
  </si>
  <si>
    <t>034/22-т</t>
  </si>
  <si>
    <t>101</t>
  </si>
  <si>
    <t>Інформація про всі закупівлі до 50 тис. грн. по КП "Теплоенерго" 1 квартал 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</si>
</sst>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pane ySplit="4" topLeftCell="A5" activePane="bottomLeft" state="frozen"/>
      <selection pane="bottomLeft" activeCell="O5" sqref="O5"/>
    </sheetView>
  </sheetViews>
  <sheetFormatPr defaultColWidth="11.42578125" defaultRowHeight="15" x14ac:dyDescent="0.25"/>
  <cols>
    <col min="1" max="1" width="5"/>
    <col min="2" max="2" width="25"/>
    <col min="3" max="4" width="35"/>
    <col min="5" max="5" width="30"/>
    <col min="6" max="8" width="15"/>
    <col min="9" max="9" width="10"/>
  </cols>
  <sheetData>
    <row r="1" spans="1:9" x14ac:dyDescent="0.25">
      <c r="A1" s="1"/>
    </row>
    <row r="2" spans="1:9" ht="18.75" x14ac:dyDescent="0.3">
      <c r="A2" s="2"/>
      <c r="B2" s="9" t="s">
        <v>117</v>
      </c>
      <c r="C2" s="9"/>
      <c r="D2" s="9"/>
      <c r="E2" s="9"/>
      <c r="F2" s="9"/>
      <c r="G2" s="9"/>
      <c r="H2" s="9"/>
    </row>
    <row r="4" spans="1:9" ht="38.25" x14ac:dyDescent="0.25">
      <c r="A4" s="3" t="s">
        <v>16</v>
      </c>
      <c r="B4" s="3" t="s">
        <v>7</v>
      </c>
      <c r="C4" s="3" t="s">
        <v>14</v>
      </c>
      <c r="D4" s="3" t="s">
        <v>11</v>
      </c>
      <c r="E4" s="3" t="s">
        <v>13</v>
      </c>
      <c r="F4" s="3" t="s">
        <v>6</v>
      </c>
      <c r="G4" s="3" t="s">
        <v>12</v>
      </c>
      <c r="H4" s="3" t="s">
        <v>15</v>
      </c>
      <c r="I4" s="3" t="s">
        <v>10</v>
      </c>
    </row>
    <row r="5" spans="1:9" ht="102" x14ac:dyDescent="0.25">
      <c r="A5" s="4">
        <v>1</v>
      </c>
      <c r="B5" s="5" t="str">
        <f>HYPERLINK("https://my.zakupki.prom.ua/remote/dispatcher/state_purchase_view/33973171", "UA-2022-01-10-000575-c")</f>
        <v>UA-2022-01-10-000575-c</v>
      </c>
      <c r="C5" s="6" t="s">
        <v>20</v>
      </c>
      <c r="D5" s="6" t="s">
        <v>17</v>
      </c>
      <c r="E5" s="6" t="s">
        <v>9</v>
      </c>
      <c r="F5" s="6" t="s">
        <v>1</v>
      </c>
      <c r="G5" s="6" t="s">
        <v>92</v>
      </c>
      <c r="H5" s="7">
        <v>2390</v>
      </c>
      <c r="I5" s="8">
        <v>44565</v>
      </c>
    </row>
    <row r="6" spans="1:9" ht="25.5" x14ac:dyDescent="0.25">
      <c r="A6" s="4">
        <v>2</v>
      </c>
      <c r="B6" s="5" t="str">
        <f>HYPERLINK("https://my.zakupki.prom.ua/remote/dispatcher/state_purchase_view/34001134", "UA-2022-01-11-003021-a")</f>
        <v>UA-2022-01-11-003021-a</v>
      </c>
      <c r="C6" s="6" t="s">
        <v>21</v>
      </c>
      <c r="D6" s="6" t="s">
        <v>45</v>
      </c>
      <c r="E6" s="6" t="s">
        <v>58</v>
      </c>
      <c r="F6" s="6" t="s">
        <v>59</v>
      </c>
      <c r="G6" s="6" t="s">
        <v>93</v>
      </c>
      <c r="H6" s="7">
        <v>4000</v>
      </c>
      <c r="I6" s="8">
        <v>44571</v>
      </c>
    </row>
    <row r="7" spans="1:9" ht="25.5" x14ac:dyDescent="0.25">
      <c r="A7" s="4">
        <v>3</v>
      </c>
      <c r="B7" s="5" t="str">
        <f>HYPERLINK("https://my.zakupki.prom.ua/remote/dispatcher/state_purchase_view/34010632", "UA-2022-01-11-005919-a")</f>
        <v>UA-2022-01-11-005919-a</v>
      </c>
      <c r="C7" s="6" t="s">
        <v>22</v>
      </c>
      <c r="D7" s="6" t="s">
        <v>46</v>
      </c>
      <c r="E7" s="6" t="s">
        <v>58</v>
      </c>
      <c r="F7" s="6" t="s">
        <v>59</v>
      </c>
      <c r="G7" s="6" t="s">
        <v>94</v>
      </c>
      <c r="H7" s="7">
        <v>16512.14</v>
      </c>
      <c r="I7" s="8">
        <v>44571</v>
      </c>
    </row>
    <row r="8" spans="1:9" ht="38.25" x14ac:dyDescent="0.25">
      <c r="A8" s="4">
        <v>4</v>
      </c>
      <c r="B8" s="5" t="str">
        <f>HYPERLINK("https://my.zakupki.prom.ua/remote/dispatcher/state_purchase_view/34016121", "UA-2022-01-12-000369-a")</f>
        <v>UA-2022-01-12-000369-a</v>
      </c>
      <c r="C8" s="6" t="s">
        <v>23</v>
      </c>
      <c r="D8" s="6" t="s">
        <v>45</v>
      </c>
      <c r="E8" s="6" t="s">
        <v>60</v>
      </c>
      <c r="F8" s="6" t="s">
        <v>61</v>
      </c>
      <c r="G8" s="6" t="s">
        <v>95</v>
      </c>
      <c r="H8" s="7">
        <v>25980</v>
      </c>
      <c r="I8" s="8">
        <v>44571</v>
      </c>
    </row>
    <row r="9" spans="1:9" ht="25.5" x14ac:dyDescent="0.25">
      <c r="A9" s="4">
        <v>5</v>
      </c>
      <c r="B9" s="5" t="str">
        <f>HYPERLINK("https://my.zakupki.prom.ua/remote/dispatcher/state_purchase_view/34066943", "UA-2022-01-13-006154-a")</f>
        <v>UA-2022-01-13-006154-a</v>
      </c>
      <c r="C9" s="6" t="s">
        <v>24</v>
      </c>
      <c r="D9" s="6" t="s">
        <v>5</v>
      </c>
      <c r="E9" s="6" t="s">
        <v>62</v>
      </c>
      <c r="F9" s="6" t="s">
        <v>63</v>
      </c>
      <c r="G9" s="6" t="s">
        <v>96</v>
      </c>
      <c r="H9" s="7">
        <v>47880</v>
      </c>
      <c r="I9" s="8">
        <v>44573</v>
      </c>
    </row>
    <row r="10" spans="1:9" ht="38.25" x14ac:dyDescent="0.25">
      <c r="A10" s="4">
        <v>6</v>
      </c>
      <c r="B10" s="5" t="str">
        <f>HYPERLINK("https://my.zakupki.prom.ua/remote/dispatcher/state_purchase_view/34073860", "UA-2022-01-14-000684-a")</f>
        <v>UA-2022-01-14-000684-a</v>
      </c>
      <c r="C10" s="6" t="s">
        <v>25</v>
      </c>
      <c r="D10" s="6" t="s">
        <v>3</v>
      </c>
      <c r="E10" s="6" t="s">
        <v>18</v>
      </c>
      <c r="F10" s="6" t="s">
        <v>19</v>
      </c>
      <c r="G10" s="6" t="s">
        <v>97</v>
      </c>
      <c r="H10" s="7">
        <v>39684</v>
      </c>
      <c r="I10" s="8">
        <v>44574</v>
      </c>
    </row>
    <row r="11" spans="1:9" ht="25.5" x14ac:dyDescent="0.25">
      <c r="A11" s="4">
        <v>7</v>
      </c>
      <c r="B11" s="5" t="str">
        <f>HYPERLINK("https://my.zakupki.prom.ua/remote/dispatcher/state_purchase_view/34072394", "UA-2022-01-14-000333-a")</f>
        <v>UA-2022-01-14-000333-a</v>
      </c>
      <c r="C11" s="6" t="s">
        <v>26</v>
      </c>
      <c r="D11" s="6" t="s">
        <v>47</v>
      </c>
      <c r="E11" s="6" t="s">
        <v>64</v>
      </c>
      <c r="F11" s="6" t="s">
        <v>65</v>
      </c>
      <c r="G11" s="6" t="s">
        <v>98</v>
      </c>
      <c r="H11" s="7">
        <v>49980</v>
      </c>
      <c r="I11" s="8">
        <v>44574</v>
      </c>
    </row>
    <row r="12" spans="1:9" ht="25.5" x14ac:dyDescent="0.25">
      <c r="A12" s="4">
        <v>8</v>
      </c>
      <c r="B12" s="5" t="str">
        <f>HYPERLINK("https://my.zakupki.prom.ua/remote/dispatcher/state_purchase_view/34378122", "UA-2022-01-24-014494-b")</f>
        <v>UA-2022-01-24-014494-b</v>
      </c>
      <c r="C12" s="6" t="s">
        <v>27</v>
      </c>
      <c r="D12" s="6" t="s">
        <v>48</v>
      </c>
      <c r="E12" s="6" t="s">
        <v>66</v>
      </c>
      <c r="F12" s="6" t="s">
        <v>67</v>
      </c>
      <c r="G12" s="6" t="s">
        <v>99</v>
      </c>
      <c r="H12" s="7">
        <v>10800</v>
      </c>
      <c r="I12" s="8">
        <v>44582</v>
      </c>
    </row>
    <row r="13" spans="1:9" ht="38.25" x14ac:dyDescent="0.25">
      <c r="A13" s="4">
        <v>9</v>
      </c>
      <c r="B13" s="5" t="str">
        <f>HYPERLINK("https://my.zakupki.prom.ua/remote/dispatcher/state_purchase_view/34334880", "UA-2022-01-24-000159-b")</f>
        <v>UA-2022-01-24-000159-b</v>
      </c>
      <c r="C13" s="6" t="s">
        <v>28</v>
      </c>
      <c r="D13" s="6" t="s">
        <v>49</v>
      </c>
      <c r="E13" s="6" t="s">
        <v>68</v>
      </c>
      <c r="F13" s="6" t="s">
        <v>69</v>
      </c>
      <c r="G13" s="6" t="s">
        <v>100</v>
      </c>
      <c r="H13" s="7">
        <v>23595.599999999999</v>
      </c>
      <c r="I13" s="8">
        <v>44585</v>
      </c>
    </row>
    <row r="14" spans="1:9" ht="38.25" x14ac:dyDescent="0.25">
      <c r="A14" s="4">
        <v>10</v>
      </c>
      <c r="B14" s="5" t="str">
        <f>HYPERLINK("https://my.zakupki.prom.ua/remote/dispatcher/state_purchase_view/34342088", "UA-2022-01-24-002560-b")</f>
        <v>UA-2022-01-24-002560-b</v>
      </c>
      <c r="C14" s="6" t="s">
        <v>29</v>
      </c>
      <c r="D14" s="6" t="s">
        <v>50</v>
      </c>
      <c r="E14" s="6" t="s">
        <v>70</v>
      </c>
      <c r="F14" s="6" t="s">
        <v>71</v>
      </c>
      <c r="G14" s="6" t="s">
        <v>101</v>
      </c>
      <c r="H14" s="7">
        <v>6690</v>
      </c>
      <c r="I14" s="8">
        <v>44585</v>
      </c>
    </row>
    <row r="15" spans="1:9" ht="38.25" x14ac:dyDescent="0.25">
      <c r="A15" s="4">
        <v>11</v>
      </c>
      <c r="B15" s="5" t="str">
        <f>HYPERLINK("https://my.zakupki.prom.ua/remote/dispatcher/state_purchase_view/34356794", "UA-2022-01-24-007457-b")</f>
        <v>UA-2022-01-24-007457-b</v>
      </c>
      <c r="C15" s="6" t="s">
        <v>30</v>
      </c>
      <c r="D15" s="6" t="s">
        <v>0</v>
      </c>
      <c r="E15" s="6" t="s">
        <v>72</v>
      </c>
      <c r="F15" s="6" t="s">
        <v>73</v>
      </c>
      <c r="G15" s="6" t="s">
        <v>102</v>
      </c>
      <c r="H15" s="7">
        <v>5880</v>
      </c>
      <c r="I15" s="8">
        <v>44585</v>
      </c>
    </row>
    <row r="16" spans="1:9" ht="25.5" x14ac:dyDescent="0.25">
      <c r="A16" s="4">
        <v>12</v>
      </c>
      <c r="B16" s="5" t="str">
        <f>HYPERLINK("https://my.zakupki.prom.ua/remote/dispatcher/state_purchase_view/34459615", "UA-2022-01-26-006964-b")</f>
        <v>UA-2022-01-26-006964-b</v>
      </c>
      <c r="C16" s="6" t="s">
        <v>31</v>
      </c>
      <c r="D16" s="6" t="s">
        <v>51</v>
      </c>
      <c r="E16" s="6" t="s">
        <v>74</v>
      </c>
      <c r="F16" s="6" t="s">
        <v>75</v>
      </c>
      <c r="G16" s="6" t="s">
        <v>103</v>
      </c>
      <c r="H16" s="7">
        <v>3335</v>
      </c>
      <c r="I16" s="8">
        <v>44586</v>
      </c>
    </row>
    <row r="17" spans="1:9" ht="25.5" x14ac:dyDescent="0.25">
      <c r="A17" s="4">
        <v>13</v>
      </c>
      <c r="B17" s="5" t="str">
        <f>HYPERLINK("https://my.zakupki.prom.ua/remote/dispatcher/state_purchase_view/34460233", "UA-2022-01-26-007189-b")</f>
        <v>UA-2022-01-26-007189-b</v>
      </c>
      <c r="C17" s="6" t="s">
        <v>32</v>
      </c>
      <c r="D17" s="6" t="s">
        <v>52</v>
      </c>
      <c r="E17" s="6" t="s">
        <v>76</v>
      </c>
      <c r="F17" s="6" t="s">
        <v>77</v>
      </c>
      <c r="G17" s="6" t="s">
        <v>104</v>
      </c>
      <c r="H17" s="7">
        <v>9900</v>
      </c>
      <c r="I17" s="8">
        <v>44586</v>
      </c>
    </row>
    <row r="18" spans="1:9" ht="38.25" x14ac:dyDescent="0.25">
      <c r="A18" s="4">
        <v>14</v>
      </c>
      <c r="B18" s="5" t="str">
        <f>HYPERLINK("https://my.zakupki.prom.ua/remote/dispatcher/state_purchase_view/34831284", "UA-2022-02-04-002742-b")</f>
        <v>UA-2022-02-04-002742-b</v>
      </c>
      <c r="C18" s="6" t="s">
        <v>33</v>
      </c>
      <c r="D18" s="6" t="s">
        <v>5</v>
      </c>
      <c r="E18" s="6" t="s">
        <v>8</v>
      </c>
      <c r="F18" s="6" t="s">
        <v>2</v>
      </c>
      <c r="G18" s="6" t="s">
        <v>105</v>
      </c>
      <c r="H18" s="7">
        <v>693.19</v>
      </c>
      <c r="I18" s="8">
        <v>44595</v>
      </c>
    </row>
    <row r="19" spans="1:9" ht="25.5" x14ac:dyDescent="0.25">
      <c r="A19" s="4">
        <v>15</v>
      </c>
      <c r="B19" s="5" t="str">
        <f>HYPERLINK("https://my.zakupki.prom.ua/remote/dispatcher/state_purchase_view/34897634", "UA-2022-02-07-008647-b")</f>
        <v>UA-2022-02-07-008647-b</v>
      </c>
      <c r="C19" s="6" t="s">
        <v>34</v>
      </c>
      <c r="D19" s="6" t="s">
        <v>53</v>
      </c>
      <c r="E19" s="6" t="s">
        <v>78</v>
      </c>
      <c r="F19" s="6" t="s">
        <v>79</v>
      </c>
      <c r="G19" s="6" t="s">
        <v>106</v>
      </c>
      <c r="H19" s="7">
        <v>10440</v>
      </c>
      <c r="I19" s="8">
        <v>44596</v>
      </c>
    </row>
    <row r="20" spans="1:9" ht="38.25" x14ac:dyDescent="0.25">
      <c r="A20" s="4">
        <v>16</v>
      </c>
      <c r="B20" s="5" t="str">
        <f>HYPERLINK("https://my.zakupki.prom.ua/remote/dispatcher/state_purchase_view/35032333", "UA-2022-02-10-003361-b")</f>
        <v>UA-2022-02-10-003361-b</v>
      </c>
      <c r="C20" s="6" t="s">
        <v>35</v>
      </c>
      <c r="D20" s="6" t="s">
        <v>48</v>
      </c>
      <c r="E20" s="6" t="s">
        <v>70</v>
      </c>
      <c r="F20" s="6" t="s">
        <v>71</v>
      </c>
      <c r="G20" s="6" t="s">
        <v>107</v>
      </c>
      <c r="H20" s="7">
        <v>3240</v>
      </c>
      <c r="I20" s="8">
        <v>44601</v>
      </c>
    </row>
    <row r="21" spans="1:9" ht="51" x14ac:dyDescent="0.25">
      <c r="A21" s="4">
        <v>17</v>
      </c>
      <c r="B21" s="5" t="str">
        <f>HYPERLINK("https://my.zakupki.prom.ua/remote/dispatcher/state_purchase_view/35023094", "UA-2022-02-10-000131-b")</f>
        <v>UA-2022-02-10-000131-b</v>
      </c>
      <c r="C21" s="6" t="s">
        <v>36</v>
      </c>
      <c r="D21" s="6" t="s">
        <v>48</v>
      </c>
      <c r="E21" s="6" t="s">
        <v>70</v>
      </c>
      <c r="F21" s="6" t="s">
        <v>71</v>
      </c>
      <c r="G21" s="6" t="s">
        <v>108</v>
      </c>
      <c r="H21" s="7">
        <v>14040</v>
      </c>
      <c r="I21" s="8">
        <v>44601</v>
      </c>
    </row>
    <row r="22" spans="1:9" ht="38.25" x14ac:dyDescent="0.25">
      <c r="A22" s="4">
        <v>18</v>
      </c>
      <c r="B22" s="5" t="str">
        <f>HYPERLINK("https://my.zakupki.prom.ua/remote/dispatcher/state_purchase_view/35079417", "UA-2022-02-11-001490-b")</f>
        <v>UA-2022-02-11-001490-b</v>
      </c>
      <c r="C22" s="6" t="s">
        <v>37</v>
      </c>
      <c r="D22" s="6" t="s">
        <v>0</v>
      </c>
      <c r="E22" s="6" t="s">
        <v>80</v>
      </c>
      <c r="F22" s="6" t="s">
        <v>81</v>
      </c>
      <c r="G22" s="6" t="s">
        <v>109</v>
      </c>
      <c r="H22" s="7">
        <v>5400</v>
      </c>
      <c r="I22" s="8">
        <v>44602</v>
      </c>
    </row>
    <row r="23" spans="1:9" ht="25.5" x14ac:dyDescent="0.25">
      <c r="A23" s="4">
        <v>19</v>
      </c>
      <c r="B23" s="5" t="str">
        <f>HYPERLINK("https://my.zakupki.prom.ua/remote/dispatcher/state_purchase_view/35075074", "UA-2022-02-11-000235-b")</f>
        <v>UA-2022-02-11-000235-b</v>
      </c>
      <c r="C23" s="6" t="s">
        <v>38</v>
      </c>
      <c r="D23" s="6" t="s">
        <v>54</v>
      </c>
      <c r="E23" s="6" t="s">
        <v>82</v>
      </c>
      <c r="F23" s="6" t="s">
        <v>83</v>
      </c>
      <c r="G23" s="6" t="s">
        <v>110</v>
      </c>
      <c r="H23" s="7">
        <v>19914</v>
      </c>
      <c r="I23" s="8">
        <v>44602</v>
      </c>
    </row>
    <row r="24" spans="1:9" ht="38.25" x14ac:dyDescent="0.25">
      <c r="A24" s="4">
        <v>20</v>
      </c>
      <c r="B24" s="5" t="str">
        <f>HYPERLINK("https://my.zakupki.prom.ua/remote/dispatcher/state_purchase_view/35081777", "UA-2022-02-11-002210-b")</f>
        <v>UA-2022-02-11-002210-b</v>
      </c>
      <c r="C24" s="6" t="s">
        <v>39</v>
      </c>
      <c r="D24" s="6" t="s">
        <v>55</v>
      </c>
      <c r="E24" s="6" t="s">
        <v>84</v>
      </c>
      <c r="F24" s="6" t="s">
        <v>85</v>
      </c>
      <c r="G24" s="6" t="s">
        <v>111</v>
      </c>
      <c r="H24" s="7">
        <v>17360.400000000001</v>
      </c>
      <c r="I24" s="8">
        <v>44602</v>
      </c>
    </row>
    <row r="25" spans="1:9" ht="38.25" x14ac:dyDescent="0.25">
      <c r="A25" s="4">
        <v>21</v>
      </c>
      <c r="B25" s="5" t="str">
        <f>HYPERLINK("https://my.zakupki.prom.ua/remote/dispatcher/state_purchase_view/34423064", "UA-2022-01-25-011589-b")</f>
        <v>UA-2022-01-25-011589-b</v>
      </c>
      <c r="C25" s="6" t="s">
        <v>40</v>
      </c>
      <c r="D25" s="6" t="s">
        <v>56</v>
      </c>
      <c r="E25" s="6" t="s">
        <v>86</v>
      </c>
      <c r="F25" s="6" t="s">
        <v>87</v>
      </c>
      <c r="G25" s="6" t="s">
        <v>112</v>
      </c>
      <c r="H25" s="7">
        <v>3840</v>
      </c>
      <c r="I25" s="8">
        <v>44603</v>
      </c>
    </row>
    <row r="26" spans="1:9" ht="51" x14ac:dyDescent="0.25">
      <c r="A26" s="4">
        <v>22</v>
      </c>
      <c r="B26" s="5" t="str">
        <f>HYPERLINK("https://my.zakupki.prom.ua/remote/dispatcher/state_purchase_view/35247093", "UA-2022-02-16-011101-b")</f>
        <v>UA-2022-02-16-011101-b</v>
      </c>
      <c r="C26" s="6" t="s">
        <v>41</v>
      </c>
      <c r="D26" s="6" t="s">
        <v>5</v>
      </c>
      <c r="E26" s="6" t="s">
        <v>8</v>
      </c>
      <c r="F26" s="6" t="s">
        <v>2</v>
      </c>
      <c r="G26" s="6" t="s">
        <v>113</v>
      </c>
      <c r="H26" s="7">
        <v>693.19</v>
      </c>
      <c r="I26" s="8">
        <v>44606</v>
      </c>
    </row>
    <row r="27" spans="1:9" ht="51" x14ac:dyDescent="0.25">
      <c r="A27" s="4">
        <v>23</v>
      </c>
      <c r="B27" s="5" t="str">
        <f>HYPERLINK("https://my.zakupki.prom.ua/remote/dispatcher/state_purchase_view/35244539", "UA-2022-02-16-010183-b")</f>
        <v>UA-2022-02-16-010183-b</v>
      </c>
      <c r="C27" s="6" t="s">
        <v>42</v>
      </c>
      <c r="D27" s="6" t="s">
        <v>5</v>
      </c>
      <c r="E27" s="6" t="s">
        <v>8</v>
      </c>
      <c r="F27" s="6" t="s">
        <v>2</v>
      </c>
      <c r="G27" s="6" t="s">
        <v>114</v>
      </c>
      <c r="H27" s="7">
        <v>693.19</v>
      </c>
      <c r="I27" s="8">
        <v>44606</v>
      </c>
    </row>
    <row r="28" spans="1:9" ht="63.75" x14ac:dyDescent="0.25">
      <c r="A28" s="4">
        <v>24</v>
      </c>
      <c r="B28" s="5" t="str">
        <f>HYPERLINK("https://my.zakupki.prom.ua/remote/dispatcher/state_purchase_view/35152452", "UA-2022-02-14-010835-b")</f>
        <v>UA-2022-02-14-010835-b</v>
      </c>
      <c r="C28" s="6" t="s">
        <v>43</v>
      </c>
      <c r="D28" s="6" t="s">
        <v>4</v>
      </c>
      <c r="E28" s="6" t="s">
        <v>88</v>
      </c>
      <c r="F28" s="6" t="s">
        <v>89</v>
      </c>
      <c r="G28" s="6" t="s">
        <v>115</v>
      </c>
      <c r="H28" s="7">
        <v>4500</v>
      </c>
      <c r="I28" s="8">
        <v>44606</v>
      </c>
    </row>
    <row r="29" spans="1:9" ht="216.75" x14ac:dyDescent="0.25">
      <c r="A29" s="4">
        <v>25</v>
      </c>
      <c r="B29" s="5" t="str">
        <f>HYPERLINK("https://my.zakupki.prom.ua/remote/dispatcher/state_purchase_view/35650348", "UA-2022-03-15-001560-a")</f>
        <v>UA-2022-03-15-001560-a</v>
      </c>
      <c r="C29" s="6" t="s">
        <v>44</v>
      </c>
      <c r="D29" s="6" t="s">
        <v>57</v>
      </c>
      <c r="E29" s="6" t="s">
        <v>90</v>
      </c>
      <c r="F29" s="6" t="s">
        <v>91</v>
      </c>
      <c r="G29" s="6" t="s">
        <v>116</v>
      </c>
      <c r="H29" s="7">
        <v>15069.6</v>
      </c>
      <c r="I29" s="8">
        <v>44634</v>
      </c>
    </row>
    <row r="30" spans="1:9" x14ac:dyDescent="0.25">
      <c r="A30" s="4"/>
      <c r="B30" s="5"/>
      <c r="C30" s="6"/>
      <c r="D30" s="6"/>
      <c r="E30" s="6"/>
      <c r="F30" s="6"/>
      <c r="G30" s="6"/>
      <c r="H30" s="7"/>
      <c r="I30" s="8"/>
    </row>
    <row r="31" spans="1:9" x14ac:dyDescent="0.25">
      <c r="A31" s="4"/>
      <c r="B31" s="5"/>
      <c r="C31" s="6"/>
      <c r="D31" s="6"/>
      <c r="E31" s="6"/>
      <c r="F31" s="6"/>
      <c r="G31" s="6"/>
      <c r="H31" s="7"/>
      <c r="I31" s="8"/>
    </row>
    <row r="32" spans="1:9" x14ac:dyDescent="0.25">
      <c r="A32" s="4"/>
      <c r="B32" s="5"/>
      <c r="C32" s="6"/>
      <c r="D32" s="6"/>
      <c r="E32" s="6"/>
      <c r="F32" s="6"/>
      <c r="G32" s="6"/>
      <c r="H32" s="7"/>
      <c r="I32" s="8"/>
    </row>
    <row r="33" spans="1:9" x14ac:dyDescent="0.25">
      <c r="A33" s="4"/>
      <c r="B33" s="5"/>
      <c r="C33" s="6"/>
      <c r="D33" s="6"/>
      <c r="E33" s="6"/>
      <c r="F33" s="6"/>
      <c r="G33" s="6"/>
      <c r="H33" s="7"/>
      <c r="I33" s="8"/>
    </row>
    <row r="34" spans="1:9" x14ac:dyDescent="0.25">
      <c r="A34" s="4"/>
      <c r="B34" s="5"/>
      <c r="C34" s="6"/>
      <c r="D34" s="6"/>
      <c r="E34" s="6"/>
      <c r="F34" s="6"/>
      <c r="G34" s="6"/>
      <c r="H34" s="7"/>
      <c r="I34" s="8"/>
    </row>
    <row r="35" spans="1:9" x14ac:dyDescent="0.25">
      <c r="A35" s="4"/>
      <c r="B35" s="5"/>
      <c r="C35" s="6"/>
      <c r="D35" s="6"/>
      <c r="E35" s="6"/>
      <c r="F35" s="6"/>
      <c r="G35" s="6"/>
      <c r="H35" s="7"/>
      <c r="I35" s="8"/>
    </row>
    <row r="36" spans="1:9" x14ac:dyDescent="0.25">
      <c r="A36" s="4"/>
      <c r="B36" s="5"/>
      <c r="C36" s="6"/>
      <c r="D36" s="6"/>
      <c r="E36" s="6"/>
      <c r="F36" s="6"/>
      <c r="G36" s="6"/>
      <c r="H36" s="7"/>
      <c r="I36" s="8"/>
    </row>
    <row r="37" spans="1:9" x14ac:dyDescent="0.25">
      <c r="A37" s="4"/>
      <c r="B37" s="5"/>
      <c r="C37" s="6"/>
      <c r="D37" s="6"/>
      <c r="E37" s="6"/>
      <c r="F37" s="6"/>
      <c r="G37" s="6"/>
      <c r="H37" s="7"/>
      <c r="I37" s="8"/>
    </row>
    <row r="38" spans="1:9" x14ac:dyDescent="0.25">
      <c r="A38" s="4"/>
      <c r="B38" s="5"/>
      <c r="C38" s="6"/>
      <c r="D38" s="6"/>
      <c r="E38" s="6"/>
      <c r="F38" s="6"/>
      <c r="G38" s="6"/>
      <c r="H38" s="7"/>
      <c r="I38" s="8"/>
    </row>
    <row r="39" spans="1:9" x14ac:dyDescent="0.25">
      <c r="A39" s="4"/>
      <c r="B39" s="5"/>
      <c r="C39" s="6"/>
      <c r="D39" s="6"/>
      <c r="E39" s="6"/>
      <c r="F39" s="6"/>
      <c r="G39" s="6"/>
      <c r="H39" s="7"/>
      <c r="I39" s="8"/>
    </row>
    <row r="40" spans="1:9" x14ac:dyDescent="0.25">
      <c r="A40" s="4"/>
      <c r="B40" s="5"/>
      <c r="C40" s="6"/>
      <c r="D40" s="6"/>
      <c r="E40" s="6"/>
      <c r="F40" s="6"/>
      <c r="G40" s="6"/>
      <c r="H40" s="7"/>
      <c r="I40" s="8"/>
    </row>
    <row r="41" spans="1:9" x14ac:dyDescent="0.25">
      <c r="A41" s="4"/>
      <c r="B41" s="5"/>
      <c r="C41" s="6"/>
      <c r="D41" s="6"/>
      <c r="E41" s="6"/>
      <c r="F41" s="6"/>
      <c r="G41" s="6"/>
      <c r="H41" s="7"/>
      <c r="I41" s="8"/>
    </row>
    <row r="42" spans="1:9" x14ac:dyDescent="0.25">
      <c r="A42" s="4"/>
      <c r="B42" s="5"/>
      <c r="C42" s="6"/>
      <c r="D42" s="6"/>
      <c r="E42" s="6"/>
      <c r="F42" s="6"/>
      <c r="G42" s="6"/>
      <c r="H42" s="7"/>
      <c r="I42" s="8"/>
    </row>
    <row r="43" spans="1:9" x14ac:dyDescent="0.25">
      <c r="A43" s="4"/>
      <c r="B43" s="5"/>
      <c r="C43" s="6"/>
      <c r="D43" s="6"/>
      <c r="E43" s="6"/>
      <c r="F43" s="6"/>
      <c r="G43" s="6"/>
      <c r="H43" s="7"/>
      <c r="I43" s="8"/>
    </row>
    <row r="44" spans="1:9" x14ac:dyDescent="0.25">
      <c r="A44" s="4"/>
      <c r="B44" s="5"/>
      <c r="C44" s="6"/>
      <c r="D44" s="6"/>
      <c r="E44" s="6"/>
      <c r="F44" s="6"/>
      <c r="G44" s="6"/>
      <c r="H44" s="7"/>
      <c r="I44" s="8"/>
    </row>
    <row r="45" spans="1:9" x14ac:dyDescent="0.25">
      <c r="A45" s="4"/>
      <c r="B45" s="5"/>
      <c r="C45" s="6"/>
      <c r="D45" s="6"/>
      <c r="E45" s="6"/>
      <c r="F45" s="6"/>
      <c r="G45" s="6"/>
      <c r="H45" s="7"/>
      <c r="I45" s="8"/>
    </row>
    <row r="46" spans="1:9" x14ac:dyDescent="0.25">
      <c r="A46" s="4"/>
      <c r="B46" s="5"/>
      <c r="C46" s="6"/>
      <c r="D46" s="6"/>
      <c r="E46" s="6"/>
      <c r="F46" s="6"/>
      <c r="G46" s="6"/>
      <c r="H46" s="7"/>
      <c r="I46" s="8"/>
    </row>
    <row r="47" spans="1:9" x14ac:dyDescent="0.25">
      <c r="A47" s="4"/>
      <c r="B47" s="5"/>
      <c r="C47" s="6"/>
      <c r="D47" s="6"/>
      <c r="E47" s="6"/>
      <c r="F47" s="6"/>
      <c r="G47" s="6"/>
      <c r="H47" s="7"/>
      <c r="I47" s="8"/>
    </row>
    <row r="48" spans="1:9" x14ac:dyDescent="0.25">
      <c r="A48" s="4"/>
      <c r="B48" s="5"/>
      <c r="C48" s="6"/>
      <c r="D48" s="6"/>
      <c r="E48" s="6"/>
      <c r="F48" s="6"/>
      <c r="G48" s="6"/>
      <c r="H48" s="7"/>
      <c r="I48" s="8"/>
    </row>
    <row r="49" spans="1:9" x14ac:dyDescent="0.25">
      <c r="A49" s="4"/>
      <c r="B49" s="5"/>
      <c r="C49" s="6"/>
      <c r="D49" s="6"/>
      <c r="E49" s="6"/>
      <c r="F49" s="6"/>
      <c r="G49" s="6"/>
      <c r="H49" s="7"/>
      <c r="I49" s="8"/>
    </row>
    <row r="50" spans="1:9" x14ac:dyDescent="0.25">
      <c r="A50" s="4"/>
      <c r="B50" s="5"/>
      <c r="C50" s="6"/>
      <c r="D50" s="6"/>
      <c r="E50" s="6"/>
      <c r="F50" s="6"/>
      <c r="G50" s="6"/>
      <c r="H50" s="7"/>
      <c r="I50" s="8"/>
    </row>
    <row r="51" spans="1:9" x14ac:dyDescent="0.25">
      <c r="A51" s="1"/>
    </row>
  </sheetData>
  <autoFilter ref="A4:I50"/>
  <mergeCells count="1">
    <mergeCell ref="B2:H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IVO_SYS</cp:lastModifiedBy>
  <dcterms:created xsi:type="dcterms:W3CDTF">2021-05-26T16:15:03Z</dcterms:created>
  <dcterms:modified xsi:type="dcterms:W3CDTF">2022-05-17T10:01:00Z</dcterms:modified>
</cp:coreProperties>
</file>