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<sst xmlns="http://schemas.openxmlformats.org/spreadsheetml/2006/main" count="162" uniqueCount="99">
  <si>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</si>
  <si>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</si>
  <si>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</si>
  <si>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</si>
  <si>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</si>
  <si>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</si>
  <si>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</si>
  <si>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</si>
  <si>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</si>
  <si>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</si>
  <si>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</si>
  <si>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</si>
  <si>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</si>
  <si>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</si>
  <si>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UA-P-2019-05-24-001640-a</t>
  </si>
  <si>
    <t>70330000-3 Послуги з утримання будинку і прибудинкової території</t>
  </si>
  <si>
    <t>Без використання електронної системи</t>
  </si>
  <si>
    <t>UAH</t>
  </si>
  <si>
    <t>70330000-3 Послуги з управління нерухомістю, надавані на платній основі чи на договірних засадах</t>
  </si>
  <si>
    <t>UA-P-2019-05-24-001412-a</t>
  </si>
  <si>
    <t>90510000-5 Вивіз ТПВ</t>
  </si>
  <si>
    <t>90510000-5 Утилізація/видалення сміття та поводження зі сміттям</t>
  </si>
  <si>
    <t>UA-P-2019-05-24-001395-a</t>
  </si>
  <si>
    <t>09320000-8 Теплопостачання</t>
  </si>
  <si>
    <t>09320000-8 Пара, гаряча вода та пов’язана продукція</t>
  </si>
  <si>
    <t>UA-P-2019-05-24-001385-a</t>
  </si>
  <si>
    <t>72260000-5 Постачання примірників та пакетів оновлень "M.E.Doc"</t>
  </si>
  <si>
    <t>72260000-5 Послуги, пов’язані з програмним забезпеченням</t>
  </si>
  <si>
    <t>UA-P-2019-05-24-001366-a</t>
  </si>
  <si>
    <t>72310000-1 Постачання КП "Програмний комплекс "Варта" з правом використання до закінчення терміну дії кваліфікованого сертифікату електроного підпису</t>
  </si>
  <si>
    <t>72310000-1 Послуги з обробки даних</t>
  </si>
  <si>
    <t>UA-P-2019-05-24-001354-a</t>
  </si>
  <si>
    <t>66510000-8 Страхування майна</t>
  </si>
  <si>
    <t>66510000-8 Страхові послуги</t>
  </si>
  <si>
    <t>UA-P-2019-05-24-001345-a</t>
  </si>
  <si>
    <t>50310000-1 Заправка та реставрація картриджа</t>
  </si>
  <si>
    <t>50310000-1 Технічне обслуговування і ремонт офісної техніки</t>
  </si>
  <si>
    <t>UA-P-2019-05-24-001311-a</t>
  </si>
  <si>
    <t>72250000-2 Послуги щодо консультування і адміністрування програмного забезпечення в межах програмного продукту "ЄІСУБ"</t>
  </si>
  <si>
    <t>72250000-2 Послуги, пов’язані із системами та підтримкою</t>
  </si>
  <si>
    <t>UA-P-2019-05-24-001293-a</t>
  </si>
  <si>
    <t>38290000-4 Система виміру поля</t>
  </si>
  <si>
    <t>Допорогова закупівля</t>
  </si>
  <si>
    <t>38290000-4 Геодезичні, гідрографічні, океанографічні та гідрологічні прилади та пристрої</t>
  </si>
  <si>
    <t>2610 Субсидії та поточні трансферти підприємствам (установам, організаціям)</t>
  </si>
  <si>
    <t>UA-P-2019-05-24-001256-a</t>
  </si>
  <si>
    <t>90610000-6 Послуги з прибирання території</t>
  </si>
  <si>
    <t>90610000-6 Послуги з прибирання та підмітання вулиць</t>
  </si>
  <si>
    <t>UA-P-2019-05-24-001211-a</t>
  </si>
  <si>
    <t>44610000-9 Каністра</t>
  </si>
  <si>
    <t>44610000-9 Цистерни, резервуари, контейнери та посудини високого тиску</t>
  </si>
  <si>
    <t>UA-P-2019-05-24-001188-a</t>
  </si>
  <si>
    <t>60180000-3 Автотранспортні послуги з перевезення</t>
  </si>
  <si>
    <t>60180000-3 Прокат вантажних транспортних засобів із водієм для перевезення товарів</t>
  </si>
  <si>
    <t>UA-P-2019-05-24-001056-a</t>
  </si>
  <si>
    <t>43410000-0 Подрібнювач гілок</t>
  </si>
  <si>
    <t>43410000-0 Машини для обробки мінералів</t>
  </si>
  <si>
    <t>3210 Капітальні трансферти підприємствам (установам, організаціям)</t>
  </si>
  <si>
    <t>UA-P-2019-05-24-001024-a</t>
  </si>
  <si>
    <t>44510000-8 Секатор</t>
  </si>
  <si>
    <t>44510000-8 Знаряддя</t>
  </si>
  <si>
    <t>UA-P-2019-05-24-000961-a</t>
  </si>
  <si>
    <t>34910000-9 Тачка садова</t>
  </si>
  <si>
    <t>34910000-9 Гужові чи ручні вози, інші транспортні засоби з немеханічним приводом, багажні вози та різні запасні частини</t>
  </si>
  <si>
    <t>UA-P-2019-05-24-000911-a</t>
  </si>
  <si>
    <t>18930000-7 Мішок господарський</t>
  </si>
  <si>
    <t>18930000-7 Мішки та пакети</t>
  </si>
  <si>
    <t>UA-P-2019-05-24-000866-a</t>
  </si>
  <si>
    <t>09210000-4 Масло</t>
  </si>
  <si>
    <t>09210000-4 Мастильні засоби</t>
  </si>
  <si>
    <t>UA-P-2019-05-24-000636-a</t>
  </si>
  <si>
    <t>09130000-9 Бензин</t>
  </si>
  <si>
    <t>09130000-9 Нафта і дистиляти</t>
  </si>
  <si>
    <t>UA-P-2019-05-24-000620-a</t>
  </si>
  <si>
    <t>42670000-3 Косильна головка, ріжучий диск, ніж для мотокоси</t>
  </si>
  <si>
    <t>42670000-3 Частини та приладдя до верстатів</t>
  </si>
  <si>
    <t>UA-P-2019-05-24-000597-a</t>
  </si>
  <si>
    <t>39520000-3 Захисний чохол для мотокоси</t>
  </si>
  <si>
    <t>39520000-3 Готові текстильні вироби</t>
  </si>
  <si>
    <t>UA-P-2019-05-24-000559-a</t>
  </si>
  <si>
    <t>99999999-9 Маска з сіткою і навушниками</t>
  </si>
  <si>
    <t>99999999-9 Не відображене в інших розділах
000 Предмет закупівлі вказано у описі тендеру, лоту або предмету закупівлі</t>
  </si>
  <si>
    <t>UA-P-2019-05-24-000523-a</t>
  </si>
  <si>
    <t>16810000-6 Ремінь  для мотокоси</t>
  </si>
  <si>
    <t>16810000-6 Частини для сільськогосподарської техніки</t>
  </si>
  <si>
    <t>UA-P-2019-05-24-000497-a</t>
  </si>
  <si>
    <t>19720000-9 Ліска для мотокоси</t>
  </si>
  <si>
    <t>19720000-9 Синтетичні волокна</t>
  </si>
  <si>
    <t>UA-P-2019-05-24-000487-a</t>
  </si>
  <si>
    <t>31150000-2 Зарядний пристрій Stihl</t>
  </si>
  <si>
    <t>31150000-2 Баласти для розрядних ламп чи трубок</t>
  </si>
  <si>
    <t>UA-P-2019-05-24-000461-a</t>
  </si>
  <si>
    <t>16310000-1 Мотокоси Stihl, акумулятор ранцевий</t>
  </si>
  <si>
    <t>16310000-1 Косарки</t>
  </si>
  <si>
    <t>UA-P-2019-05-24-000435-a</t>
  </si>
  <si>
    <t>71350000-6 Виконання наукової археологічної розвідки</t>
  </si>
  <si>
    <t>Переговорна процедура</t>
  </si>
  <si>
    <t>71350000-6 Науково-технічні послуги в галузі інженерії</t>
  </si>
  <si>
    <t>Звіт створений 27.05.2019 16:42 використовуючи http://zakupki.prom.ua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</si>
</sst>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h:mm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spans="1:11" ht="63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25.5">
      <c r="A6" s="1" t="s">
        <v>14</v>
      </c>
      <c r="B6" s="3" t="s">
        <v>15</v>
      </c>
      <c r="C6" s="4"/>
      <c r="D6" s="5" t="s">
        <v>16</v>
      </c>
      <c r="E6" s="6">
        <v>17948</v>
      </c>
      <c r="F6" s="1" t="s">
        <v>17</v>
      </c>
      <c r="G6" s="7">
        <v>43609</v>
      </c>
      <c r="H6" s="8">
        <v>43586.125</v>
      </c>
      <c r="I6" s="1" t="s">
        <v>18</v>
      </c>
      <c r="J6" s="1"/>
      <c r="K6" s="9" t="str">
        <f>HYPERLINK("https://my.zakupki.prom.ua/cabinet/purchases/state_plan/view/8044635")</f>
        <v>https://my.zakupki.prom.ua/cabinet/purchases/state_plan/view/8044635</v>
      </c>
    </row>
    <row r="7" spans="1:11" ht="25.5">
      <c r="A7" s="1" t="s">
        <v>19</v>
      </c>
      <c r="B7" s="3" t="s">
        <v>20</v>
      </c>
      <c r="C7" s="4"/>
      <c r="D7" s="5" t="s">
        <v>16</v>
      </c>
      <c r="E7" s="6">
        <v>180</v>
      </c>
      <c r="F7" s="1" t="s">
        <v>17</v>
      </c>
      <c r="G7" s="7">
        <v>43609</v>
      </c>
      <c r="H7" s="8">
        <v>43586.125</v>
      </c>
      <c r="I7" s="1" t="s">
        <v>21</v>
      </c>
      <c r="J7" s="1"/>
      <c r="K7" s="9" t="str">
        <f>HYPERLINK("https://my.zakupki.prom.ua/cabinet/purchases/state_plan/view/8044111")</f>
        <v>https://my.zakupki.prom.ua/cabinet/purchases/state_plan/view/8044111</v>
      </c>
    </row>
    <row r="8" spans="1:11" ht="25.5">
      <c r="A8" s="1" t="s">
        <v>22</v>
      </c>
      <c r="B8" s="3" t="s">
        <v>23</v>
      </c>
      <c r="C8" s="4"/>
      <c r="D8" s="5" t="s">
        <v>16</v>
      </c>
      <c r="E8" s="6">
        <v>23611</v>
      </c>
      <c r="F8" s="1" t="s">
        <v>17</v>
      </c>
      <c r="G8" s="7">
        <v>43609</v>
      </c>
      <c r="H8" s="8">
        <v>43586.125</v>
      </c>
      <c r="I8" s="1" t="s">
        <v>24</v>
      </c>
      <c r="J8" s="1"/>
      <c r="K8" s="9" t="str">
        <f>HYPERLINK("https://my.zakupki.prom.ua/cabinet/purchases/state_plan/view/8044098")</f>
        <v>https://my.zakupki.prom.ua/cabinet/purchases/state_plan/view/8044098</v>
      </c>
    </row>
    <row r="9" spans="1:11" ht="25.5">
      <c r="A9" s="1" t="s">
        <v>25</v>
      </c>
      <c r="B9" s="3" t="s">
        <v>26</v>
      </c>
      <c r="C9" s="4"/>
      <c r="D9" s="5" t="s">
        <v>16</v>
      </c>
      <c r="E9" s="6">
        <v>1500</v>
      </c>
      <c r="F9" s="1" t="s">
        <v>17</v>
      </c>
      <c r="G9" s="7">
        <v>43609</v>
      </c>
      <c r="H9" s="8">
        <v>43770.083333333336</v>
      </c>
      <c r="I9" s="1" t="s">
        <v>27</v>
      </c>
      <c r="J9" s="1"/>
      <c r="K9" s="9" t="str">
        <f>HYPERLINK("https://my.zakupki.prom.ua/cabinet/purchases/state_plan/view/8044094")</f>
        <v>https://my.zakupki.prom.ua/cabinet/purchases/state_plan/view/8044094</v>
      </c>
    </row>
    <row r="10" spans="1:11" ht="63.75">
      <c r="A10" s="1" t="s">
        <v>28</v>
      </c>
      <c r="B10" s="3" t="s">
        <v>29</v>
      </c>
      <c r="C10" s="4"/>
      <c r="D10" s="5" t="s">
        <v>16</v>
      </c>
      <c r="E10" s="6">
        <v>438</v>
      </c>
      <c r="F10" s="1" t="s">
        <v>17</v>
      </c>
      <c r="G10" s="7">
        <v>43609</v>
      </c>
      <c r="H10" s="8">
        <v>43466.083333333336</v>
      </c>
      <c r="I10" s="1" t="s">
        <v>30</v>
      </c>
      <c r="J10" s="1"/>
      <c r="K10" s="9" t="str">
        <f>HYPERLINK("https://my.zakupki.prom.ua/cabinet/purchases/state_plan/view/8043970")</f>
        <v>https://my.zakupki.prom.ua/cabinet/purchases/state_plan/view/8043970</v>
      </c>
    </row>
    <row r="11" spans="1:11" ht="25.5">
      <c r="A11" s="1" t="s">
        <v>31</v>
      </c>
      <c r="B11" s="3" t="s">
        <v>32</v>
      </c>
      <c r="C11" s="4"/>
      <c r="D11" s="5" t="s">
        <v>16</v>
      </c>
      <c r="E11" s="6">
        <v>2999</v>
      </c>
      <c r="F11" s="1" t="s">
        <v>17</v>
      </c>
      <c r="G11" s="7">
        <v>43609</v>
      </c>
      <c r="H11" s="8">
        <v>43770.083333333336</v>
      </c>
      <c r="I11" s="1" t="s">
        <v>33</v>
      </c>
      <c r="J11" s="1"/>
      <c r="K11" s="9" t="str">
        <f>HYPERLINK("https://my.zakupki.prom.ua/cabinet/purchases/state_plan/view/8043924")</f>
        <v>https://my.zakupki.prom.ua/cabinet/purchases/state_plan/view/8043924</v>
      </c>
    </row>
    <row r="12" spans="1:11" ht="25.5">
      <c r="A12" s="1" t="s">
        <v>34</v>
      </c>
      <c r="B12" s="3" t="s">
        <v>35</v>
      </c>
      <c r="C12" s="4"/>
      <c r="D12" s="5" t="s">
        <v>16</v>
      </c>
      <c r="E12" s="6">
        <v>600</v>
      </c>
      <c r="F12" s="1" t="s">
        <v>17</v>
      </c>
      <c r="G12" s="7">
        <v>43609</v>
      </c>
      <c r="H12" s="8">
        <v>43617.125</v>
      </c>
      <c r="I12" s="1" t="s">
        <v>36</v>
      </c>
      <c r="J12" s="1"/>
      <c r="K12" s="9" t="str">
        <f>HYPERLINK("https://my.zakupki.prom.ua/cabinet/purchases/state_plan/view/8043920")</f>
        <v>https://my.zakupki.prom.ua/cabinet/purchases/state_plan/view/8043920</v>
      </c>
    </row>
    <row r="13" spans="1:11" ht="51">
      <c r="A13" s="1" t="s">
        <v>37</v>
      </c>
      <c r="B13" s="3" t="s">
        <v>38</v>
      </c>
      <c r="C13" s="4"/>
      <c r="D13" s="5" t="s">
        <v>16</v>
      </c>
      <c r="E13" s="6">
        <v>1800</v>
      </c>
      <c r="F13" s="1" t="s">
        <v>17</v>
      </c>
      <c r="G13" s="7">
        <v>43609</v>
      </c>
      <c r="H13" s="8">
        <v>43586.125</v>
      </c>
      <c r="I13" s="1" t="s">
        <v>39</v>
      </c>
      <c r="J13" s="1"/>
      <c r="K13" s="9" t="str">
        <f>HYPERLINK("https://my.zakupki.prom.ua/cabinet/purchases/state_plan/view/8043904")</f>
        <v>https://my.zakupki.prom.ua/cabinet/purchases/state_plan/view/8043904</v>
      </c>
    </row>
    <row r="14" spans="1:11" ht="12.75">
      <c r="A14" s="1" t="s">
        <v>40</v>
      </c>
      <c r="B14" s="3" t="s">
        <v>41</v>
      </c>
      <c r="C14" s="4"/>
      <c r="D14" s="5" t="s">
        <v>42</v>
      </c>
      <c r="E14" s="6">
        <v>5300</v>
      </c>
      <c r="F14" s="1" t="s">
        <v>17</v>
      </c>
      <c r="G14" s="7">
        <v>43609</v>
      </c>
      <c r="H14" s="8">
        <v>43617.125</v>
      </c>
      <c r="I14" s="1" t="s">
        <v>43</v>
      </c>
      <c r="J14" s="1" t="s">
        <v>44</v>
      </c>
      <c r="K14" s="9" t="str">
        <f>HYPERLINK("https://my.zakupki.prom.ua/cabinet/purchases/state_plan/view/8043895")</f>
        <v>https://my.zakupki.prom.ua/cabinet/purchases/state_plan/view/8043895</v>
      </c>
    </row>
    <row r="15" spans="1:11" ht="25.5">
      <c r="A15" s="1" t="s">
        <v>45</v>
      </c>
      <c r="B15" s="3" t="s">
        <v>46</v>
      </c>
      <c r="C15" s="4"/>
      <c r="D15" s="5" t="s">
        <v>42</v>
      </c>
      <c r="E15" s="6">
        <v>76663</v>
      </c>
      <c r="F15" s="1" t="s">
        <v>17</v>
      </c>
      <c r="G15" s="7">
        <v>43609</v>
      </c>
      <c r="H15" s="8">
        <v>43617.125</v>
      </c>
      <c r="I15" s="1" t="s">
        <v>47</v>
      </c>
      <c r="J15" s="1" t="s">
        <v>44</v>
      </c>
      <c r="K15" s="9" t="str">
        <f>HYPERLINK("https://my.zakupki.prom.ua/cabinet/purchases/state_plan/view/8043756")</f>
        <v>https://my.zakupki.prom.ua/cabinet/purchases/state_plan/view/8043756</v>
      </c>
    </row>
    <row r="16" spans="1:11" ht="25.5">
      <c r="A16" s="1" t="s">
        <v>48</v>
      </c>
      <c r="B16" s="3" t="s">
        <v>49</v>
      </c>
      <c r="C16" s="4"/>
      <c r="D16" s="5" t="s">
        <v>16</v>
      </c>
      <c r="E16" s="6">
        <v>1150</v>
      </c>
      <c r="F16" s="1" t="s">
        <v>17</v>
      </c>
      <c r="G16" s="7">
        <v>43609</v>
      </c>
      <c r="H16" s="8">
        <v>43617.125</v>
      </c>
      <c r="I16" s="1" t="s">
        <v>50</v>
      </c>
      <c r="J16" s="1" t="s">
        <v>44</v>
      </c>
      <c r="K16" s="9" t="str">
        <f>HYPERLINK("https://my.zakupki.prom.ua/cabinet/purchases/state_plan/view/8043726")</f>
        <v>https://my.zakupki.prom.ua/cabinet/purchases/state_plan/view/8043726</v>
      </c>
    </row>
    <row r="17" spans="1:11" ht="25.5">
      <c r="A17" s="1" t="s">
        <v>51</v>
      </c>
      <c r="B17" s="3" t="s">
        <v>52</v>
      </c>
      <c r="C17" s="4"/>
      <c r="D17" s="5" t="s">
        <v>42</v>
      </c>
      <c r="E17" s="6">
        <v>55000</v>
      </c>
      <c r="F17" s="1" t="s">
        <v>17</v>
      </c>
      <c r="G17" s="7">
        <v>43609</v>
      </c>
      <c r="H17" s="8">
        <v>43617.125</v>
      </c>
      <c r="I17" s="1" t="s">
        <v>53</v>
      </c>
      <c r="J17" s="1" t="s">
        <v>44</v>
      </c>
      <c r="K17" s="9" t="str">
        <f>HYPERLINK("https://my.zakupki.prom.ua/cabinet/purchases/state_plan/view/8043712")</f>
        <v>https://my.zakupki.prom.ua/cabinet/purchases/state_plan/view/8043712</v>
      </c>
    </row>
    <row r="18" spans="1:11" ht="12.75">
      <c r="A18" s="1" t="s">
        <v>54</v>
      </c>
      <c r="B18" s="3" t="s">
        <v>55</v>
      </c>
      <c r="C18" s="4"/>
      <c r="D18" s="5" t="s">
        <v>42</v>
      </c>
      <c r="E18" s="6">
        <v>32500</v>
      </c>
      <c r="F18" s="1" t="s">
        <v>17</v>
      </c>
      <c r="G18" s="7">
        <v>43609</v>
      </c>
      <c r="H18" s="8">
        <v>43617.125</v>
      </c>
      <c r="I18" s="1" t="s">
        <v>56</v>
      </c>
      <c r="J18" s="1" t="s">
        <v>57</v>
      </c>
      <c r="K18" s="9" t="str">
        <f>HYPERLINK("https://my.zakupki.prom.ua/cabinet/purchases/state_plan/view/8043423")</f>
        <v>https://my.zakupki.prom.ua/cabinet/purchases/state_plan/view/8043423</v>
      </c>
    </row>
    <row r="19" spans="1:11" ht="12.75">
      <c r="A19" s="1" t="s">
        <v>58</v>
      </c>
      <c r="B19" s="3" t="s">
        <v>59</v>
      </c>
      <c r="C19" s="4"/>
      <c r="D19" s="5" t="s">
        <v>42</v>
      </c>
      <c r="E19" s="6">
        <v>3500</v>
      </c>
      <c r="F19" s="1" t="s">
        <v>17</v>
      </c>
      <c r="G19" s="7">
        <v>43609</v>
      </c>
      <c r="H19" s="8">
        <v>43647.125</v>
      </c>
      <c r="I19" s="1" t="s">
        <v>60</v>
      </c>
      <c r="J19" s="1" t="s">
        <v>44</v>
      </c>
      <c r="K19" s="9" t="str">
        <f>HYPERLINK("https://my.zakupki.prom.ua/cabinet/purchases/state_plan/view/8043293")</f>
        <v>https://my.zakupki.prom.ua/cabinet/purchases/state_plan/view/8043293</v>
      </c>
    </row>
    <row r="20" spans="1:11" ht="25.5">
      <c r="A20" s="1" t="s">
        <v>61</v>
      </c>
      <c r="B20" s="3" t="s">
        <v>62</v>
      </c>
      <c r="C20" s="4"/>
      <c r="D20" s="5" t="s">
        <v>16</v>
      </c>
      <c r="E20" s="6">
        <v>2300</v>
      </c>
      <c r="F20" s="1" t="s">
        <v>17</v>
      </c>
      <c r="G20" s="7">
        <v>43609</v>
      </c>
      <c r="H20" s="8">
        <v>43617.125</v>
      </c>
      <c r="I20" s="1" t="s">
        <v>63</v>
      </c>
      <c r="J20" s="1" t="s">
        <v>44</v>
      </c>
      <c r="K20" s="9" t="str">
        <f>HYPERLINK("https://my.zakupki.prom.ua/cabinet/purchases/state_plan/view/8043260")</f>
        <v>https://my.zakupki.prom.ua/cabinet/purchases/state_plan/view/8043260</v>
      </c>
    </row>
    <row r="21" spans="1:11" ht="25.5">
      <c r="A21" s="1" t="s">
        <v>64</v>
      </c>
      <c r="B21" s="3" t="s">
        <v>65</v>
      </c>
      <c r="C21" s="4"/>
      <c r="D21" s="5" t="s">
        <v>16</v>
      </c>
      <c r="E21" s="6">
        <v>500</v>
      </c>
      <c r="F21" s="1" t="s">
        <v>17</v>
      </c>
      <c r="G21" s="7">
        <v>43609</v>
      </c>
      <c r="H21" s="8">
        <v>43617.125</v>
      </c>
      <c r="I21" s="1" t="s">
        <v>66</v>
      </c>
      <c r="J21" s="1" t="s">
        <v>44</v>
      </c>
      <c r="K21" s="9" t="str">
        <f>HYPERLINK("https://my.zakupki.prom.ua/cabinet/purchases/state_plan/view/8043129")</f>
        <v>https://my.zakupki.prom.ua/cabinet/purchases/state_plan/view/8043129</v>
      </c>
    </row>
    <row r="22" spans="1:11" ht="25.5">
      <c r="A22" s="1" t="s">
        <v>67</v>
      </c>
      <c r="B22" s="3" t="s">
        <v>68</v>
      </c>
      <c r="C22" s="4"/>
      <c r="D22" s="5" t="s">
        <v>16</v>
      </c>
      <c r="E22" s="6">
        <v>2730</v>
      </c>
      <c r="F22" s="1" t="s">
        <v>17</v>
      </c>
      <c r="G22" s="7">
        <v>43609</v>
      </c>
      <c r="H22" s="8">
        <v>43617.125</v>
      </c>
      <c r="I22" s="1" t="s">
        <v>69</v>
      </c>
      <c r="J22" s="1" t="s">
        <v>44</v>
      </c>
      <c r="K22" s="9" t="str">
        <f>HYPERLINK("https://my.zakupki.prom.ua/cabinet/purchases/state_plan/view/8043008")</f>
        <v>https://my.zakupki.prom.ua/cabinet/purchases/state_plan/view/8043008</v>
      </c>
    </row>
    <row r="23" spans="1:11" ht="12.75">
      <c r="A23" s="1" t="s">
        <v>70</v>
      </c>
      <c r="B23" s="3" t="s">
        <v>71</v>
      </c>
      <c r="C23" s="4"/>
      <c r="D23" s="5" t="s">
        <v>42</v>
      </c>
      <c r="E23" s="6">
        <v>25500</v>
      </c>
      <c r="F23" s="1" t="s">
        <v>17</v>
      </c>
      <c r="G23" s="7">
        <v>43609</v>
      </c>
      <c r="H23" s="8">
        <v>43586.125</v>
      </c>
      <c r="I23" s="1" t="s">
        <v>72</v>
      </c>
      <c r="J23" s="1" t="s">
        <v>44</v>
      </c>
      <c r="K23" s="9" t="str">
        <f>HYPERLINK("https://my.zakupki.prom.ua/cabinet/purchases/state_plan/view/8042622")</f>
        <v>https://my.zakupki.prom.ua/cabinet/purchases/state_plan/view/8042622</v>
      </c>
    </row>
    <row r="24" spans="1:11" ht="25.5">
      <c r="A24" s="1" t="s">
        <v>73</v>
      </c>
      <c r="B24" s="3" t="s">
        <v>74</v>
      </c>
      <c r="C24" s="4"/>
      <c r="D24" s="5" t="s">
        <v>42</v>
      </c>
      <c r="E24" s="6">
        <v>3375</v>
      </c>
      <c r="F24" s="1" t="s">
        <v>17</v>
      </c>
      <c r="G24" s="7">
        <v>43609</v>
      </c>
      <c r="H24" s="8">
        <v>43617.125</v>
      </c>
      <c r="I24" s="1" t="s">
        <v>75</v>
      </c>
      <c r="J24" s="1" t="s">
        <v>44</v>
      </c>
      <c r="K24" s="9" t="str">
        <f>HYPERLINK("https://my.zakupki.prom.ua/cabinet/purchases/state_plan/view/8042492")</f>
        <v>https://my.zakupki.prom.ua/cabinet/purchases/state_plan/view/8042492</v>
      </c>
    </row>
    <row r="25" spans="1:11" ht="25.5">
      <c r="A25" s="1" t="s">
        <v>76</v>
      </c>
      <c r="B25" s="3" t="s">
        <v>77</v>
      </c>
      <c r="C25" s="4"/>
      <c r="D25" s="5" t="s">
        <v>16</v>
      </c>
      <c r="E25" s="6">
        <v>1200</v>
      </c>
      <c r="F25" s="1" t="s">
        <v>17</v>
      </c>
      <c r="G25" s="7">
        <v>43609</v>
      </c>
      <c r="H25" s="8">
        <v>43617.125</v>
      </c>
      <c r="I25" s="1" t="s">
        <v>78</v>
      </c>
      <c r="J25" s="1" t="s">
        <v>44</v>
      </c>
      <c r="K25" s="9" t="str">
        <f>HYPERLINK("https://my.zakupki.prom.ua/cabinet/purchases/state_plan/view/8042478")</f>
        <v>https://my.zakupki.prom.ua/cabinet/purchases/state_plan/view/8042478</v>
      </c>
    </row>
    <row r="26" spans="1:11" ht="25.5">
      <c r="A26" s="1" t="s">
        <v>79</v>
      </c>
      <c r="B26" s="3" t="s">
        <v>80</v>
      </c>
      <c r="C26" s="4"/>
      <c r="D26" s="5" t="s">
        <v>16</v>
      </c>
      <c r="E26" s="6">
        <v>2685</v>
      </c>
      <c r="F26" s="1" t="s">
        <v>17</v>
      </c>
      <c r="G26" s="7">
        <v>43609</v>
      </c>
      <c r="H26" s="8">
        <v>43617.125</v>
      </c>
      <c r="I26" s="1" t="s">
        <v>81</v>
      </c>
      <c r="J26" s="1" t="s">
        <v>44</v>
      </c>
      <c r="K26" s="9" t="str">
        <f>HYPERLINK("https://my.zakupki.prom.ua/cabinet/purchases/state_plan/view/8042459")</f>
        <v>https://my.zakupki.prom.ua/cabinet/purchases/state_plan/view/8042459</v>
      </c>
    </row>
    <row r="27" spans="1:11" ht="25.5">
      <c r="A27" s="1" t="s">
        <v>82</v>
      </c>
      <c r="B27" s="3" t="s">
        <v>83</v>
      </c>
      <c r="C27" s="4"/>
      <c r="D27" s="5" t="s">
        <v>16</v>
      </c>
      <c r="E27" s="6">
        <v>2700</v>
      </c>
      <c r="F27" s="1" t="s">
        <v>17</v>
      </c>
      <c r="G27" s="7">
        <v>43609</v>
      </c>
      <c r="H27" s="8">
        <v>43617.125</v>
      </c>
      <c r="I27" s="1" t="s">
        <v>84</v>
      </c>
      <c r="J27" s="1" t="s">
        <v>44</v>
      </c>
      <c r="K27" s="9" t="str">
        <f>HYPERLINK("https://my.zakupki.prom.ua/cabinet/purchases/state_plan/view/8042341")</f>
        <v>https://my.zakupki.prom.ua/cabinet/purchases/state_plan/view/8042341</v>
      </c>
    </row>
    <row r="28" spans="1:11" ht="25.5">
      <c r="A28" s="1" t="s">
        <v>85</v>
      </c>
      <c r="B28" s="3" t="s">
        <v>86</v>
      </c>
      <c r="C28" s="4"/>
      <c r="D28" s="5" t="s">
        <v>16</v>
      </c>
      <c r="E28" s="6">
        <v>1130</v>
      </c>
      <c r="F28" s="1" t="s">
        <v>17</v>
      </c>
      <c r="G28" s="7">
        <v>43609</v>
      </c>
      <c r="H28" s="8">
        <v>43617.125</v>
      </c>
      <c r="I28" s="1" t="s">
        <v>87</v>
      </c>
      <c r="J28" s="1" t="s">
        <v>44</v>
      </c>
      <c r="K28" s="9" t="str">
        <f>HYPERLINK("https://my.zakupki.prom.ua/cabinet/purchases/state_plan/view/8042322")</f>
        <v>https://my.zakupki.prom.ua/cabinet/purchases/state_plan/view/8042322</v>
      </c>
    </row>
    <row r="29" spans="1:11" ht="12.75">
      <c r="A29" s="1" t="s">
        <v>88</v>
      </c>
      <c r="B29" s="3" t="s">
        <v>89</v>
      </c>
      <c r="C29" s="4"/>
      <c r="D29" s="5" t="s">
        <v>42</v>
      </c>
      <c r="E29" s="6">
        <v>8000</v>
      </c>
      <c r="F29" s="1" t="s">
        <v>17</v>
      </c>
      <c r="G29" s="7">
        <v>43609</v>
      </c>
      <c r="H29" s="8">
        <v>43586.125</v>
      </c>
      <c r="I29" s="1" t="s">
        <v>90</v>
      </c>
      <c r="J29" s="1" t="s">
        <v>44</v>
      </c>
      <c r="K29" s="9" t="str">
        <f>HYPERLINK("https://my.zakupki.prom.ua/cabinet/purchases/state_plan/view/8042314")</f>
        <v>https://my.zakupki.prom.ua/cabinet/purchases/state_plan/view/8042314</v>
      </c>
    </row>
    <row r="30" spans="1:11" ht="25.5">
      <c r="A30" s="1" t="s">
        <v>91</v>
      </c>
      <c r="B30" s="3" t="s">
        <v>92</v>
      </c>
      <c r="C30" s="4"/>
      <c r="D30" s="5" t="s">
        <v>42</v>
      </c>
      <c r="E30" s="6">
        <v>109500</v>
      </c>
      <c r="F30" s="1" t="s">
        <v>17</v>
      </c>
      <c r="G30" s="7">
        <v>43609</v>
      </c>
      <c r="H30" s="8">
        <v>43586.125</v>
      </c>
      <c r="I30" s="1" t="s">
        <v>93</v>
      </c>
      <c r="J30" s="1" t="s">
        <v>57</v>
      </c>
      <c r="K30" s="9" t="str">
        <f>HYPERLINK("https://my.zakupki.prom.ua/cabinet/purchases/state_plan/view/8042298")</f>
        <v>https://my.zakupki.prom.ua/cabinet/purchases/state_plan/view/8042298</v>
      </c>
    </row>
    <row r="31" spans="1:11" ht="25.5">
      <c r="A31" s="1" t="s">
        <v>94</v>
      </c>
      <c r="B31" s="3" t="s">
        <v>95</v>
      </c>
      <c r="C31" s="4"/>
      <c r="D31" s="5" t="s">
        <v>96</v>
      </c>
      <c r="E31" s="6">
        <v>546570</v>
      </c>
      <c r="F31" s="1" t="s">
        <v>17</v>
      </c>
      <c r="G31" s="7">
        <v>43609</v>
      </c>
      <c r="H31" s="8">
        <v>43617.125</v>
      </c>
      <c r="I31" s="1" t="s">
        <v>97</v>
      </c>
      <c r="J31" s="1"/>
      <c r="K31" s="9" t="str">
        <f>HYPERLINK("https://my.zakupki.prom.ua/cabinet/purchases/state_plan/view/8042182")</f>
        <v>https://my.zakupki.prom.ua/cabinet/purchases/state_plan/view/8042182</v>
      </c>
    </row>
    <row r="32" ht="12.75">
      <c r="A32" s="1" t="s">
        <v>98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2019-05-27T13:43:19Z</dcterms:modified>
  <cp:category/>
  <cp:version/>
  <cp:contentType/>
  <cp:contentStatus/>
</cp:coreProperties>
</file>