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10" yWindow="555" windowWidth="17895" windowHeight="11445"/>
  </bookViews>
  <sheets>
    <sheet name="Sheet" sheetId="1" r:id="rId1"/>
  </sheets>
  <definedNames>
    <definedName name="_xlnm._FilterDatabase" localSheetId="0" hidden="1">Sheet!$A$3:$AD$22</definedName>
  </definedNames>
  <calcPr calcId="145621"/>
</workbook>
</file>

<file path=xl/calcChain.xml><?xml version="1.0" encoding="utf-8"?>
<calcChain xmlns="http://schemas.openxmlformats.org/spreadsheetml/2006/main">
  <c r="T22" i="1" l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<sst xmlns="http://schemas.openxmlformats.org/spreadsheetml/2006/main" count="241" uniqueCount="138">
  <si>
    <t>% зниження</t>
  </si>
  <si>
    <t>031016</t>
  </si>
  <si>
    <t>03341305</t>
  </si>
  <si>
    <t>09320000-8 - Пара, гаряча вода та пов’язана продукція</t>
  </si>
  <si>
    <t>1-2023</t>
  </si>
  <si>
    <t>10/2023</t>
  </si>
  <si>
    <t>12/2023</t>
  </si>
  <si>
    <t>13/2023</t>
  </si>
  <si>
    <t>1680в</t>
  </si>
  <si>
    <t>1680с</t>
  </si>
  <si>
    <t>19087191</t>
  </si>
  <si>
    <t>2/2023</t>
  </si>
  <si>
    <t>23ДН</t>
  </si>
  <si>
    <t>2676305397</t>
  </si>
  <si>
    <t>31625000-3 - Пристрої охоронної та пожежної сигналізації</t>
  </si>
  <si>
    <t>32688148</t>
  </si>
  <si>
    <t>33580257</t>
  </si>
  <si>
    <t>33711900-6 - Мило</t>
  </si>
  <si>
    <t>34588401</t>
  </si>
  <si>
    <t>35323603</t>
  </si>
  <si>
    <t>36216548</t>
  </si>
  <si>
    <t>39831000-6 - Засоби для прання і миття</t>
  </si>
  <si>
    <t>41612830</t>
  </si>
  <si>
    <t>42128439</t>
  </si>
  <si>
    <t>42353652</t>
  </si>
  <si>
    <t>43261044</t>
  </si>
  <si>
    <t>44953530</t>
  </si>
  <si>
    <t>48440000-4 - Пакети програмного забезпечення для фінансового аналізу та бухгалтерського обліку</t>
  </si>
  <si>
    <t>48620000-0 - Операційні системи</t>
  </si>
  <si>
    <t>5/2023</t>
  </si>
  <si>
    <t>65110000-7 - Розподіл води</t>
  </si>
  <si>
    <t>7/2023</t>
  </si>
  <si>
    <t>71630000-3 - Послуги з технічного огляду та випробовувань</t>
  </si>
  <si>
    <t>72250000-2 - Послуги, пов’язані із системами та підтримкою</t>
  </si>
  <si>
    <t>72410000-7 - Послуги провайдерів</t>
  </si>
  <si>
    <t>75250000-3 - Послуги пожежних і рятувальних служб</t>
  </si>
  <si>
    <t>79110000-8 - Послуги з юридичного консультування та юридичного представництва</t>
  </si>
  <si>
    <t>79980000-7 - Послуги з передплати друкованих видань</t>
  </si>
  <si>
    <t>8/2023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</si>
  <si>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</si>
  <si>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</si>
  <si>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9/2023</t>
  </si>
  <si>
    <t>90430000-0 - Послуги з відведення стічних вод</t>
  </si>
  <si>
    <t>90510000-5 - Утилізація/видалення сміття та поводження зі сміттям</t>
  </si>
  <si>
    <t>9449</t>
  </si>
  <si>
    <t>UA-2023-01-12-010768-a</t>
  </si>
  <si>
    <t>UA-2023-01-17-015196-a</t>
  </si>
  <si>
    <t>UA-2023-01-24-018042-a</t>
  </si>
  <si>
    <t>UA-2023-01-26-015867-a</t>
  </si>
  <si>
    <t>UA-2023-02-05-000201-a</t>
  </si>
  <si>
    <t>UA-2023-04-09-000340-a</t>
  </si>
  <si>
    <t>UA-2023-04-09-000344-a</t>
  </si>
  <si>
    <t>UA-2023-05-05-012299-a</t>
  </si>
  <si>
    <t>UA-2023-07-13-010358-a</t>
  </si>
  <si>
    <t>UA-2023-07-13-011350-a</t>
  </si>
  <si>
    <t>UA-2023-07-13-012352-a</t>
  </si>
  <si>
    <t>UA-2023-07-13-012374-a</t>
  </si>
  <si>
    <t>UA-2023-09-04-013470-a</t>
  </si>
  <si>
    <t>UA-2023-10-29-000414-a</t>
  </si>
  <si>
    <t>UA-2023-12-14-023791-a</t>
  </si>
  <si>
    <t>UA-2023-12-15-001848-a</t>
  </si>
  <si>
    <t>UA-2023-12-15-001894-a</t>
  </si>
  <si>
    <t>UA-2023-12-15-009001-a</t>
  </si>
  <si>
    <t>UA-2023-12-21-017929-a</t>
  </si>
  <si>
    <t>UAH</t>
  </si>
  <si>
    <t>ЄДРПОУ переможця</t>
  </si>
  <si>
    <t>Ідентифікатор закупівлі</t>
  </si>
  <si>
    <t>Інтернет послуги ТОВ "Телеміст 2012"</t>
  </si>
  <si>
    <t>АДВОКАТСЬКЕ ОБ'ЄДНАННЯ "ЛІНІЯ ЗАХИСТУ"</t>
  </si>
  <si>
    <t>Валюта</t>
  </si>
  <si>
    <t>Водопостачання</t>
  </si>
  <si>
    <t>Всі учасники закупки</t>
  </si>
  <si>
    <t>ДГП23-1</t>
  </si>
  <si>
    <t>ДГП24-28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</si>
  <si>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</si>
  <si>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</si>
  <si>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</si>
  <si>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</si>
  <si>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Звіт створено 5 лютого в 12:04 з використанням http://zakupivli.pro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</si>
  <si>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</si>
  <si>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</si>
  <si>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</si>
  <si>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</si>
  <si>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</si>
  <si>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</si>
  <si>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М-04/407</t>
  </si>
  <si>
    <t>М-07/2</t>
  </si>
  <si>
    <t>МАКСИМОВ ЄВГЕН АНАТОЛІЙОВИЧ</t>
  </si>
  <si>
    <t>Назва потенційного переможця (з найменшою ціною)</t>
  </si>
  <si>
    <t>Назва товару</t>
  </si>
  <si>
    <t>Номер договору</t>
  </si>
  <si>
    <t>Обслуговування M.E.Doc</t>
  </si>
  <si>
    <t>Очікувана вартість, грн</t>
  </si>
  <si>
    <t>Очікувана вартість, одиниця.</t>
  </si>
  <si>
    <t>Посилання на тендер</t>
  </si>
  <si>
    <t xml:space="preserve">Послуги з навчання за курсом «Правила технічної експлуатації теплових установок і мереж»  та «Правила підготовки теплових господарств до опалювального періоду» з отриманням сертифікату </t>
  </si>
  <si>
    <t>Послуги з поводження з побутовими відходами ТОВ "Екологія-Д"</t>
  </si>
  <si>
    <t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</t>
  </si>
  <si>
    <t>Послуги з технічного обслуговування та утримання в належному стані внутрішніх та зовнішніх електромереж, а саме: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ізоляції,кабелів та проводів, повного опору петлі "фаза-нуль".</t>
  </si>
  <si>
    <t>Послуги знавчання закурсом "Пожежна безпека" з отриманням посвідчення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</si>
  <si>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</si>
  <si>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Пристрій охоронної сигналізвції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</si>
  <si>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</si>
  <si>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</si>
  <si>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</si>
  <si>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Спостереження за системами протипожежного захисту та оповіщення на об'єкті</t>
  </si>
  <si>
    <t>Статус</t>
  </si>
  <si>
    <t>Статус договору</t>
  </si>
  <si>
    <t>Сума зниження грн</t>
  </si>
  <si>
    <t>ТОВАРИСТВО З ОБМЕЖЕННОЮ ВІДПОВІДАЛЬНІСТЮ "ОХОРОННА АГЕНЦІЯ "КОМПЛЕКС ЗАХИСТ"</t>
  </si>
  <si>
    <t>ТОВАРИСТВО З ОБМЕЖЕНОЮ ВІДПОВІДАЛЬНІСТЮ "ГАЗЕТА "НАШЕ МІСТО"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</si>
  <si>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</si>
  <si>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</si>
  <si>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"ОХОРОНА "ДЖЕБ"</t>
  </si>
  <si>
    <t>ТОВАРИСТВО З ОБМЕЖЕНОЮ ВІДПОВІДАЛЬНІСТЮ "ОХОРОННА АГЕНЦІЯ "КОМПЛЕКС ЗАХИСТ"</t>
  </si>
  <si>
    <t>ТОВАРИСТВО З ОБМЕЖЕНОЮ ВІДПОВІДАЛЬНІСТЮ "ПОЖЕЖНА БЕЗПЕКА ТА НС"</t>
  </si>
  <si>
    <t>ТОВАРИСТВО З ОБМЕЖЕНОЮ ВІДПОВІДАЛЬНІСТЮ "ТЕЛЕМІСТ 2012"</t>
  </si>
  <si>
    <t>ТОВАРИСТВО З ОБМЕЖЕНОЮ ВІДПОВІДАЛЬНІСТЮ "УЧБОВИЙ КОМБІНАТ "СЕФЕТІ"</t>
  </si>
  <si>
    <t>ТОВАРИСТВО З ОБМЕЖЕНОЮ ВІДПОВІДАЛЬНІСТЮ "ЦЕНТР ІНФОРМАЦІЙНИХ І АНАЛІТИЧНИХ ТЕХНОЛОГІЙ"</t>
  </si>
  <si>
    <t>Теплопостачання КП "Теплоенерго"</t>
  </si>
  <si>
    <t xml:space="preserve">Технічний супровід комп'ютерної програми "Єдина інформаційна система управління місцевим бюджетом"
</t>
  </si>
  <si>
    <t>Тип процедури</t>
  </si>
  <si>
    <t>Товариство з обмеженою відповідальністю  «Учбовий комбінат «СЕФЕТІ»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</si>
  <si>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</si>
  <si>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</si>
  <si>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</si>
  <si>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</si>
  <si>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активний</t>
  </si>
  <si>
    <t>водовідведення</t>
  </si>
  <si>
    <t>завершено</t>
  </si>
  <si>
    <t>закритий</t>
  </si>
  <si>
    <t>м/118/01/2023</t>
  </si>
  <si>
    <t>мило   рідке</t>
  </si>
  <si>
    <t>миючи засоби</t>
  </si>
  <si>
    <t>періодичне видання "Газета "Наше місто"</t>
  </si>
  <si>
    <t>послуги з юридичного консультування та юридичного представництва</t>
  </si>
  <si>
    <t>№</t>
  </si>
  <si>
    <t>Річний план закупівель 2023 р  до 50 000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</si>
</sst>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42412481" TargetMode="External"/><Relationship Id="rId13" Type="http://schemas.openxmlformats.org/officeDocument/2006/relationships/hyperlink" Target="https://my.zakupivli.pro/cabinet/purchases/state_purchase/view/44930095" TargetMode="External"/><Relationship Id="rId18" Type="http://schemas.openxmlformats.org/officeDocument/2006/relationships/hyperlink" Target="https://my.zakupivli.pro/cabinet/purchases/state_purchase/view/47677541" TargetMode="External"/><Relationship Id="rId3" Type="http://schemas.openxmlformats.org/officeDocument/2006/relationships/hyperlink" Target="https://my.zakupivli.pro/cabinet/purchases/state_purchase/view/40307912" TargetMode="External"/><Relationship Id="rId7" Type="http://schemas.openxmlformats.org/officeDocument/2006/relationships/hyperlink" Target="https://my.zakupivli.pro/cabinet/purchases/state_purchase/view/41888489" TargetMode="External"/><Relationship Id="rId12" Type="http://schemas.openxmlformats.org/officeDocument/2006/relationships/hyperlink" Target="https://my.zakupivli.pro/cabinet/purchases/state_purchase/view/43917758" TargetMode="External"/><Relationship Id="rId17" Type="http://schemas.openxmlformats.org/officeDocument/2006/relationships/hyperlink" Target="https://my.zakupivli.pro/cabinet/purchases/state_purchase/view/47661847" TargetMode="External"/><Relationship Id="rId2" Type="http://schemas.openxmlformats.org/officeDocument/2006/relationships/hyperlink" Target="https://my.zakupivli.pro/cabinet/purchases/state_purchase/view/40123480" TargetMode="External"/><Relationship Id="rId16" Type="http://schemas.openxmlformats.org/officeDocument/2006/relationships/hyperlink" Target="https://my.zakupivli.pro/cabinet/purchases/state_purchase/view/47661673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cabinet/purchases/state_purchase/view/40033200" TargetMode="External"/><Relationship Id="rId6" Type="http://schemas.openxmlformats.org/officeDocument/2006/relationships/hyperlink" Target="https://my.zakupivli.pro/cabinet/purchases/state_purchase/view/41888469" TargetMode="External"/><Relationship Id="rId11" Type="http://schemas.openxmlformats.org/officeDocument/2006/relationships/hyperlink" Target="https://my.zakupivli.pro/cabinet/purchases/state_purchase/view/43917716" TargetMode="External"/><Relationship Id="rId5" Type="http://schemas.openxmlformats.org/officeDocument/2006/relationships/hyperlink" Target="https://my.zakupivli.pro/cabinet/purchases/state_purchase/view/40613192" TargetMode="External"/><Relationship Id="rId15" Type="http://schemas.openxmlformats.org/officeDocument/2006/relationships/hyperlink" Target="https://my.zakupivli.pro/cabinet/purchases/state_purchase/view/47657054" TargetMode="External"/><Relationship Id="rId10" Type="http://schemas.openxmlformats.org/officeDocument/2006/relationships/hyperlink" Target="https://my.zakupivli.pro/cabinet/purchases/state_purchase/view/43915450" TargetMode="External"/><Relationship Id="rId19" Type="http://schemas.openxmlformats.org/officeDocument/2006/relationships/hyperlink" Target="https://my.zakupivli.pro/cabinet/purchases/state_purchase/view/47918238" TargetMode="External"/><Relationship Id="rId4" Type="http://schemas.openxmlformats.org/officeDocument/2006/relationships/hyperlink" Target="https://my.zakupivli.pro/cabinet/purchases/state_purchase/view/40381559" TargetMode="External"/><Relationship Id="rId9" Type="http://schemas.openxmlformats.org/officeDocument/2006/relationships/hyperlink" Target="https://my.zakupivli.pro/cabinet/purchases/state_purchase/view/43913391" TargetMode="External"/><Relationship Id="rId14" Type="http://schemas.openxmlformats.org/officeDocument/2006/relationships/hyperlink" Target="https://my.zakupivli.pro/cabinet/purchases/state_purchase/view/46242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G1" workbookViewId="0">
      <pane ySplit="3" topLeftCell="A4" activePane="bottomLeft" state="frozen"/>
      <selection pane="bottomLeft" activeCell="M21" sqref="M21"/>
    </sheetView>
  </sheetViews>
  <sheetFormatPr defaultColWidth="11.42578125" defaultRowHeight="15" x14ac:dyDescent="0.2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 ht="22.5" x14ac:dyDescent="0.3">
      <c r="A1" s="2"/>
      <c r="C1" s="9" t="s">
        <v>137</v>
      </c>
    </row>
    <row r="3" spans="1:30" ht="39" x14ac:dyDescent="0.25">
      <c r="A3" s="3" t="s">
        <v>136</v>
      </c>
      <c r="B3" s="3" t="s">
        <v>66</v>
      </c>
      <c r="C3" s="3" t="s">
        <v>89</v>
      </c>
      <c r="D3" s="3" t="s">
        <v>81</v>
      </c>
      <c r="E3" s="3" t="s">
        <v>121</v>
      </c>
      <c r="F3" s="3" t="s">
        <v>76</v>
      </c>
      <c r="G3" s="3" t="s">
        <v>75</v>
      </c>
      <c r="H3" s="3" t="s">
        <v>74</v>
      </c>
      <c r="I3" s="3" t="s">
        <v>84</v>
      </c>
      <c r="J3" s="3" t="s">
        <v>83</v>
      </c>
      <c r="K3" s="3" t="s">
        <v>92</v>
      </c>
      <c r="L3" s="3" t="s">
        <v>93</v>
      </c>
      <c r="M3" s="3" t="s">
        <v>103</v>
      </c>
      <c r="N3" s="3" t="s">
        <v>104</v>
      </c>
      <c r="O3" s="3" t="s">
        <v>88</v>
      </c>
      <c r="P3" s="3" t="s">
        <v>108</v>
      </c>
      <c r="Q3" s="3" t="s">
        <v>0</v>
      </c>
      <c r="R3" s="3" t="s">
        <v>126</v>
      </c>
      <c r="S3" s="3" t="s">
        <v>65</v>
      </c>
      <c r="T3" s="3" t="s">
        <v>94</v>
      </c>
      <c r="U3" s="3" t="s">
        <v>106</v>
      </c>
      <c r="V3" s="3" t="s">
        <v>82</v>
      </c>
      <c r="W3" s="3" t="s">
        <v>102</v>
      </c>
      <c r="X3" s="3" t="s">
        <v>90</v>
      </c>
      <c r="Y3" s="3" t="s">
        <v>125</v>
      </c>
      <c r="Z3" s="3" t="s">
        <v>69</v>
      </c>
      <c r="AA3" s="3" t="s">
        <v>107</v>
      </c>
      <c r="AB3" s="3" t="s">
        <v>124</v>
      </c>
      <c r="AC3" s="3" t="s">
        <v>123</v>
      </c>
      <c r="AD3" s="3" t="s">
        <v>71</v>
      </c>
    </row>
    <row r="4" spans="1:30" ht="39" x14ac:dyDescent="0.25">
      <c r="A4" s="4">
        <v>1</v>
      </c>
      <c r="B4" s="1" t="s">
        <v>45</v>
      </c>
      <c r="C4" s="5" t="s">
        <v>67</v>
      </c>
      <c r="D4" s="1" t="s">
        <v>34</v>
      </c>
      <c r="E4" s="1" t="s">
        <v>77</v>
      </c>
      <c r="F4" s="6">
        <v>44938</v>
      </c>
      <c r="G4" s="1"/>
      <c r="H4" s="6">
        <v>44938</v>
      </c>
      <c r="I4" s="4">
        <v>1</v>
      </c>
      <c r="J4" s="7">
        <v>12</v>
      </c>
      <c r="K4" s="7">
        <v>6000</v>
      </c>
      <c r="L4" s="7">
        <v>500</v>
      </c>
      <c r="M4" s="7">
        <v>6000</v>
      </c>
      <c r="N4" s="7">
        <v>500</v>
      </c>
      <c r="O4" s="5" t="s">
        <v>116</v>
      </c>
      <c r="P4" s="7">
        <v>0</v>
      </c>
      <c r="Q4" s="7">
        <v>0</v>
      </c>
      <c r="R4" s="1" t="s">
        <v>116</v>
      </c>
      <c r="S4" s="1" t="s">
        <v>19</v>
      </c>
      <c r="T4" s="8" t="str">
        <f>HYPERLINK("https://my.zakupivli.pro/cabinet/purchases/state_purchase/view/40033200")</f>
        <v>https://my.zakupivli.pro/cabinet/purchases/state_purchase/view/40033200</v>
      </c>
      <c r="U4" s="1" t="s">
        <v>129</v>
      </c>
      <c r="V4" s="4">
        <v>0</v>
      </c>
      <c r="W4" s="1"/>
      <c r="X4" s="1" t="s">
        <v>44</v>
      </c>
      <c r="Y4" s="7">
        <v>6000</v>
      </c>
      <c r="Z4" s="1" t="s">
        <v>64</v>
      </c>
      <c r="AA4" s="1" t="s">
        <v>130</v>
      </c>
      <c r="AB4" s="1"/>
      <c r="AC4" s="1"/>
      <c r="AD4" s="1"/>
    </row>
    <row r="5" spans="1:30" ht="39" x14ac:dyDescent="0.25">
      <c r="A5" s="4">
        <v>2</v>
      </c>
      <c r="B5" s="1" t="s">
        <v>46</v>
      </c>
      <c r="C5" s="5" t="s">
        <v>96</v>
      </c>
      <c r="D5" s="1" t="s">
        <v>43</v>
      </c>
      <c r="E5" s="1" t="s">
        <v>77</v>
      </c>
      <c r="F5" s="6">
        <v>44943</v>
      </c>
      <c r="G5" s="1"/>
      <c r="H5" s="6">
        <v>44943</v>
      </c>
      <c r="I5" s="4">
        <v>1</v>
      </c>
      <c r="J5" s="7">
        <v>11</v>
      </c>
      <c r="K5" s="7">
        <v>1878.58</v>
      </c>
      <c r="L5" s="7">
        <v>170.78</v>
      </c>
      <c r="M5" s="7">
        <v>1878.58</v>
      </c>
      <c r="N5" s="7">
        <v>170.78</v>
      </c>
      <c r="O5" s="5" t="s">
        <v>111</v>
      </c>
      <c r="P5" s="7">
        <v>0</v>
      </c>
      <c r="Q5" s="7">
        <v>0</v>
      </c>
      <c r="R5" s="1" t="s">
        <v>111</v>
      </c>
      <c r="S5" s="1" t="s">
        <v>24</v>
      </c>
      <c r="T5" s="8" t="str">
        <f>HYPERLINK("https://my.zakupivli.pro/cabinet/purchases/state_purchase/view/40123480")</f>
        <v>https://my.zakupivli.pro/cabinet/purchases/state_purchase/view/40123480</v>
      </c>
      <c r="U5" s="1" t="s">
        <v>129</v>
      </c>
      <c r="V5" s="4">
        <v>0</v>
      </c>
      <c r="W5" s="1"/>
      <c r="X5" s="1" t="s">
        <v>131</v>
      </c>
      <c r="Y5" s="7">
        <v>1878.58</v>
      </c>
      <c r="Z5" s="1" t="s">
        <v>64</v>
      </c>
      <c r="AA5" s="1" t="s">
        <v>130</v>
      </c>
      <c r="AB5" s="1"/>
      <c r="AC5" s="1"/>
      <c r="AD5" s="1"/>
    </row>
    <row r="6" spans="1:30" ht="39" x14ac:dyDescent="0.25">
      <c r="A6" s="4">
        <v>4</v>
      </c>
      <c r="B6" s="1" t="s">
        <v>47</v>
      </c>
      <c r="C6" s="5" t="s">
        <v>134</v>
      </c>
      <c r="D6" s="1" t="s">
        <v>37</v>
      </c>
      <c r="E6" s="1" t="s">
        <v>77</v>
      </c>
      <c r="F6" s="6">
        <v>44950</v>
      </c>
      <c r="G6" s="1"/>
      <c r="H6" s="6">
        <v>44950</v>
      </c>
      <c r="I6" s="4">
        <v>1</v>
      </c>
      <c r="J6" s="7">
        <v>1</v>
      </c>
      <c r="K6" s="7">
        <v>1224.08</v>
      </c>
      <c r="L6" s="7">
        <v>1224.08</v>
      </c>
      <c r="M6" s="7">
        <v>1224.08</v>
      </c>
      <c r="N6" s="7">
        <v>1224.08</v>
      </c>
      <c r="O6" s="5" t="s">
        <v>110</v>
      </c>
      <c r="P6" s="7">
        <v>0</v>
      </c>
      <c r="Q6" s="7">
        <v>0</v>
      </c>
      <c r="R6" s="1" t="s">
        <v>110</v>
      </c>
      <c r="S6" s="1" t="s">
        <v>10</v>
      </c>
      <c r="T6" s="8" t="str">
        <f>HYPERLINK("https://my.zakupivli.pro/cabinet/purchases/state_purchase/view/40307912")</f>
        <v>https://my.zakupivli.pro/cabinet/purchases/state_purchase/view/40307912</v>
      </c>
      <c r="U6" s="1" t="s">
        <v>129</v>
      </c>
      <c r="V6" s="4">
        <v>0</v>
      </c>
      <c r="W6" s="1"/>
      <c r="X6" s="1" t="s">
        <v>72</v>
      </c>
      <c r="Y6" s="7">
        <v>1224.08</v>
      </c>
      <c r="Z6" s="1" t="s">
        <v>64</v>
      </c>
      <c r="AA6" s="1" t="s">
        <v>130</v>
      </c>
      <c r="AB6" s="1"/>
      <c r="AC6" s="1"/>
      <c r="AD6" s="1"/>
    </row>
    <row r="7" spans="1:30" ht="39" x14ac:dyDescent="0.25">
      <c r="A7" s="4">
        <v>5</v>
      </c>
      <c r="B7" s="1" t="s">
        <v>48</v>
      </c>
      <c r="C7" s="5" t="s">
        <v>105</v>
      </c>
      <c r="D7" s="1" t="s">
        <v>35</v>
      </c>
      <c r="E7" s="1" t="s">
        <v>77</v>
      </c>
      <c r="F7" s="6">
        <v>44952</v>
      </c>
      <c r="G7" s="1"/>
      <c r="H7" s="6">
        <v>44952</v>
      </c>
      <c r="I7" s="4">
        <v>1</v>
      </c>
      <c r="J7" s="7">
        <v>12</v>
      </c>
      <c r="K7" s="7">
        <v>15600</v>
      </c>
      <c r="L7" s="7">
        <v>1300</v>
      </c>
      <c r="M7" s="7">
        <v>15600</v>
      </c>
      <c r="N7" s="7">
        <v>1300</v>
      </c>
      <c r="O7" s="5" t="s">
        <v>114</v>
      </c>
      <c r="P7" s="7">
        <v>0</v>
      </c>
      <c r="Q7" s="7">
        <v>0</v>
      </c>
      <c r="R7" s="1" t="s">
        <v>114</v>
      </c>
      <c r="S7" s="1" t="s">
        <v>22</v>
      </c>
      <c r="T7" s="8" t="str">
        <f>HYPERLINK("https://my.zakupivli.pro/cabinet/purchases/state_purchase/view/40381559")</f>
        <v>https://my.zakupivli.pro/cabinet/purchases/state_purchase/view/40381559</v>
      </c>
      <c r="U7" s="1" t="s">
        <v>129</v>
      </c>
      <c r="V7" s="4">
        <v>0</v>
      </c>
      <c r="W7" s="1"/>
      <c r="X7" s="1" t="s">
        <v>11</v>
      </c>
      <c r="Y7" s="7">
        <v>15600</v>
      </c>
      <c r="Z7" s="1" t="s">
        <v>64</v>
      </c>
      <c r="AA7" s="1" t="s">
        <v>130</v>
      </c>
      <c r="AB7" s="1"/>
      <c r="AC7" s="1"/>
      <c r="AD7" s="1"/>
    </row>
    <row r="8" spans="1:30" ht="51.75" x14ac:dyDescent="0.25">
      <c r="A8" s="4">
        <v>6</v>
      </c>
      <c r="B8" s="1" t="s">
        <v>49</v>
      </c>
      <c r="C8" s="5" t="s">
        <v>120</v>
      </c>
      <c r="D8" s="1" t="s">
        <v>33</v>
      </c>
      <c r="E8" s="1" t="s">
        <v>77</v>
      </c>
      <c r="F8" s="6">
        <v>44962</v>
      </c>
      <c r="G8" s="1"/>
      <c r="H8" s="6">
        <v>44962</v>
      </c>
      <c r="I8" s="4">
        <v>1</v>
      </c>
      <c r="J8" s="7">
        <v>12</v>
      </c>
      <c r="K8" s="7">
        <v>5760</v>
      </c>
      <c r="L8" s="7">
        <v>480</v>
      </c>
      <c r="M8" s="7">
        <v>5760</v>
      </c>
      <c r="N8" s="7">
        <v>480</v>
      </c>
      <c r="O8" s="5" t="s">
        <v>118</v>
      </c>
      <c r="P8" s="7">
        <v>0</v>
      </c>
      <c r="Q8" s="7">
        <v>0</v>
      </c>
      <c r="R8" s="1" t="s">
        <v>118</v>
      </c>
      <c r="S8" s="1" t="s">
        <v>20</v>
      </c>
      <c r="T8" s="8" t="str">
        <f>HYPERLINK("https://my.zakupivli.pro/cabinet/purchases/state_purchase/view/40613192")</f>
        <v>https://my.zakupivli.pro/cabinet/purchases/state_purchase/view/40613192</v>
      </c>
      <c r="U8" s="1" t="s">
        <v>129</v>
      </c>
      <c r="V8" s="4">
        <v>0</v>
      </c>
      <c r="W8" s="1"/>
      <c r="X8" s="1" t="s">
        <v>12</v>
      </c>
      <c r="Y8" s="7">
        <v>5760</v>
      </c>
      <c r="Z8" s="1" t="s">
        <v>64</v>
      </c>
      <c r="AA8" s="1" t="s">
        <v>130</v>
      </c>
      <c r="AB8" s="1"/>
      <c r="AC8" s="1"/>
      <c r="AD8" s="1"/>
    </row>
    <row r="9" spans="1:30" ht="39" x14ac:dyDescent="0.25">
      <c r="A9" s="4">
        <v>7</v>
      </c>
      <c r="B9" s="1" t="s">
        <v>51</v>
      </c>
      <c r="C9" s="5" t="s">
        <v>128</v>
      </c>
      <c r="D9" s="1" t="s">
        <v>42</v>
      </c>
      <c r="E9" s="1" t="s">
        <v>77</v>
      </c>
      <c r="F9" s="6">
        <v>45025</v>
      </c>
      <c r="G9" s="1"/>
      <c r="H9" s="6">
        <v>45025</v>
      </c>
      <c r="I9" s="4">
        <v>1</v>
      </c>
      <c r="J9" s="7">
        <v>178</v>
      </c>
      <c r="K9" s="7">
        <v>2355.46</v>
      </c>
      <c r="L9" s="7">
        <v>13.232921348314607</v>
      </c>
      <c r="M9" s="7">
        <v>2355.46</v>
      </c>
      <c r="N9" s="7">
        <v>13.232921348314607</v>
      </c>
      <c r="O9" s="5" t="s">
        <v>79</v>
      </c>
      <c r="P9" s="7">
        <v>0</v>
      </c>
      <c r="Q9" s="7">
        <v>0</v>
      </c>
      <c r="R9" s="1" t="s">
        <v>79</v>
      </c>
      <c r="S9" s="1" t="s">
        <v>2</v>
      </c>
      <c r="T9" s="8" t="str">
        <f>HYPERLINK("https://my.zakupivli.pro/cabinet/purchases/state_purchase/view/41888469")</f>
        <v>https://my.zakupivli.pro/cabinet/purchases/state_purchase/view/41888469</v>
      </c>
      <c r="U9" s="1" t="s">
        <v>129</v>
      </c>
      <c r="V9" s="4">
        <v>0</v>
      </c>
      <c r="W9" s="1"/>
      <c r="X9" s="1" t="s">
        <v>9</v>
      </c>
      <c r="Y9" s="7">
        <v>2355.46</v>
      </c>
      <c r="Z9" s="1" t="s">
        <v>64</v>
      </c>
      <c r="AA9" s="1" t="s">
        <v>127</v>
      </c>
      <c r="AB9" s="1"/>
      <c r="AC9" s="1"/>
      <c r="AD9" s="1"/>
    </row>
    <row r="10" spans="1:30" ht="39" x14ac:dyDescent="0.25">
      <c r="A10" s="4">
        <v>8</v>
      </c>
      <c r="B10" s="1" t="s">
        <v>50</v>
      </c>
      <c r="C10" s="5" t="s">
        <v>70</v>
      </c>
      <c r="D10" s="1" t="s">
        <v>30</v>
      </c>
      <c r="E10" s="1" t="s">
        <v>77</v>
      </c>
      <c r="F10" s="6">
        <v>45025</v>
      </c>
      <c r="G10" s="1"/>
      <c r="H10" s="6">
        <v>45025</v>
      </c>
      <c r="I10" s="4">
        <v>1</v>
      </c>
      <c r="J10" s="7">
        <v>178</v>
      </c>
      <c r="K10" s="7">
        <v>3240.54</v>
      </c>
      <c r="L10" s="7">
        <v>18.205280898876403</v>
      </c>
      <c r="M10" s="7">
        <v>3240.54</v>
      </c>
      <c r="N10" s="7">
        <v>18.205280898876403</v>
      </c>
      <c r="O10" s="5" t="s">
        <v>79</v>
      </c>
      <c r="P10" s="7">
        <v>0</v>
      </c>
      <c r="Q10" s="7">
        <v>0</v>
      </c>
      <c r="R10" s="1" t="s">
        <v>79</v>
      </c>
      <c r="S10" s="1" t="s">
        <v>2</v>
      </c>
      <c r="T10" s="8" t="str">
        <f>HYPERLINK("https://my.zakupivli.pro/cabinet/purchases/state_purchase/view/41888489")</f>
        <v>https://my.zakupivli.pro/cabinet/purchases/state_purchase/view/41888489</v>
      </c>
      <c r="U10" s="1" t="s">
        <v>129</v>
      </c>
      <c r="V10" s="4">
        <v>0</v>
      </c>
      <c r="W10" s="1"/>
      <c r="X10" s="1" t="s">
        <v>8</v>
      </c>
      <c r="Y10" s="7">
        <v>3240.54</v>
      </c>
      <c r="Z10" s="1" t="s">
        <v>64</v>
      </c>
      <c r="AA10" s="1" t="s">
        <v>127</v>
      </c>
      <c r="AB10" s="1"/>
      <c r="AC10" s="1"/>
      <c r="AD10" s="1"/>
    </row>
    <row r="11" spans="1:30" ht="51.75" x14ac:dyDescent="0.25">
      <c r="A11" s="4">
        <v>9</v>
      </c>
      <c r="B11" s="1" t="s">
        <v>52</v>
      </c>
      <c r="C11" s="5" t="s">
        <v>100</v>
      </c>
      <c r="D11" s="1" t="s">
        <v>27</v>
      </c>
      <c r="E11" s="1" t="s">
        <v>77</v>
      </c>
      <c r="F11" s="6">
        <v>45051</v>
      </c>
      <c r="G11" s="1"/>
      <c r="H11" s="6">
        <v>45051</v>
      </c>
      <c r="I11" s="4">
        <v>1</v>
      </c>
      <c r="J11" s="7">
        <v>11</v>
      </c>
      <c r="K11" s="7">
        <v>16700</v>
      </c>
      <c r="L11" s="7">
        <v>1518.1818181818182</v>
      </c>
      <c r="M11" s="7">
        <v>16700</v>
      </c>
      <c r="N11" s="7">
        <v>1518.1818181818182</v>
      </c>
      <c r="O11" s="5" t="s">
        <v>87</v>
      </c>
      <c r="P11" s="7">
        <v>0</v>
      </c>
      <c r="Q11" s="7">
        <v>0</v>
      </c>
      <c r="R11" s="1" t="s">
        <v>87</v>
      </c>
      <c r="S11" s="1" t="s">
        <v>13</v>
      </c>
      <c r="T11" s="8" t="str">
        <f>HYPERLINK("https://my.zakupivli.pro/cabinet/purchases/state_purchase/view/42412481")</f>
        <v>https://my.zakupivli.pro/cabinet/purchases/state_purchase/view/42412481</v>
      </c>
      <c r="U11" s="1" t="s">
        <v>129</v>
      </c>
      <c r="V11" s="4">
        <v>0</v>
      </c>
      <c r="W11" s="1"/>
      <c r="X11" s="1" t="s">
        <v>85</v>
      </c>
      <c r="Y11" s="7">
        <v>16700</v>
      </c>
      <c r="Z11" s="1" t="s">
        <v>64</v>
      </c>
      <c r="AA11" s="1" t="s">
        <v>130</v>
      </c>
      <c r="AB11" s="1"/>
      <c r="AC11" s="1"/>
      <c r="AD11" s="1"/>
    </row>
    <row r="12" spans="1:30" ht="102.75" x14ac:dyDescent="0.25">
      <c r="A12" s="4">
        <v>10</v>
      </c>
      <c r="B12" s="1" t="s">
        <v>53</v>
      </c>
      <c r="C12" s="5" t="s">
        <v>98</v>
      </c>
      <c r="D12" s="1" t="s">
        <v>32</v>
      </c>
      <c r="E12" s="1" t="s">
        <v>77</v>
      </c>
      <c r="F12" s="6">
        <v>45120</v>
      </c>
      <c r="G12" s="1"/>
      <c r="H12" s="6">
        <v>45120</v>
      </c>
      <c r="I12" s="4">
        <v>1</v>
      </c>
      <c r="J12" s="7">
        <v>1</v>
      </c>
      <c r="K12" s="7">
        <v>4980</v>
      </c>
      <c r="L12" s="7">
        <v>4980</v>
      </c>
      <c r="M12" s="7">
        <v>4980</v>
      </c>
      <c r="N12" s="7">
        <v>4980</v>
      </c>
      <c r="O12" s="5" t="s">
        <v>109</v>
      </c>
      <c r="P12" s="7">
        <v>0</v>
      </c>
      <c r="Q12" s="7">
        <v>0</v>
      </c>
      <c r="R12" s="1" t="s">
        <v>109</v>
      </c>
      <c r="S12" s="1" t="s">
        <v>22</v>
      </c>
      <c r="T12" s="8" t="str">
        <f>HYPERLINK("https://my.zakupivli.pro/cabinet/purchases/state_purchase/view/43913391")</f>
        <v>https://my.zakupivli.pro/cabinet/purchases/state_purchase/view/43913391</v>
      </c>
      <c r="U12" s="1" t="s">
        <v>129</v>
      </c>
      <c r="V12" s="4">
        <v>0</v>
      </c>
      <c r="W12" s="1"/>
      <c r="X12" s="1" t="s">
        <v>29</v>
      </c>
      <c r="Y12" s="7">
        <v>4980</v>
      </c>
      <c r="Z12" s="1" t="s">
        <v>64</v>
      </c>
      <c r="AA12" s="1" t="s">
        <v>130</v>
      </c>
      <c r="AB12" s="1"/>
      <c r="AC12" s="1"/>
      <c r="AD12" s="1"/>
    </row>
    <row r="13" spans="1:30" ht="51.75" x14ac:dyDescent="0.25">
      <c r="A13" s="4">
        <v>11</v>
      </c>
      <c r="B13" s="1" t="s">
        <v>54</v>
      </c>
      <c r="C13" s="5" t="s">
        <v>97</v>
      </c>
      <c r="D13" s="1" t="s">
        <v>39</v>
      </c>
      <c r="E13" s="1" t="s">
        <v>77</v>
      </c>
      <c r="F13" s="6">
        <v>45120</v>
      </c>
      <c r="G13" s="1"/>
      <c r="H13" s="6">
        <v>45120</v>
      </c>
      <c r="I13" s="4">
        <v>1</v>
      </c>
      <c r="J13" s="7">
        <v>1</v>
      </c>
      <c r="K13" s="7">
        <v>760</v>
      </c>
      <c r="L13" s="7">
        <v>760</v>
      </c>
      <c r="M13" s="7">
        <v>760</v>
      </c>
      <c r="N13" s="7">
        <v>760</v>
      </c>
      <c r="O13" s="5" t="s">
        <v>122</v>
      </c>
      <c r="P13" s="7">
        <v>0</v>
      </c>
      <c r="Q13" s="7">
        <v>0</v>
      </c>
      <c r="R13" s="1" t="s">
        <v>122</v>
      </c>
      <c r="S13" s="1" t="s">
        <v>25</v>
      </c>
      <c r="T13" s="8" t="str">
        <f>HYPERLINK("https://my.zakupivli.pro/cabinet/purchases/state_purchase/view/43915450")</f>
        <v>https://my.zakupivli.pro/cabinet/purchases/state_purchase/view/43915450</v>
      </c>
      <c r="U13" s="1" t="s">
        <v>129</v>
      </c>
      <c r="V13" s="4">
        <v>0</v>
      </c>
      <c r="W13" s="1"/>
      <c r="X13" s="1" t="s">
        <v>38</v>
      </c>
      <c r="Y13" s="7">
        <v>760</v>
      </c>
      <c r="Z13" s="1" t="s">
        <v>64</v>
      </c>
      <c r="AA13" s="1" t="s">
        <v>130</v>
      </c>
      <c r="AB13" s="1"/>
      <c r="AC13" s="1"/>
      <c r="AD13" s="1"/>
    </row>
    <row r="14" spans="1:30" ht="51.75" x14ac:dyDescent="0.25">
      <c r="A14" s="4">
        <v>12</v>
      </c>
      <c r="B14" s="1" t="s">
        <v>55</v>
      </c>
      <c r="C14" s="5" t="s">
        <v>95</v>
      </c>
      <c r="D14" s="1" t="s">
        <v>39</v>
      </c>
      <c r="E14" s="1" t="s">
        <v>77</v>
      </c>
      <c r="F14" s="6">
        <v>45120</v>
      </c>
      <c r="G14" s="1"/>
      <c r="H14" s="6">
        <v>45120</v>
      </c>
      <c r="I14" s="4">
        <v>1</v>
      </c>
      <c r="J14" s="7">
        <v>1</v>
      </c>
      <c r="K14" s="7">
        <v>420</v>
      </c>
      <c r="L14" s="7">
        <v>420</v>
      </c>
      <c r="M14" s="7">
        <v>420</v>
      </c>
      <c r="N14" s="7">
        <v>420</v>
      </c>
      <c r="O14" s="5" t="s">
        <v>117</v>
      </c>
      <c r="P14" s="7">
        <v>0</v>
      </c>
      <c r="Q14" s="7">
        <v>0</v>
      </c>
      <c r="R14" s="1" t="s">
        <v>117</v>
      </c>
      <c r="S14" s="1" t="s">
        <v>25</v>
      </c>
      <c r="T14" s="8" t="str">
        <f>HYPERLINK("https://my.zakupivli.pro/cabinet/purchases/state_purchase/view/43917716")</f>
        <v>https://my.zakupivli.pro/cabinet/purchases/state_purchase/view/43917716</v>
      </c>
      <c r="U14" s="1" t="s">
        <v>129</v>
      </c>
      <c r="V14" s="4">
        <v>0</v>
      </c>
      <c r="W14" s="1"/>
      <c r="X14" s="1" t="s">
        <v>41</v>
      </c>
      <c r="Y14" s="7">
        <v>420</v>
      </c>
      <c r="Z14" s="1" t="s">
        <v>64</v>
      </c>
      <c r="AA14" s="1" t="s">
        <v>130</v>
      </c>
      <c r="AB14" s="1"/>
      <c r="AC14" s="1"/>
      <c r="AD14" s="1"/>
    </row>
    <row r="15" spans="1:30" ht="39" x14ac:dyDescent="0.25">
      <c r="A15" s="4">
        <v>13</v>
      </c>
      <c r="B15" s="1" t="s">
        <v>56</v>
      </c>
      <c r="C15" s="5" t="s">
        <v>99</v>
      </c>
      <c r="D15" s="1" t="s">
        <v>40</v>
      </c>
      <c r="E15" s="1" t="s">
        <v>77</v>
      </c>
      <c r="F15" s="6">
        <v>45120</v>
      </c>
      <c r="G15" s="1"/>
      <c r="H15" s="6">
        <v>45120</v>
      </c>
      <c r="I15" s="4">
        <v>1</v>
      </c>
      <c r="J15" s="7">
        <v>1</v>
      </c>
      <c r="K15" s="7">
        <v>700</v>
      </c>
      <c r="L15" s="7">
        <v>700</v>
      </c>
      <c r="M15" s="7">
        <v>700</v>
      </c>
      <c r="N15" s="7">
        <v>700</v>
      </c>
      <c r="O15" s="5" t="s">
        <v>115</v>
      </c>
      <c r="P15" s="7">
        <v>0</v>
      </c>
      <c r="Q15" s="7">
        <v>0</v>
      </c>
      <c r="R15" s="1" t="s">
        <v>115</v>
      </c>
      <c r="S15" s="1" t="s">
        <v>18</v>
      </c>
      <c r="T15" s="8" t="str">
        <f>HYPERLINK("https://my.zakupivli.pro/cabinet/purchases/state_purchase/view/43917758")</f>
        <v>https://my.zakupivli.pro/cabinet/purchases/state_purchase/view/43917758</v>
      </c>
      <c r="U15" s="1" t="s">
        <v>129</v>
      </c>
      <c r="V15" s="4">
        <v>0</v>
      </c>
      <c r="W15" s="1"/>
      <c r="X15" s="1" t="s">
        <v>31</v>
      </c>
      <c r="Y15" s="7">
        <v>700</v>
      </c>
      <c r="Z15" s="1" t="s">
        <v>64</v>
      </c>
      <c r="AA15" s="1" t="s">
        <v>130</v>
      </c>
      <c r="AB15" s="1"/>
      <c r="AC15" s="1"/>
      <c r="AD15" s="1"/>
    </row>
    <row r="16" spans="1:30" ht="39" x14ac:dyDescent="0.25">
      <c r="A16" s="4">
        <v>14</v>
      </c>
      <c r="B16" s="1" t="s">
        <v>57</v>
      </c>
      <c r="C16" s="5" t="s">
        <v>91</v>
      </c>
      <c r="D16" s="1" t="s">
        <v>28</v>
      </c>
      <c r="E16" s="1" t="s">
        <v>77</v>
      </c>
      <c r="F16" s="6">
        <v>45173</v>
      </c>
      <c r="G16" s="1"/>
      <c r="H16" s="6">
        <v>45173</v>
      </c>
      <c r="I16" s="4">
        <v>1</v>
      </c>
      <c r="J16" s="7">
        <v>1</v>
      </c>
      <c r="K16" s="7">
        <v>1700</v>
      </c>
      <c r="L16" s="7">
        <v>1700</v>
      </c>
      <c r="M16" s="7">
        <v>1700</v>
      </c>
      <c r="N16" s="7">
        <v>1700</v>
      </c>
      <c r="O16" s="5" t="s">
        <v>87</v>
      </c>
      <c r="P16" s="7">
        <v>0</v>
      </c>
      <c r="Q16" s="7">
        <v>0</v>
      </c>
      <c r="R16" s="1" t="s">
        <v>87</v>
      </c>
      <c r="S16" s="1" t="s">
        <v>13</v>
      </c>
      <c r="T16" s="8" t="str">
        <f>HYPERLINK("https://my.zakupivli.pro/cabinet/purchases/state_purchase/view/44930095")</f>
        <v>https://my.zakupivli.pro/cabinet/purchases/state_purchase/view/44930095</v>
      </c>
      <c r="U16" s="1" t="s">
        <v>129</v>
      </c>
      <c r="V16" s="4">
        <v>0</v>
      </c>
      <c r="W16" s="1"/>
      <c r="X16" s="1" t="s">
        <v>86</v>
      </c>
      <c r="Y16" s="7">
        <v>1700</v>
      </c>
      <c r="Z16" s="1" t="s">
        <v>64</v>
      </c>
      <c r="AA16" s="1" t="s">
        <v>130</v>
      </c>
      <c r="AB16" s="1"/>
      <c r="AC16" s="1"/>
      <c r="AD16" s="1"/>
    </row>
    <row r="17" spans="1:30" ht="26.25" x14ac:dyDescent="0.25">
      <c r="A17" s="4">
        <v>15</v>
      </c>
      <c r="B17" s="1" t="s">
        <v>58</v>
      </c>
      <c r="C17" s="5" t="s">
        <v>101</v>
      </c>
      <c r="D17" s="1" t="s">
        <v>14</v>
      </c>
      <c r="E17" s="1" t="s">
        <v>77</v>
      </c>
      <c r="F17" s="6">
        <v>45228</v>
      </c>
      <c r="G17" s="1"/>
      <c r="H17" s="6">
        <v>45228</v>
      </c>
      <c r="I17" s="4">
        <v>1</v>
      </c>
      <c r="J17" s="7">
        <v>1</v>
      </c>
      <c r="K17" s="7">
        <v>15000</v>
      </c>
      <c r="L17" s="7">
        <v>15000</v>
      </c>
      <c r="M17" s="7">
        <v>15000</v>
      </c>
      <c r="N17" s="7">
        <v>15000</v>
      </c>
      <c r="O17" s="5" t="s">
        <v>113</v>
      </c>
      <c r="P17" s="7">
        <v>0</v>
      </c>
      <c r="Q17" s="7">
        <v>0</v>
      </c>
      <c r="R17" s="1" t="s">
        <v>113</v>
      </c>
      <c r="S17" s="1" t="s">
        <v>26</v>
      </c>
      <c r="T17" s="8" t="str">
        <f>HYPERLINK("https://my.zakupivli.pro/cabinet/purchases/state_purchase/view/46242630")</f>
        <v>https://my.zakupivli.pro/cabinet/purchases/state_purchase/view/46242630</v>
      </c>
      <c r="U17" s="1" t="s">
        <v>129</v>
      </c>
      <c r="V17" s="4">
        <v>0</v>
      </c>
      <c r="W17" s="1"/>
      <c r="X17" s="1" t="s">
        <v>5</v>
      </c>
      <c r="Y17" s="7">
        <v>15000</v>
      </c>
      <c r="Z17" s="1" t="s">
        <v>64</v>
      </c>
      <c r="AA17" s="1" t="s">
        <v>130</v>
      </c>
      <c r="AB17" s="1"/>
      <c r="AC17" s="1"/>
      <c r="AD17" s="1"/>
    </row>
    <row r="18" spans="1:30" ht="39" x14ac:dyDescent="0.25">
      <c r="A18" s="4">
        <v>16</v>
      </c>
      <c r="B18" s="1" t="s">
        <v>59</v>
      </c>
      <c r="C18" s="5" t="s">
        <v>134</v>
      </c>
      <c r="D18" s="1" t="s">
        <v>37</v>
      </c>
      <c r="E18" s="1" t="s">
        <v>77</v>
      </c>
      <c r="F18" s="6">
        <v>45274</v>
      </c>
      <c r="G18" s="1"/>
      <c r="H18" s="6">
        <v>45280</v>
      </c>
      <c r="I18" s="4">
        <v>1</v>
      </c>
      <c r="J18" s="7">
        <v>5</v>
      </c>
      <c r="K18" s="7">
        <v>6614.4</v>
      </c>
      <c r="L18" s="7">
        <v>1322.88</v>
      </c>
      <c r="M18" s="7">
        <v>6614.4</v>
      </c>
      <c r="N18" s="7">
        <v>1322.88</v>
      </c>
      <c r="O18" s="5" t="s">
        <v>110</v>
      </c>
      <c r="P18" s="7">
        <v>0</v>
      </c>
      <c r="Q18" s="7">
        <v>0</v>
      </c>
      <c r="R18" s="1" t="s">
        <v>110</v>
      </c>
      <c r="S18" s="1" t="s">
        <v>10</v>
      </c>
      <c r="T18" s="8" t="str">
        <f>HYPERLINK("https://my.zakupivli.pro/cabinet/purchases/state_purchase/view/47657054")</f>
        <v>https://my.zakupivli.pro/cabinet/purchases/state_purchase/view/47657054</v>
      </c>
      <c r="U18" s="1" t="s">
        <v>129</v>
      </c>
      <c r="V18" s="4">
        <v>0</v>
      </c>
      <c r="W18" s="1"/>
      <c r="X18" s="1" t="s">
        <v>73</v>
      </c>
      <c r="Y18" s="7">
        <v>6614.4</v>
      </c>
      <c r="Z18" s="1" t="s">
        <v>64</v>
      </c>
      <c r="AA18" s="1" t="s">
        <v>130</v>
      </c>
      <c r="AB18" s="1"/>
      <c r="AC18" s="1"/>
      <c r="AD18" s="1"/>
    </row>
    <row r="19" spans="1:30" ht="39" x14ac:dyDescent="0.25">
      <c r="A19" s="4">
        <v>17</v>
      </c>
      <c r="B19" s="1" t="s">
        <v>60</v>
      </c>
      <c r="C19" s="5" t="s">
        <v>133</v>
      </c>
      <c r="D19" s="1" t="s">
        <v>21</v>
      </c>
      <c r="E19" s="1" t="s">
        <v>77</v>
      </c>
      <c r="F19" s="6">
        <v>45275</v>
      </c>
      <c r="G19" s="1"/>
      <c r="H19" s="6">
        <v>45275</v>
      </c>
      <c r="I19" s="4">
        <v>1</v>
      </c>
      <c r="J19" s="7">
        <v>50</v>
      </c>
      <c r="K19" s="7">
        <v>1972.2</v>
      </c>
      <c r="L19" s="7">
        <v>39.444000000000003</v>
      </c>
      <c r="M19" s="7">
        <v>1972.2</v>
      </c>
      <c r="N19" s="7">
        <v>39.444000000000003</v>
      </c>
      <c r="O19" s="5" t="s">
        <v>112</v>
      </c>
      <c r="P19" s="7">
        <v>0</v>
      </c>
      <c r="Q19" s="7">
        <v>0</v>
      </c>
      <c r="R19" s="1" t="s">
        <v>112</v>
      </c>
      <c r="S19" s="1" t="s">
        <v>16</v>
      </c>
      <c r="T19" s="8" t="str">
        <f>HYPERLINK("https://my.zakupivli.pro/cabinet/purchases/state_purchase/view/47661673")</f>
        <v>https://my.zakupivli.pro/cabinet/purchases/state_purchase/view/47661673</v>
      </c>
      <c r="U19" s="1" t="s">
        <v>129</v>
      </c>
      <c r="V19" s="4">
        <v>0</v>
      </c>
      <c r="W19" s="1"/>
      <c r="X19" s="1" t="s">
        <v>6</v>
      </c>
      <c r="Y19" s="7">
        <v>1972.2</v>
      </c>
      <c r="Z19" s="1" t="s">
        <v>64</v>
      </c>
      <c r="AA19" s="1" t="s">
        <v>130</v>
      </c>
      <c r="AB19" s="1"/>
      <c r="AC19" s="1"/>
      <c r="AD19" s="1"/>
    </row>
    <row r="20" spans="1:30" ht="39" x14ac:dyDescent="0.25">
      <c r="A20" s="4">
        <v>18</v>
      </c>
      <c r="B20" s="1" t="s">
        <v>61</v>
      </c>
      <c r="C20" s="5" t="s">
        <v>132</v>
      </c>
      <c r="D20" s="1" t="s">
        <v>17</v>
      </c>
      <c r="E20" s="1" t="s">
        <v>77</v>
      </c>
      <c r="F20" s="6">
        <v>45275</v>
      </c>
      <c r="G20" s="1"/>
      <c r="H20" s="6">
        <v>45275</v>
      </c>
      <c r="I20" s="4">
        <v>1</v>
      </c>
      <c r="J20" s="7">
        <v>2</v>
      </c>
      <c r="K20" s="7">
        <v>325.2</v>
      </c>
      <c r="L20" s="7">
        <v>162.6</v>
      </c>
      <c r="M20" s="7">
        <v>325.2</v>
      </c>
      <c r="N20" s="7">
        <v>162.6</v>
      </c>
      <c r="O20" s="5" t="s">
        <v>112</v>
      </c>
      <c r="P20" s="7">
        <v>0</v>
      </c>
      <c r="Q20" s="7">
        <v>0</v>
      </c>
      <c r="R20" s="1" t="s">
        <v>112</v>
      </c>
      <c r="S20" s="1" t="s">
        <v>16</v>
      </c>
      <c r="T20" s="8" t="str">
        <f>HYPERLINK("https://my.zakupivli.pro/cabinet/purchases/state_purchase/view/47661847")</f>
        <v>https://my.zakupivli.pro/cabinet/purchases/state_purchase/view/47661847</v>
      </c>
      <c r="U20" s="1" t="s">
        <v>129</v>
      </c>
      <c r="V20" s="4">
        <v>0</v>
      </c>
      <c r="W20" s="1"/>
      <c r="X20" s="1" t="s">
        <v>7</v>
      </c>
      <c r="Y20" s="7">
        <v>325.2</v>
      </c>
      <c r="Z20" s="1" t="s">
        <v>64</v>
      </c>
      <c r="AA20" s="1" t="s">
        <v>130</v>
      </c>
      <c r="AB20" s="1"/>
      <c r="AC20" s="1"/>
      <c r="AD20" s="1"/>
    </row>
    <row r="21" spans="1:30" ht="39" x14ac:dyDescent="0.25">
      <c r="A21" s="4">
        <v>19</v>
      </c>
      <c r="B21" s="1" t="s">
        <v>62</v>
      </c>
      <c r="C21" s="5" t="s">
        <v>135</v>
      </c>
      <c r="D21" s="1" t="s">
        <v>36</v>
      </c>
      <c r="E21" s="1" t="s">
        <v>77</v>
      </c>
      <c r="F21" s="6">
        <v>45275</v>
      </c>
      <c r="G21" s="1"/>
      <c r="H21" s="6">
        <v>45275</v>
      </c>
      <c r="I21" s="4">
        <v>1</v>
      </c>
      <c r="J21" s="7">
        <v>1</v>
      </c>
      <c r="K21" s="7">
        <v>20000</v>
      </c>
      <c r="L21" s="7">
        <v>20000</v>
      </c>
      <c r="M21" s="7">
        <v>20000</v>
      </c>
      <c r="N21" s="7">
        <v>20000</v>
      </c>
      <c r="O21" s="5" t="s">
        <v>68</v>
      </c>
      <c r="P21" s="7">
        <v>0</v>
      </c>
      <c r="Q21" s="7">
        <v>0</v>
      </c>
      <c r="R21" s="1" t="s">
        <v>68</v>
      </c>
      <c r="S21" s="1" t="s">
        <v>23</v>
      </c>
      <c r="T21" s="8" t="str">
        <f>HYPERLINK("https://my.zakupivli.pro/cabinet/purchases/state_purchase/view/47677541")</f>
        <v>https://my.zakupivli.pro/cabinet/purchases/state_purchase/view/47677541</v>
      </c>
      <c r="U21" s="1" t="s">
        <v>129</v>
      </c>
      <c r="V21" s="4">
        <v>0</v>
      </c>
      <c r="W21" s="1"/>
      <c r="X21" s="1" t="s">
        <v>4</v>
      </c>
      <c r="Y21" s="7">
        <v>20000</v>
      </c>
      <c r="Z21" s="1" t="s">
        <v>64</v>
      </c>
      <c r="AA21" s="1" t="s">
        <v>130</v>
      </c>
      <c r="AB21" s="1"/>
      <c r="AC21" s="1"/>
      <c r="AD21" s="1"/>
    </row>
    <row r="22" spans="1:30" ht="39" x14ac:dyDescent="0.25">
      <c r="A22" s="4">
        <v>20</v>
      </c>
      <c r="B22" s="1" t="s">
        <v>63</v>
      </c>
      <c r="C22" s="5" t="s">
        <v>119</v>
      </c>
      <c r="D22" s="1" t="s">
        <v>3</v>
      </c>
      <c r="E22" s="1" t="s">
        <v>77</v>
      </c>
      <c r="F22" s="6">
        <v>45281</v>
      </c>
      <c r="G22" s="1"/>
      <c r="H22" s="6">
        <v>45281</v>
      </c>
      <c r="I22" s="4">
        <v>1</v>
      </c>
      <c r="J22" s="7">
        <v>8.2509999999999994</v>
      </c>
      <c r="K22" s="7">
        <v>19998.439999999999</v>
      </c>
      <c r="L22" s="7">
        <v>2423.7595442976608</v>
      </c>
      <c r="M22" s="7">
        <v>19998.439999999999</v>
      </c>
      <c r="N22" s="7">
        <v>2423.7595442976608</v>
      </c>
      <c r="O22" s="5" t="s">
        <v>80</v>
      </c>
      <c r="P22" s="7">
        <v>0</v>
      </c>
      <c r="Q22" s="7">
        <v>0</v>
      </c>
      <c r="R22" s="1" t="s">
        <v>80</v>
      </c>
      <c r="S22" s="1" t="s">
        <v>15</v>
      </c>
      <c r="T22" s="8" t="str">
        <f>HYPERLINK("https://my.zakupivli.pro/cabinet/purchases/state_purchase/view/47918238")</f>
        <v>https://my.zakupivli.pro/cabinet/purchases/state_purchase/view/47918238</v>
      </c>
      <c r="U22" s="1" t="s">
        <v>129</v>
      </c>
      <c r="V22" s="4">
        <v>0</v>
      </c>
      <c r="W22" s="1"/>
      <c r="X22" s="1" t="s">
        <v>1</v>
      </c>
      <c r="Y22" s="7">
        <v>19998.439999999999</v>
      </c>
      <c r="Z22" s="1" t="s">
        <v>64</v>
      </c>
      <c r="AA22" s="1" t="s">
        <v>130</v>
      </c>
      <c r="AB22" s="1"/>
      <c r="AC22" s="1"/>
      <c r="AD22" s="1"/>
    </row>
    <row r="23" spans="1:30" x14ac:dyDescent="0.25">
      <c r="A23" s="1" t="s">
        <v>78</v>
      </c>
    </row>
  </sheetData>
  <autoFilter ref="A3:AD22"/>
  <hyperlinks>
    <hyperlink ref="T4" r:id="rId1" display="https://my.zakupivli.pro/cabinet/purchases/state_purchase/view/40033200"/>
    <hyperlink ref="T5" r:id="rId2" display="https://my.zakupivli.pro/cabinet/purchases/state_purchase/view/40123480"/>
    <hyperlink ref="T6" r:id="rId3" display="https://my.zakupivli.pro/cabinet/purchases/state_purchase/view/40307912"/>
    <hyperlink ref="T7" r:id="rId4" display="https://my.zakupivli.pro/cabinet/purchases/state_purchase/view/40381559"/>
    <hyperlink ref="T8" r:id="rId5" display="https://my.zakupivli.pro/cabinet/purchases/state_purchase/view/40613192"/>
    <hyperlink ref="T9" r:id="rId6" display="https://my.zakupivli.pro/cabinet/purchases/state_purchase/view/41888469"/>
    <hyperlink ref="T10" r:id="rId7" display="https://my.zakupivli.pro/cabinet/purchases/state_purchase/view/41888489"/>
    <hyperlink ref="T11" r:id="rId8" display="https://my.zakupivli.pro/cabinet/purchases/state_purchase/view/42412481"/>
    <hyperlink ref="T12" r:id="rId9" display="https://my.zakupivli.pro/cabinet/purchases/state_purchase/view/43913391"/>
    <hyperlink ref="T13" r:id="rId10" display="https://my.zakupivli.pro/cabinet/purchases/state_purchase/view/43915450"/>
    <hyperlink ref="T14" r:id="rId11" display="https://my.zakupivli.pro/cabinet/purchases/state_purchase/view/43917716"/>
    <hyperlink ref="T15" r:id="rId12" display="https://my.zakupivli.pro/cabinet/purchases/state_purchase/view/43917758"/>
    <hyperlink ref="T16" r:id="rId13" display="https://my.zakupivli.pro/cabinet/purchases/state_purchase/view/44930095"/>
    <hyperlink ref="T17" r:id="rId14" display="https://my.zakupivli.pro/cabinet/purchases/state_purchase/view/46242630"/>
    <hyperlink ref="T18" r:id="rId15" display="https://my.zakupivli.pro/cabinet/purchases/state_purchase/view/47657054"/>
    <hyperlink ref="T19" r:id="rId16" display="https://my.zakupivli.pro/cabinet/purchases/state_purchase/view/47661673"/>
    <hyperlink ref="T20" r:id="rId17" display="https://my.zakupivli.pro/cabinet/purchases/state_purchase/view/47661847"/>
    <hyperlink ref="T21" r:id="rId18" display="https://my.zakupivli.pro/cabinet/purchases/state_purchase/view/47677541"/>
    <hyperlink ref="T22" r:id="rId19" display="https://my.zakupivli.pro/cabinet/purchases/state_purchase/view/47918238"/>
  </hyperlinks>
  <pageMargins left="0.75" right="0.75" top="1" bottom="1" header="0.5" footer="0.5"/>
  <pageSetup paperSize="9" orientation="portrait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secretar</cp:lastModifiedBy>
  <dcterms:created xsi:type="dcterms:W3CDTF">2024-02-05T12:04:03Z</dcterms:created>
  <dcterms:modified xsi:type="dcterms:W3CDTF">2024-02-26T13:33:05Z</dcterms:modified>
  <cp:category/>
</cp:coreProperties>
</file>