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<sst xmlns="http://schemas.openxmlformats.org/spreadsheetml/2006/main" count="251" uniqueCount="110">
  <si>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</si>
  <si>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</si>
  <si>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</si>
  <si>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</si>
  <si>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</si>
  <si>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</si>
  <si>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</si>
  <si>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</si>
  <si>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</si>
  <si>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</si>
  <si>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</si>
  <si>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</si>
  <si>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</si>
  <si>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</si>
  <si>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</si>
  <si>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</si>
  <si>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</si>
  <si>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</si>
  <si>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</si>
  <si>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</si>
  <si>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</si>
  <si>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</si>
  <si>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</si>
  <si>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</si>
  <si>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</si>
  <si>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</si>
  <si>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</si>
  <si>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</si>
  <si>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</si>
  <si>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</si>
  <si>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Закупівля без використання електронної системи</t>
  </si>
  <si>
    <t>38114032</t>
  </si>
  <si>
    <t>завершено</t>
  </si>
  <si>
    <t>UAH</t>
  </si>
  <si>
    <t>активний</t>
  </si>
  <si>
    <t>17</t>
  </si>
  <si>
    <t>30160000-8 - Магнітні картки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</si>
  <si>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</si>
  <si>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10</t>
  </si>
  <si>
    <t>11</t>
  </si>
  <si>
    <t>12</t>
  </si>
  <si>
    <t>14</t>
  </si>
  <si>
    <t>13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</si>
  <si>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</si>
  <si>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</si>
  <si>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</si>
  <si>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закритий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</si>
  <si>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</si>
  <si>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</si>
  <si>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</si>
  <si>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01</t>
  </si>
  <si>
    <t>02</t>
  </si>
  <si>
    <t>05</t>
  </si>
  <si>
    <t>08</t>
  </si>
  <si>
    <t>09</t>
  </si>
  <si>
    <t>18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</si>
  <si>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</si>
  <si>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</si>
  <si>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</si>
  <si>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48620000-0 - Операційні системи</t>
  </si>
  <si>
    <t>UA-2021-01-27-002582-b</t>
  </si>
  <si>
    <t>передплата періодичного видання "Газета"Наше місто" на 2021 рік</t>
  </si>
  <si>
    <t>ДГП-575</t>
  </si>
  <si>
    <t>UA-2021-01-27-013083-b</t>
  </si>
  <si>
    <t xml:space="preserve">технічний супровід комп'ютерної програми "Єдина інформаційна система управління місцевим бюджетом" у 2021 році </t>
  </si>
  <si>
    <t>21ДН</t>
  </si>
  <si>
    <t>UA-2021-03-02-003402-c</t>
  </si>
  <si>
    <t xml:space="preserve">відшкодування витрат на відрядження  </t>
  </si>
  <si>
    <t>UA-2021-03-02-003428-c</t>
  </si>
  <si>
    <t>відшкодування витрат на відрядження</t>
  </si>
  <si>
    <t>UA-2021-03-02-003446-c</t>
  </si>
  <si>
    <t>04</t>
  </si>
  <si>
    <t>UA-2021-03-11-013359-b</t>
  </si>
  <si>
    <t>UA-2021-03-15-000274-b</t>
  </si>
  <si>
    <t>відшкодування витрат на відрядження (добові, проживання)</t>
  </si>
  <si>
    <t>UA-2021-03-22-004991-c</t>
  </si>
  <si>
    <t xml:space="preserve">відшкодування витрат на відрядження (проживання, добові) </t>
  </si>
  <si>
    <t>UA-2021-03-22-005890-c</t>
  </si>
  <si>
    <t>відшкодування витрат на відрядження (добові)</t>
  </si>
  <si>
    <t>UA-2021-03-25-010278-c</t>
  </si>
  <si>
    <t>виконання незалежної оцінки вартості нерухомого майна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</si>
  <si>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</si>
  <si>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"БТІ ГРУП"</t>
  </si>
  <si>
    <t>38754377</t>
  </si>
  <si>
    <t>UA-2021-03-26-003648-a</t>
  </si>
  <si>
    <t>UA-2021-04-02-002622-a</t>
  </si>
  <si>
    <t>відшкодування витрат на відрядження (добові, проживання) під час чемпіонату України з хокею з шайбою серед юнаків 2006 р.н. м. КИЇВ у березні 2021 року- 1 тренер-викладач та 16 спортсменів</t>
  </si>
  <si>
    <t>UA-2021-04-12-005386-c</t>
  </si>
  <si>
    <t>відшкодування витрат на відрядження (добові та проживання) всеукраїнські змагання з хокею з шайбою серед юнаків 2008 р.н. - 1 тренер-викладач 16 спортсменів</t>
  </si>
  <si>
    <t>UA-2021-05-06-009443-c</t>
  </si>
  <si>
    <t>відшкодування витрат на відрядження (добові, проживання, проїзд) 3 тренера-викладача та 3 спортсмени під час фіналу Всеукраїнських змагань з фігурного катання на ковзанах серед юнаеів та дівчат старшої вікової групи у м. КИЇВ у квітні 2021 року</t>
  </si>
  <si>
    <t>UA-2021-05-12-003675-b</t>
  </si>
  <si>
    <t>відшкодування витрат на відрядження (добові) під час всеукраїнських змагань з хокею з шайбою серед юнаків 2008 р.н. у м.Харків  - 1 тренер-викладач, 16 спортсменів</t>
  </si>
  <si>
    <t>15</t>
  </si>
  <si>
    <t>UA-2021-05-18-000359-b</t>
  </si>
  <si>
    <t>відшкодування витрат на відрядження (добові, проживання) 16 чоловік ( 1 тренер-викладач та 15 дітей-спортсменів) під час Всеукраїнських змагань з хокею з шайбою серед юнаків 2010 р.н. у м. Кременчук у травні 2021 року за рахунок загального фонду бюджету територіальної громади м. Дніпра</t>
  </si>
  <si>
    <t>16</t>
  </si>
  <si>
    <t>UA-2021-05-18-000619-b</t>
  </si>
  <si>
    <t>відшкодування витрат на відрядження (доббові, прожмвання) 20 чоловік ( 1 тренер-викладач та 19 дітей-спортсменів) під час чемпіонату України з хокею з шайбою серед юнаків 2006 р.н. м. Київ у травні 2021 року за рахунок загального фонду бюджету територіальної громади м. Дніпра</t>
  </si>
  <si>
    <t>UA-2021-05-26-009903-b</t>
  </si>
  <si>
    <t>Відшкодування витрат на відрядження (добові, проживанння, проїзд) 18 чоловік ( 1 тренер-викладач та 17 дітей-спортсменів) під час всеукраїнських змагань з хокею з шайбою серед юнаків 2008 р.н. у м. Київ за рахунок коштів загального фонду бюджету територіальної громади м. Дніпра</t>
  </si>
  <si>
    <t>UA-2021-07-20-006445-b</t>
  </si>
  <si>
    <t>пакети оновлення програмного продукту МЕДОК у 2021 році</t>
  </si>
  <si>
    <t>ВДОВІЧЕНКО ДАР'Я ОЛЕКСІЇВНА</t>
  </si>
  <si>
    <t>3206414961</t>
  </si>
  <si>
    <t>MEIS-2712</t>
  </si>
  <si>
    <t>UA-2021-10-12-002189-b</t>
  </si>
  <si>
    <t>супровід та оновлення пакетів програмного продукту ИС-ПРО у 2021 році</t>
  </si>
  <si>
    <t>09/219</t>
  </si>
  <si>
    <t>9 МІСЯЦІВ 2021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</si>
</sst>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5"/>
  <sheetViews>
    <sheetView tabSelected="1" zoomScalePageLayoutView="0" workbookViewId="0" topLeftCell="V1">
      <pane ySplit="4" topLeftCell="A5" activePane="bottomLeft" state="frozen"/>
      <selection pane="topLeft" activeCell="A1" sqref="A1"/>
      <selection pane="bottomLeft" activeCell="R23" sqref="R23"/>
    </sheetView>
  </sheetViews>
  <sheetFormatPr defaultColWidth="9.140625" defaultRowHeight="12.75"/>
  <cols>
    <col min="1" max="1" width="5.14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spans="1:4" ht="12">
      <c r="A1" s="9" t="s">
        <v>109</v>
      </c>
      <c r="B1" s="10"/>
      <c r="C1" s="10"/>
      <c r="D1" s="10"/>
    </row>
    <row r="2" spans="1:4" ht="12">
      <c r="A2" s="10"/>
      <c r="B2" s="10"/>
      <c r="C2" s="10"/>
      <c r="D2" s="10"/>
    </row>
    <row r="4" spans="1:30" ht="39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</row>
    <row r="5" spans="1:30" ht="37.5">
      <c r="A5" s="3">
        <v>1</v>
      </c>
      <c r="B5" s="1" t="s">
        <v>60</v>
      </c>
      <c r="C5" s="4" t="s">
        <v>61</v>
      </c>
      <c r="D5" s="1" t="s">
        <v>47</v>
      </c>
      <c r="E5" s="1" t="s">
        <v>30</v>
      </c>
      <c r="F5" s="5">
        <v>44223</v>
      </c>
      <c r="G5" s="1"/>
      <c r="H5" s="5">
        <v>44223</v>
      </c>
      <c r="I5" s="3">
        <v>1</v>
      </c>
      <c r="J5" s="6">
        <v>52</v>
      </c>
      <c r="K5" s="6">
        <v>1785.68</v>
      </c>
      <c r="L5" s="6">
        <v>34.34</v>
      </c>
      <c r="M5" s="6">
        <v>1785.68</v>
      </c>
      <c r="N5" s="6">
        <v>34.34</v>
      </c>
      <c r="O5" s="7" t="s">
        <v>48</v>
      </c>
      <c r="P5" s="6">
        <v>0</v>
      </c>
      <c r="Q5" s="6">
        <v>0</v>
      </c>
      <c r="R5" s="11" t="s">
        <v>48</v>
      </c>
      <c r="S5" s="1" t="s">
        <v>49</v>
      </c>
      <c r="T5" s="8" t="str">
        <f>HYPERLINK("https://my.zakupki.prom.ua/cabinet/purchases/state_purchase/view/23311273")</f>
        <v>https://my.zakupki.prom.ua/cabinet/purchases/state_purchase/view/23311273</v>
      </c>
      <c r="U5" s="1" t="s">
        <v>32</v>
      </c>
      <c r="V5" s="3">
        <v>0</v>
      </c>
      <c r="W5" s="1"/>
      <c r="X5" s="1" t="s">
        <v>62</v>
      </c>
      <c r="Y5" s="6">
        <v>1785.68</v>
      </c>
      <c r="Z5" s="1" t="s">
        <v>33</v>
      </c>
      <c r="AA5" s="1" t="s">
        <v>46</v>
      </c>
      <c r="AB5" s="1"/>
      <c r="AC5" s="1"/>
      <c r="AD5" s="1"/>
    </row>
    <row r="6" spans="1:30" ht="37.5">
      <c r="A6" s="3">
        <v>2</v>
      </c>
      <c r="B6" s="1" t="s">
        <v>63</v>
      </c>
      <c r="C6" s="4" t="s">
        <v>64</v>
      </c>
      <c r="D6" s="1" t="s">
        <v>43</v>
      </c>
      <c r="E6" s="1" t="s">
        <v>30</v>
      </c>
      <c r="F6" s="5">
        <v>44223</v>
      </c>
      <c r="G6" s="1"/>
      <c r="H6" s="5">
        <v>44223</v>
      </c>
      <c r="I6" s="3">
        <v>1</v>
      </c>
      <c r="J6" s="6">
        <v>12</v>
      </c>
      <c r="K6" s="6">
        <v>4800</v>
      </c>
      <c r="L6" s="6">
        <v>400</v>
      </c>
      <c r="M6" s="6">
        <v>4800</v>
      </c>
      <c r="N6" s="6">
        <v>400</v>
      </c>
      <c r="O6" s="7" t="s">
        <v>44</v>
      </c>
      <c r="P6" s="6">
        <v>0</v>
      </c>
      <c r="Q6" s="6">
        <v>0</v>
      </c>
      <c r="R6" s="11" t="s">
        <v>44</v>
      </c>
      <c r="S6" s="1" t="s">
        <v>45</v>
      </c>
      <c r="T6" s="8" t="str">
        <f>HYPERLINK("https://my.zakupki.prom.ua/cabinet/purchases/state_purchase/view/23352469")</f>
        <v>https://my.zakupki.prom.ua/cabinet/purchases/state_purchase/view/23352469</v>
      </c>
      <c r="U6" s="1" t="s">
        <v>32</v>
      </c>
      <c r="V6" s="3">
        <v>0</v>
      </c>
      <c r="W6" s="1"/>
      <c r="X6" s="1" t="s">
        <v>65</v>
      </c>
      <c r="Y6" s="6">
        <v>4800</v>
      </c>
      <c r="Z6" s="1" t="s">
        <v>33</v>
      </c>
      <c r="AA6" s="1" t="s">
        <v>34</v>
      </c>
      <c r="AB6" s="1"/>
      <c r="AC6" s="1"/>
      <c r="AD6" s="1"/>
    </row>
    <row r="7" spans="1:30" ht="49.5">
      <c r="A7" s="3">
        <v>3</v>
      </c>
      <c r="B7" s="1" t="s">
        <v>66</v>
      </c>
      <c r="C7" s="4" t="s">
        <v>67</v>
      </c>
      <c r="D7" s="1" t="s">
        <v>36</v>
      </c>
      <c r="E7" s="1" t="s">
        <v>30</v>
      </c>
      <c r="F7" s="5">
        <v>44257</v>
      </c>
      <c r="G7" s="1"/>
      <c r="H7" s="5">
        <v>44257</v>
      </c>
      <c r="I7" s="3">
        <v>1</v>
      </c>
      <c r="J7" s="6">
        <v>2</v>
      </c>
      <c r="K7" s="6">
        <v>720</v>
      </c>
      <c r="L7" s="6">
        <v>360</v>
      </c>
      <c r="M7" s="6">
        <v>720</v>
      </c>
      <c r="N7" s="6">
        <v>360</v>
      </c>
      <c r="O7" s="7" t="s">
        <v>37</v>
      </c>
      <c r="P7" s="6">
        <v>0</v>
      </c>
      <c r="Q7" s="6">
        <v>0</v>
      </c>
      <c r="R7" s="11" t="s">
        <v>37</v>
      </c>
      <c r="S7" s="1" t="s">
        <v>31</v>
      </c>
      <c r="T7" s="8" t="str">
        <f>HYPERLINK("https://my.zakupki.prom.ua/cabinet/purchases/state_purchase/view/24549472")</f>
        <v>https://my.zakupki.prom.ua/cabinet/purchases/state_purchase/view/24549472</v>
      </c>
      <c r="U7" s="1" t="s">
        <v>32</v>
      </c>
      <c r="V7" s="3">
        <v>0</v>
      </c>
      <c r="W7" s="1"/>
      <c r="X7" s="1" t="s">
        <v>50</v>
      </c>
      <c r="Y7" s="6">
        <v>720</v>
      </c>
      <c r="Z7" s="1" t="s">
        <v>33</v>
      </c>
      <c r="AA7" s="1" t="s">
        <v>46</v>
      </c>
      <c r="AB7" s="1"/>
      <c r="AC7" s="1"/>
      <c r="AD7" s="1"/>
    </row>
    <row r="8" spans="1:30" ht="49.5">
      <c r="A8" s="3">
        <v>4</v>
      </c>
      <c r="B8" s="1" t="s">
        <v>68</v>
      </c>
      <c r="C8" s="4" t="s">
        <v>69</v>
      </c>
      <c r="D8" s="1" t="s">
        <v>36</v>
      </c>
      <c r="E8" s="1" t="s">
        <v>30</v>
      </c>
      <c r="F8" s="5">
        <v>44257</v>
      </c>
      <c r="G8" s="1"/>
      <c r="H8" s="5">
        <v>44257</v>
      </c>
      <c r="I8" s="3">
        <v>1</v>
      </c>
      <c r="J8" s="6">
        <v>2</v>
      </c>
      <c r="K8" s="6">
        <v>120</v>
      </c>
      <c r="L8" s="6">
        <v>60</v>
      </c>
      <c r="M8" s="6">
        <v>120</v>
      </c>
      <c r="N8" s="6">
        <v>60</v>
      </c>
      <c r="O8" s="7" t="s">
        <v>37</v>
      </c>
      <c r="P8" s="6">
        <v>0</v>
      </c>
      <c r="Q8" s="6">
        <v>0</v>
      </c>
      <c r="R8" s="11" t="s">
        <v>37</v>
      </c>
      <c r="S8" s="1" t="s">
        <v>31</v>
      </c>
      <c r="T8" s="8" t="str">
        <f>HYPERLINK("https://my.zakupki.prom.ua/cabinet/purchases/state_purchase/view/24549536")</f>
        <v>https://my.zakupki.prom.ua/cabinet/purchases/state_purchase/view/24549536</v>
      </c>
      <c r="U8" s="1" t="s">
        <v>32</v>
      </c>
      <c r="V8" s="3">
        <v>0</v>
      </c>
      <c r="W8" s="1"/>
      <c r="X8" s="1" t="s">
        <v>51</v>
      </c>
      <c r="Y8" s="6">
        <v>120</v>
      </c>
      <c r="Z8" s="1" t="s">
        <v>33</v>
      </c>
      <c r="AA8" s="1" t="s">
        <v>46</v>
      </c>
      <c r="AB8" s="1"/>
      <c r="AC8" s="1"/>
      <c r="AD8" s="1"/>
    </row>
    <row r="9" spans="1:30" ht="49.5">
      <c r="A9" s="3">
        <v>5</v>
      </c>
      <c r="B9" s="1" t="s">
        <v>70</v>
      </c>
      <c r="C9" s="4" t="s">
        <v>69</v>
      </c>
      <c r="D9" s="1" t="s">
        <v>36</v>
      </c>
      <c r="E9" s="1" t="s">
        <v>30</v>
      </c>
      <c r="F9" s="5">
        <v>44257</v>
      </c>
      <c r="G9" s="1"/>
      <c r="H9" s="5">
        <v>44257</v>
      </c>
      <c r="I9" s="3">
        <v>1</v>
      </c>
      <c r="J9" s="6">
        <v>3</v>
      </c>
      <c r="K9" s="6">
        <v>780</v>
      </c>
      <c r="L9" s="6">
        <v>260</v>
      </c>
      <c r="M9" s="6">
        <v>780</v>
      </c>
      <c r="N9" s="6">
        <v>260</v>
      </c>
      <c r="O9" s="7" t="s">
        <v>37</v>
      </c>
      <c r="P9" s="6">
        <v>0</v>
      </c>
      <c r="Q9" s="6">
        <v>0</v>
      </c>
      <c r="R9" s="11" t="s">
        <v>37</v>
      </c>
      <c r="S9" s="1" t="s">
        <v>31</v>
      </c>
      <c r="T9" s="8" t="str">
        <f>HYPERLINK("https://my.zakupki.prom.ua/cabinet/purchases/state_purchase/view/24549576")</f>
        <v>https://my.zakupki.prom.ua/cabinet/purchases/state_purchase/view/24549576</v>
      </c>
      <c r="U9" s="1" t="s">
        <v>32</v>
      </c>
      <c r="V9" s="3">
        <v>0</v>
      </c>
      <c r="W9" s="1"/>
      <c r="X9" s="1" t="s">
        <v>71</v>
      </c>
      <c r="Y9" s="6">
        <v>780</v>
      </c>
      <c r="Z9" s="1" t="s">
        <v>33</v>
      </c>
      <c r="AA9" s="1" t="s">
        <v>46</v>
      </c>
      <c r="AB9" s="1"/>
      <c r="AC9" s="1"/>
      <c r="AD9" s="1"/>
    </row>
    <row r="10" spans="1:30" ht="49.5">
      <c r="A10" s="3">
        <v>6</v>
      </c>
      <c r="B10" s="1" t="s">
        <v>72</v>
      </c>
      <c r="C10" s="4" t="s">
        <v>69</v>
      </c>
      <c r="D10" s="1" t="s">
        <v>36</v>
      </c>
      <c r="E10" s="1" t="s">
        <v>30</v>
      </c>
      <c r="F10" s="5">
        <v>44266</v>
      </c>
      <c r="G10" s="1"/>
      <c r="H10" s="5">
        <v>44266</v>
      </c>
      <c r="I10" s="3">
        <v>1</v>
      </c>
      <c r="J10" s="6">
        <v>4</v>
      </c>
      <c r="K10" s="6">
        <v>5299.5</v>
      </c>
      <c r="L10" s="6">
        <v>1324.875</v>
      </c>
      <c r="M10" s="6">
        <v>5299.5</v>
      </c>
      <c r="N10" s="6">
        <v>1324.875</v>
      </c>
      <c r="O10" s="7" t="s">
        <v>37</v>
      </c>
      <c r="P10" s="6">
        <v>0</v>
      </c>
      <c r="Q10" s="6">
        <v>0</v>
      </c>
      <c r="R10" s="11" t="s">
        <v>37</v>
      </c>
      <c r="S10" s="1" t="s">
        <v>31</v>
      </c>
      <c r="T10" s="8" t="str">
        <f>HYPERLINK("https://my.zakupki.prom.ua/cabinet/purchases/state_purchase/view/24816269")</f>
        <v>https://my.zakupki.prom.ua/cabinet/purchases/state_purchase/view/24816269</v>
      </c>
      <c r="U10" s="1" t="s">
        <v>32</v>
      </c>
      <c r="V10" s="3">
        <v>0</v>
      </c>
      <c r="W10" s="1"/>
      <c r="X10" s="1" t="s">
        <v>52</v>
      </c>
      <c r="Y10" s="6">
        <v>5299.5</v>
      </c>
      <c r="Z10" s="1" t="s">
        <v>33</v>
      </c>
      <c r="AA10" s="1" t="s">
        <v>46</v>
      </c>
      <c r="AB10" s="1"/>
      <c r="AC10" s="1"/>
      <c r="AD10" s="1"/>
    </row>
    <row r="11" spans="1:30" ht="49.5">
      <c r="A11" s="3">
        <v>7</v>
      </c>
      <c r="B11" s="1" t="s">
        <v>73</v>
      </c>
      <c r="C11" s="4" t="s">
        <v>74</v>
      </c>
      <c r="D11" s="1" t="s">
        <v>36</v>
      </c>
      <c r="E11" s="1" t="s">
        <v>30</v>
      </c>
      <c r="F11" s="5">
        <v>44270</v>
      </c>
      <c r="G11" s="1"/>
      <c r="H11" s="5">
        <v>44270</v>
      </c>
      <c r="I11" s="3">
        <v>1</v>
      </c>
      <c r="J11" s="6">
        <v>2</v>
      </c>
      <c r="K11" s="6">
        <v>720</v>
      </c>
      <c r="L11" s="6">
        <v>360</v>
      </c>
      <c r="M11" s="6">
        <v>720</v>
      </c>
      <c r="N11" s="6">
        <v>360</v>
      </c>
      <c r="O11" s="7" t="s">
        <v>37</v>
      </c>
      <c r="P11" s="6">
        <v>0</v>
      </c>
      <c r="Q11" s="6">
        <v>0</v>
      </c>
      <c r="R11" s="11" t="s">
        <v>37</v>
      </c>
      <c r="S11" s="1" t="s">
        <v>31</v>
      </c>
      <c r="T11" s="8" t="str">
        <f>HYPERLINK("https://my.zakupki.prom.ua/cabinet/purchases/state_purchase/view/24866254")</f>
        <v>https://my.zakupki.prom.ua/cabinet/purchases/state_purchase/view/24866254</v>
      </c>
      <c r="U11" s="1" t="s">
        <v>32</v>
      </c>
      <c r="V11" s="3">
        <v>0</v>
      </c>
      <c r="W11" s="1"/>
      <c r="X11" s="1" t="s">
        <v>53</v>
      </c>
      <c r="Y11" s="6">
        <v>720</v>
      </c>
      <c r="Z11" s="1" t="s">
        <v>33</v>
      </c>
      <c r="AA11" s="1" t="s">
        <v>46</v>
      </c>
      <c r="AB11" s="1"/>
      <c r="AC11" s="1"/>
      <c r="AD11" s="1"/>
    </row>
    <row r="12" spans="1:30" ht="49.5">
      <c r="A12" s="3">
        <v>8</v>
      </c>
      <c r="B12" s="1" t="s">
        <v>75</v>
      </c>
      <c r="C12" s="4" t="s">
        <v>76</v>
      </c>
      <c r="D12" s="1" t="s">
        <v>36</v>
      </c>
      <c r="E12" s="1" t="s">
        <v>30</v>
      </c>
      <c r="F12" s="5">
        <v>44277</v>
      </c>
      <c r="G12" s="1"/>
      <c r="H12" s="5">
        <v>44277</v>
      </c>
      <c r="I12" s="3">
        <v>1</v>
      </c>
      <c r="J12" s="6">
        <v>2</v>
      </c>
      <c r="K12" s="6">
        <v>520</v>
      </c>
      <c r="L12" s="6">
        <v>260</v>
      </c>
      <c r="M12" s="6">
        <v>520</v>
      </c>
      <c r="N12" s="6">
        <v>260</v>
      </c>
      <c r="O12" s="7" t="s">
        <v>37</v>
      </c>
      <c r="P12" s="6">
        <v>0</v>
      </c>
      <c r="Q12" s="6">
        <v>0</v>
      </c>
      <c r="R12" s="11" t="s">
        <v>37</v>
      </c>
      <c r="S12" s="1" t="s">
        <v>31</v>
      </c>
      <c r="T12" s="8" t="str">
        <f>HYPERLINK("https://my.zakupki.prom.ua/cabinet/purchases/state_purchase/view/25120932")</f>
        <v>https://my.zakupki.prom.ua/cabinet/purchases/state_purchase/view/25120932</v>
      </c>
      <c r="U12" s="1" t="s">
        <v>32</v>
      </c>
      <c r="V12" s="3">
        <v>0</v>
      </c>
      <c r="W12" s="1"/>
      <c r="X12" s="1" t="s">
        <v>54</v>
      </c>
      <c r="Y12" s="6">
        <v>520</v>
      </c>
      <c r="Z12" s="1" t="s">
        <v>33</v>
      </c>
      <c r="AA12" s="1" t="s">
        <v>46</v>
      </c>
      <c r="AB12" s="1"/>
      <c r="AC12" s="1"/>
      <c r="AD12" s="1"/>
    </row>
    <row r="13" spans="1:30" ht="49.5">
      <c r="A13" s="3">
        <v>9</v>
      </c>
      <c r="B13" s="1" t="s">
        <v>77</v>
      </c>
      <c r="C13" s="4" t="s">
        <v>78</v>
      </c>
      <c r="D13" s="1" t="s">
        <v>36</v>
      </c>
      <c r="E13" s="1" t="s">
        <v>30</v>
      </c>
      <c r="F13" s="5">
        <v>44277</v>
      </c>
      <c r="G13" s="1"/>
      <c r="H13" s="5">
        <v>44277</v>
      </c>
      <c r="I13" s="3">
        <v>1</v>
      </c>
      <c r="J13" s="6">
        <v>2</v>
      </c>
      <c r="K13" s="6">
        <v>120</v>
      </c>
      <c r="L13" s="6">
        <v>60</v>
      </c>
      <c r="M13" s="6">
        <v>120</v>
      </c>
      <c r="N13" s="6">
        <v>60</v>
      </c>
      <c r="O13" s="7" t="s">
        <v>37</v>
      </c>
      <c r="P13" s="6">
        <v>0</v>
      </c>
      <c r="Q13" s="6">
        <v>0</v>
      </c>
      <c r="R13" s="11" t="s">
        <v>37</v>
      </c>
      <c r="S13" s="1" t="s">
        <v>31</v>
      </c>
      <c r="T13" s="8" t="str">
        <f>HYPERLINK("https://my.zakupki.prom.ua/cabinet/purchases/state_purchase/view/25122619")</f>
        <v>https://my.zakupki.prom.ua/cabinet/purchases/state_purchase/view/25122619</v>
      </c>
      <c r="U13" s="1" t="s">
        <v>32</v>
      </c>
      <c r="V13" s="3">
        <v>0</v>
      </c>
      <c r="W13" s="1"/>
      <c r="X13" s="1" t="s">
        <v>38</v>
      </c>
      <c r="Y13" s="6">
        <v>120</v>
      </c>
      <c r="Z13" s="1" t="s">
        <v>33</v>
      </c>
      <c r="AA13" s="1" t="s">
        <v>46</v>
      </c>
      <c r="AB13" s="1"/>
      <c r="AC13" s="1"/>
      <c r="AD13" s="1"/>
    </row>
    <row r="14" spans="1:30" ht="37.5">
      <c r="A14" s="3">
        <v>10</v>
      </c>
      <c r="B14" s="1" t="s">
        <v>79</v>
      </c>
      <c r="C14" s="4" t="s">
        <v>80</v>
      </c>
      <c r="D14" s="1" t="s">
        <v>81</v>
      </c>
      <c r="E14" s="1" t="s">
        <v>30</v>
      </c>
      <c r="F14" s="5">
        <v>44280</v>
      </c>
      <c r="G14" s="1"/>
      <c r="H14" s="5">
        <v>44280</v>
      </c>
      <c r="I14" s="3">
        <v>1</v>
      </c>
      <c r="J14" s="6">
        <v>1</v>
      </c>
      <c r="K14" s="6">
        <v>2400</v>
      </c>
      <c r="L14" s="6">
        <v>2400</v>
      </c>
      <c r="M14" s="6">
        <v>2400</v>
      </c>
      <c r="N14" s="6">
        <v>2400</v>
      </c>
      <c r="O14" s="7" t="s">
        <v>82</v>
      </c>
      <c r="P14" s="6">
        <v>0</v>
      </c>
      <c r="Q14" s="6">
        <v>0</v>
      </c>
      <c r="R14" s="11" t="s">
        <v>82</v>
      </c>
      <c r="S14" s="1" t="s">
        <v>83</v>
      </c>
      <c r="T14" s="8" t="str">
        <f>HYPERLINK("https://my.zakupki.prom.ua/cabinet/purchases/state_purchase/view/25244532")</f>
        <v>https://my.zakupki.prom.ua/cabinet/purchases/state_purchase/view/25244532</v>
      </c>
      <c r="U14" s="1" t="s">
        <v>32</v>
      </c>
      <c r="V14" s="3">
        <v>0</v>
      </c>
      <c r="W14" s="1"/>
      <c r="X14" s="1" t="s">
        <v>53</v>
      </c>
      <c r="Y14" s="6">
        <v>2400</v>
      </c>
      <c r="Z14" s="1" t="s">
        <v>33</v>
      </c>
      <c r="AA14" s="1" t="s">
        <v>46</v>
      </c>
      <c r="AB14" s="1"/>
      <c r="AC14" s="1"/>
      <c r="AD14" s="1"/>
    </row>
    <row r="15" spans="1:30" ht="49.5">
      <c r="A15" s="3">
        <v>11</v>
      </c>
      <c r="B15" s="1" t="s">
        <v>84</v>
      </c>
      <c r="C15" s="4" t="s">
        <v>74</v>
      </c>
      <c r="D15" s="1" t="s">
        <v>36</v>
      </c>
      <c r="E15" s="1" t="s">
        <v>30</v>
      </c>
      <c r="F15" s="5">
        <v>44281</v>
      </c>
      <c r="G15" s="1"/>
      <c r="H15" s="5">
        <v>44281</v>
      </c>
      <c r="I15" s="3">
        <v>1</v>
      </c>
      <c r="J15" s="6">
        <v>17</v>
      </c>
      <c r="K15" s="6">
        <v>12240</v>
      </c>
      <c r="L15" s="6">
        <v>720</v>
      </c>
      <c r="M15" s="6">
        <v>12240</v>
      </c>
      <c r="N15" s="6">
        <v>720</v>
      </c>
      <c r="O15" s="7" t="s">
        <v>37</v>
      </c>
      <c r="P15" s="6">
        <v>0</v>
      </c>
      <c r="Q15" s="6">
        <v>0</v>
      </c>
      <c r="R15" s="11" t="s">
        <v>37</v>
      </c>
      <c r="S15" s="1" t="s">
        <v>31</v>
      </c>
      <c r="T15" s="8" t="str">
        <f>HYPERLINK("https://my.zakupki.prom.ua/cabinet/purchases/state_purchase/view/25263327")</f>
        <v>https://my.zakupki.prom.ua/cabinet/purchases/state_purchase/view/25263327</v>
      </c>
      <c r="U15" s="1" t="s">
        <v>32</v>
      </c>
      <c r="V15" s="3">
        <v>0</v>
      </c>
      <c r="W15" s="1"/>
      <c r="X15" s="1" t="s">
        <v>39</v>
      </c>
      <c r="Y15" s="6">
        <v>12240</v>
      </c>
      <c r="Z15" s="1" t="s">
        <v>33</v>
      </c>
      <c r="AA15" s="1" t="s">
        <v>46</v>
      </c>
      <c r="AB15" s="1"/>
      <c r="AC15" s="1"/>
      <c r="AD15" s="1"/>
    </row>
    <row r="16" spans="1:30" ht="49.5">
      <c r="A16" s="3">
        <v>12</v>
      </c>
      <c r="B16" s="1" t="s">
        <v>85</v>
      </c>
      <c r="C16" s="4" t="s">
        <v>86</v>
      </c>
      <c r="D16" s="1" t="s">
        <v>36</v>
      </c>
      <c r="E16" s="1" t="s">
        <v>30</v>
      </c>
      <c r="F16" s="5">
        <v>44288</v>
      </c>
      <c r="G16" s="1"/>
      <c r="H16" s="5">
        <v>44288</v>
      </c>
      <c r="I16" s="3">
        <v>1</v>
      </c>
      <c r="J16" s="6">
        <v>17</v>
      </c>
      <c r="K16" s="6">
        <v>12240</v>
      </c>
      <c r="L16" s="6">
        <v>720</v>
      </c>
      <c r="M16" s="6">
        <v>12240</v>
      </c>
      <c r="N16" s="6">
        <v>720</v>
      </c>
      <c r="O16" s="7" t="s">
        <v>37</v>
      </c>
      <c r="P16" s="6">
        <v>0</v>
      </c>
      <c r="Q16" s="6">
        <v>0</v>
      </c>
      <c r="R16" s="11" t="s">
        <v>37</v>
      </c>
      <c r="S16" s="1" t="s">
        <v>31</v>
      </c>
      <c r="T16" s="8" t="str">
        <f>HYPERLINK("https://my.zakupki.prom.ua/cabinet/purchases/state_purchase/view/25500583")</f>
        <v>https://my.zakupki.prom.ua/cabinet/purchases/state_purchase/view/25500583</v>
      </c>
      <c r="U16" s="1" t="s">
        <v>32</v>
      </c>
      <c r="V16" s="3">
        <v>0</v>
      </c>
      <c r="W16" s="1"/>
      <c r="X16" s="1" t="s">
        <v>40</v>
      </c>
      <c r="Y16" s="6">
        <v>12240</v>
      </c>
      <c r="Z16" s="1" t="s">
        <v>33</v>
      </c>
      <c r="AA16" s="1" t="s">
        <v>46</v>
      </c>
      <c r="AB16" s="1"/>
      <c r="AC16" s="1"/>
      <c r="AD16" s="1"/>
    </row>
    <row r="17" spans="1:30" ht="49.5">
      <c r="A17" s="3">
        <v>13</v>
      </c>
      <c r="B17" s="1" t="s">
        <v>87</v>
      </c>
      <c r="C17" s="4" t="s">
        <v>88</v>
      </c>
      <c r="D17" s="1" t="s">
        <v>36</v>
      </c>
      <c r="E17" s="1" t="s">
        <v>30</v>
      </c>
      <c r="F17" s="5">
        <v>44298</v>
      </c>
      <c r="G17" s="1"/>
      <c r="H17" s="5">
        <v>44298</v>
      </c>
      <c r="I17" s="3">
        <v>1</v>
      </c>
      <c r="J17" s="6">
        <v>17</v>
      </c>
      <c r="K17" s="6">
        <v>8400</v>
      </c>
      <c r="L17" s="6">
        <v>494.11764705882354</v>
      </c>
      <c r="M17" s="6">
        <v>8400</v>
      </c>
      <c r="N17" s="6">
        <v>494.11764705882354</v>
      </c>
      <c r="O17" s="7" t="s">
        <v>37</v>
      </c>
      <c r="P17" s="6">
        <v>0</v>
      </c>
      <c r="Q17" s="6">
        <v>0</v>
      </c>
      <c r="R17" s="11" t="s">
        <v>37</v>
      </c>
      <c r="S17" s="1" t="s">
        <v>31</v>
      </c>
      <c r="T17" s="8" t="str">
        <f>HYPERLINK("https://my.zakupki.prom.ua/cabinet/purchases/state_purchase/view/25748137")</f>
        <v>https://my.zakupki.prom.ua/cabinet/purchases/state_purchase/view/25748137</v>
      </c>
      <c r="U17" s="1" t="s">
        <v>32</v>
      </c>
      <c r="V17" s="3">
        <v>0</v>
      </c>
      <c r="W17" s="1"/>
      <c r="X17" s="1" t="s">
        <v>42</v>
      </c>
      <c r="Y17" s="6">
        <v>8400</v>
      </c>
      <c r="Z17" s="1" t="s">
        <v>33</v>
      </c>
      <c r="AA17" s="1" t="s">
        <v>46</v>
      </c>
      <c r="AB17" s="1"/>
      <c r="AC17" s="1"/>
      <c r="AD17" s="1"/>
    </row>
    <row r="18" spans="1:30" ht="75">
      <c r="A18" s="3">
        <v>14</v>
      </c>
      <c r="B18" s="1" t="s">
        <v>89</v>
      </c>
      <c r="C18" s="4" t="s">
        <v>90</v>
      </c>
      <c r="D18" s="1" t="s">
        <v>36</v>
      </c>
      <c r="E18" s="1" t="s">
        <v>30</v>
      </c>
      <c r="F18" s="5">
        <v>44322</v>
      </c>
      <c r="G18" s="1"/>
      <c r="H18" s="5">
        <v>44322</v>
      </c>
      <c r="I18" s="3">
        <v>1</v>
      </c>
      <c r="J18" s="6">
        <v>6</v>
      </c>
      <c r="K18" s="6">
        <v>10792.34</v>
      </c>
      <c r="L18" s="6">
        <v>1798.7233333333334</v>
      </c>
      <c r="M18" s="6">
        <v>10792.34</v>
      </c>
      <c r="N18" s="6">
        <v>1798.7233333333334</v>
      </c>
      <c r="O18" s="7" t="s">
        <v>37</v>
      </c>
      <c r="P18" s="6">
        <v>0</v>
      </c>
      <c r="Q18" s="6">
        <v>0</v>
      </c>
      <c r="R18" s="11" t="s">
        <v>37</v>
      </c>
      <c r="S18" s="1" t="s">
        <v>31</v>
      </c>
      <c r="T18" s="8" t="str">
        <f>HYPERLINK("https://my.zakupki.prom.ua/cabinet/purchases/state_purchase/view/26361554")</f>
        <v>https://my.zakupki.prom.ua/cabinet/purchases/state_purchase/view/26361554</v>
      </c>
      <c r="U18" s="1" t="s">
        <v>32</v>
      </c>
      <c r="V18" s="3">
        <v>0</v>
      </c>
      <c r="W18" s="1"/>
      <c r="X18" s="1" t="s">
        <v>41</v>
      </c>
      <c r="Y18" s="6">
        <v>10792.34</v>
      </c>
      <c r="Z18" s="1" t="s">
        <v>33</v>
      </c>
      <c r="AA18" s="1" t="s">
        <v>46</v>
      </c>
      <c r="AB18" s="1"/>
      <c r="AC18" s="1"/>
      <c r="AD18" s="1"/>
    </row>
    <row r="19" spans="1:30" ht="49.5">
      <c r="A19" s="3">
        <v>15</v>
      </c>
      <c r="B19" s="1" t="s">
        <v>91</v>
      </c>
      <c r="C19" s="4" t="s">
        <v>92</v>
      </c>
      <c r="D19" s="1" t="s">
        <v>36</v>
      </c>
      <c r="E19" s="1" t="s">
        <v>30</v>
      </c>
      <c r="F19" s="5">
        <v>44328</v>
      </c>
      <c r="G19" s="1"/>
      <c r="H19" s="5">
        <v>44349</v>
      </c>
      <c r="I19" s="3">
        <v>1</v>
      </c>
      <c r="J19" s="6">
        <v>17</v>
      </c>
      <c r="K19" s="6">
        <v>2040</v>
      </c>
      <c r="L19" s="6">
        <v>120</v>
      </c>
      <c r="M19" s="6">
        <v>2040</v>
      </c>
      <c r="N19" s="6">
        <v>120</v>
      </c>
      <c r="O19" s="7" t="s">
        <v>37</v>
      </c>
      <c r="P19" s="6">
        <v>0</v>
      </c>
      <c r="Q19" s="6">
        <v>0</v>
      </c>
      <c r="R19" s="11" t="s">
        <v>37</v>
      </c>
      <c r="S19" s="1" t="s">
        <v>31</v>
      </c>
      <c r="T19" s="8" t="str">
        <f>HYPERLINK("https://my.zakupki.prom.ua/cabinet/purchases/state_purchase/view/26447348")</f>
        <v>https://my.zakupki.prom.ua/cabinet/purchases/state_purchase/view/26447348</v>
      </c>
      <c r="U19" s="1" t="s">
        <v>32</v>
      </c>
      <c r="V19" s="3">
        <v>0</v>
      </c>
      <c r="W19" s="1"/>
      <c r="X19" s="1" t="s">
        <v>93</v>
      </c>
      <c r="Y19" s="6">
        <v>2040</v>
      </c>
      <c r="Z19" s="1" t="s">
        <v>33</v>
      </c>
      <c r="AA19" s="1" t="s">
        <v>46</v>
      </c>
      <c r="AB19" s="1"/>
      <c r="AC19" s="1"/>
      <c r="AD19" s="1"/>
    </row>
    <row r="20" spans="1:30" ht="87">
      <c r="A20" s="3">
        <v>16</v>
      </c>
      <c r="B20" s="1" t="s">
        <v>94</v>
      </c>
      <c r="C20" s="4" t="s">
        <v>95</v>
      </c>
      <c r="D20" s="1" t="s">
        <v>36</v>
      </c>
      <c r="E20" s="1" t="s">
        <v>30</v>
      </c>
      <c r="F20" s="5">
        <v>44334</v>
      </c>
      <c r="G20" s="1"/>
      <c r="H20" s="5">
        <v>44334</v>
      </c>
      <c r="I20" s="3">
        <v>1</v>
      </c>
      <c r="J20" s="6">
        <v>16</v>
      </c>
      <c r="K20" s="6">
        <v>12480</v>
      </c>
      <c r="L20" s="6">
        <v>780</v>
      </c>
      <c r="M20" s="6">
        <v>12480</v>
      </c>
      <c r="N20" s="6">
        <v>780</v>
      </c>
      <c r="O20" s="7" t="s">
        <v>37</v>
      </c>
      <c r="P20" s="6">
        <v>0</v>
      </c>
      <c r="Q20" s="6">
        <v>0</v>
      </c>
      <c r="R20" s="11" t="s">
        <v>37</v>
      </c>
      <c r="S20" s="1" t="s">
        <v>31</v>
      </c>
      <c r="T20" s="8" t="str">
        <f>HYPERLINK("https://my.zakupki.prom.ua/cabinet/purchases/state_purchase/view/26612947")</f>
        <v>https://my.zakupki.prom.ua/cabinet/purchases/state_purchase/view/26612947</v>
      </c>
      <c r="U20" s="1" t="s">
        <v>32</v>
      </c>
      <c r="V20" s="3">
        <v>0</v>
      </c>
      <c r="W20" s="1"/>
      <c r="X20" s="1" t="s">
        <v>96</v>
      </c>
      <c r="Y20" s="6">
        <v>12480</v>
      </c>
      <c r="Z20" s="1" t="s">
        <v>33</v>
      </c>
      <c r="AA20" s="1" t="s">
        <v>46</v>
      </c>
      <c r="AB20" s="1"/>
      <c r="AC20" s="1"/>
      <c r="AD20" s="1"/>
    </row>
    <row r="21" spans="1:30" ht="75">
      <c r="A21" s="3">
        <v>17</v>
      </c>
      <c r="B21" s="1" t="s">
        <v>97</v>
      </c>
      <c r="C21" s="4" t="s">
        <v>98</v>
      </c>
      <c r="D21" s="1" t="s">
        <v>36</v>
      </c>
      <c r="E21" s="1" t="s">
        <v>30</v>
      </c>
      <c r="F21" s="5">
        <v>44334</v>
      </c>
      <c r="G21" s="1"/>
      <c r="H21" s="5">
        <v>44334</v>
      </c>
      <c r="I21" s="3">
        <v>1</v>
      </c>
      <c r="J21" s="6">
        <v>20</v>
      </c>
      <c r="K21" s="6">
        <v>9270</v>
      </c>
      <c r="L21" s="6">
        <v>463.5</v>
      </c>
      <c r="M21" s="6">
        <v>9270</v>
      </c>
      <c r="N21" s="6">
        <v>463.5</v>
      </c>
      <c r="O21" s="7" t="s">
        <v>37</v>
      </c>
      <c r="P21" s="6">
        <v>0</v>
      </c>
      <c r="Q21" s="6">
        <v>0</v>
      </c>
      <c r="R21" s="11" t="s">
        <v>37</v>
      </c>
      <c r="S21" s="1" t="s">
        <v>31</v>
      </c>
      <c r="T21" s="8" t="str">
        <f>HYPERLINK("https://my.zakupki.prom.ua/cabinet/purchases/state_purchase/view/26613735")</f>
        <v>https://my.zakupki.prom.ua/cabinet/purchases/state_purchase/view/26613735</v>
      </c>
      <c r="U21" s="1" t="s">
        <v>32</v>
      </c>
      <c r="V21" s="3">
        <v>0</v>
      </c>
      <c r="W21" s="1"/>
      <c r="X21" s="1" t="s">
        <v>35</v>
      </c>
      <c r="Y21" s="6">
        <v>9270</v>
      </c>
      <c r="Z21" s="1" t="s">
        <v>33</v>
      </c>
      <c r="AA21" s="1" t="s">
        <v>46</v>
      </c>
      <c r="AB21" s="1"/>
      <c r="AC21" s="1"/>
      <c r="AD21" s="1"/>
    </row>
    <row r="22" spans="1:30" ht="87">
      <c r="A22" s="3">
        <v>18</v>
      </c>
      <c r="B22" s="1" t="s">
        <v>99</v>
      </c>
      <c r="C22" s="4" t="s">
        <v>100</v>
      </c>
      <c r="D22" s="1" t="s">
        <v>36</v>
      </c>
      <c r="E22" s="1" t="s">
        <v>30</v>
      </c>
      <c r="F22" s="5">
        <v>44342</v>
      </c>
      <c r="G22" s="1"/>
      <c r="H22" s="5">
        <v>44342</v>
      </c>
      <c r="I22" s="3">
        <v>1</v>
      </c>
      <c r="J22" s="6">
        <v>18</v>
      </c>
      <c r="K22" s="6">
        <v>27863.53</v>
      </c>
      <c r="L22" s="6">
        <v>1547.973888888889</v>
      </c>
      <c r="M22" s="6">
        <v>27863.53</v>
      </c>
      <c r="N22" s="6">
        <v>1547.973888888889</v>
      </c>
      <c r="O22" s="7" t="s">
        <v>37</v>
      </c>
      <c r="P22" s="6">
        <v>0</v>
      </c>
      <c r="Q22" s="6">
        <v>0</v>
      </c>
      <c r="R22" s="11" t="s">
        <v>37</v>
      </c>
      <c r="S22" s="1" t="s">
        <v>31</v>
      </c>
      <c r="T22" s="8" t="str">
        <f>HYPERLINK("https://my.zakupki.prom.ua/cabinet/purchases/state_purchase/view/26913152")</f>
        <v>https://my.zakupki.prom.ua/cabinet/purchases/state_purchase/view/26913152</v>
      </c>
      <c r="U22" s="1" t="s">
        <v>32</v>
      </c>
      <c r="V22" s="3">
        <v>0</v>
      </c>
      <c r="W22" s="1"/>
      <c r="X22" s="1" t="s">
        <v>55</v>
      </c>
      <c r="Y22" s="6">
        <v>27863.53</v>
      </c>
      <c r="Z22" s="1" t="s">
        <v>33</v>
      </c>
      <c r="AA22" s="1" t="s">
        <v>46</v>
      </c>
      <c r="AB22" s="1"/>
      <c r="AC22" s="1"/>
      <c r="AD22" s="1"/>
    </row>
    <row r="23" spans="1:30" ht="37.5">
      <c r="A23" s="3">
        <v>19</v>
      </c>
      <c r="B23" s="1" t="s">
        <v>101</v>
      </c>
      <c r="C23" s="4" t="s">
        <v>102</v>
      </c>
      <c r="D23" s="1" t="s">
        <v>59</v>
      </c>
      <c r="E23" s="1" t="s">
        <v>30</v>
      </c>
      <c r="F23" s="5">
        <v>44397</v>
      </c>
      <c r="G23" s="1"/>
      <c r="H23" s="5">
        <v>44397</v>
      </c>
      <c r="I23" s="3">
        <v>1</v>
      </c>
      <c r="J23" s="6">
        <v>1</v>
      </c>
      <c r="K23" s="6">
        <v>1000</v>
      </c>
      <c r="L23" s="6">
        <v>1000</v>
      </c>
      <c r="M23" s="6">
        <v>1000</v>
      </c>
      <c r="N23" s="6">
        <v>1000</v>
      </c>
      <c r="O23" s="7" t="s">
        <v>103</v>
      </c>
      <c r="P23" s="6">
        <v>0</v>
      </c>
      <c r="Q23" s="6">
        <v>0</v>
      </c>
      <c r="R23" s="11" t="s">
        <v>103</v>
      </c>
      <c r="S23" s="1" t="s">
        <v>104</v>
      </c>
      <c r="T23" s="8" t="str">
        <f>HYPERLINK("https://my.zakupki.prom.ua/cabinet/purchases/state_purchase/view/28370517")</f>
        <v>https://my.zakupki.prom.ua/cabinet/purchases/state_purchase/view/28370517</v>
      </c>
      <c r="U23" s="1" t="s">
        <v>32</v>
      </c>
      <c r="V23" s="3">
        <v>0</v>
      </c>
      <c r="W23" s="1"/>
      <c r="X23" s="1" t="s">
        <v>105</v>
      </c>
      <c r="Y23" s="6">
        <v>1000</v>
      </c>
      <c r="Z23" s="1" t="s">
        <v>33</v>
      </c>
      <c r="AA23" s="1" t="s">
        <v>46</v>
      </c>
      <c r="AB23" s="1"/>
      <c r="AC23" s="1"/>
      <c r="AD23" s="1"/>
    </row>
    <row r="24" spans="1:30" ht="37.5">
      <c r="A24" s="3">
        <v>20</v>
      </c>
      <c r="B24" s="1" t="s">
        <v>106</v>
      </c>
      <c r="C24" s="4" t="s">
        <v>107</v>
      </c>
      <c r="D24" s="1" t="s">
        <v>56</v>
      </c>
      <c r="E24" s="1" t="s">
        <v>30</v>
      </c>
      <c r="F24" s="5">
        <v>44481</v>
      </c>
      <c r="G24" s="1"/>
      <c r="H24" s="5">
        <v>44481</v>
      </c>
      <c r="I24" s="3">
        <v>1</v>
      </c>
      <c r="J24" s="6">
        <v>1</v>
      </c>
      <c r="K24" s="6">
        <v>12840</v>
      </c>
      <c r="L24" s="6">
        <v>12840</v>
      </c>
      <c r="M24" s="6">
        <v>12840</v>
      </c>
      <c r="N24" s="6">
        <v>12840</v>
      </c>
      <c r="O24" s="7" t="s">
        <v>57</v>
      </c>
      <c r="P24" s="6">
        <v>0</v>
      </c>
      <c r="Q24" s="6">
        <v>0</v>
      </c>
      <c r="R24" s="11" t="s">
        <v>57</v>
      </c>
      <c r="S24" s="1" t="s">
        <v>58</v>
      </c>
      <c r="T24" s="8" t="str">
        <f>HYPERLINK("https://my.zakupki.prom.ua/cabinet/purchases/state_purchase/view/30702277")</f>
        <v>https://my.zakupki.prom.ua/cabinet/purchases/state_purchase/view/30702277</v>
      </c>
      <c r="U24" s="1" t="s">
        <v>32</v>
      </c>
      <c r="V24" s="3">
        <v>0</v>
      </c>
      <c r="W24" s="1"/>
      <c r="X24" s="1" t="s">
        <v>108</v>
      </c>
      <c r="Y24" s="6">
        <v>12840</v>
      </c>
      <c r="Z24" s="1" t="s">
        <v>33</v>
      </c>
      <c r="AA24" s="1" t="s">
        <v>46</v>
      </c>
      <c r="AB24" s="1"/>
      <c r="AC24" s="1"/>
      <c r="AD24" s="1"/>
    </row>
    <row r="25" ht="12">
      <c r="A25" s="1"/>
    </row>
  </sheetData>
  <sheetProtection/>
  <mergeCells count="1">
    <mergeCell ref="A1:D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</cp:lastModifiedBy>
  <dcterms:modified xsi:type="dcterms:W3CDTF">2021-10-29T20:52:20Z</dcterms:modified>
  <cp:category/>
  <cp:version/>
  <cp:contentType/>
  <cp:contentStatus/>
</cp:coreProperties>
</file>