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240" yWindow="570" windowWidth="28455" windowHeight="11955"/>
  </bookViews>
  <sheets>
    <sheet name="Sheet" sheetId="1" r:id="rId1"/>
  </sheets>
  <definedNames>
    <definedName name="_xlnm._FilterDatabase" localSheetId="0" hidden="1">Sheet!$A$2:$J$39</definedName>
  </definedNames>
  <calcPr calcId="124519"/>
</workbook>
</file>

<file path=xl/calcChain.xml><?xml version="1.0" encoding="utf-8"?>
<calcChain xmlns="http://schemas.openxmlformats.org/spreadsheetml/2006/main">
  <c r="B39" i="1"/>
  <c r="B38"/>
  <c r="B37"/>
  <c r="B36"/>
  <c r="B35"/>
  <c r="B34"/>
  <c r="B33"/>
  <c r="B32"/>
  <c r="B31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B9"/>
  <c r="B8"/>
  <c r="B7"/>
  <c r="B6"/>
  <c r="B5"/>
  <c r="B4"/>
  <c r="B3"/>
</calcChain>
</file>

<file path=xl/sharedStrings.xml><?xml version="1.0" encoding="utf-8"?>
<sst xmlns="http://schemas.openxmlformats.org/spreadsheetml/2006/main" count="238" uniqueCount="100">
  <si>
    <t>Ідентифікатор закупівлі</t>
  </si>
  <si>
    <t>Автоматизоване робоче місце на базі персональної електронної обчислювальної машини</t>
  </si>
  <si>
    <t>Автоматичний біохімічний аналізатор</t>
  </si>
  <si>
    <t xml:space="preserve">Автоматичний біохімічний аналізатор </t>
  </si>
  <si>
    <t>Аспіратор медичний електричний</t>
  </si>
  <si>
    <t xml:space="preserve">Вироби медичного призначення :Вироби медичного призначення </t>
  </si>
  <si>
    <t>Вироби медичного призначення:Вироби медичного призначення</t>
  </si>
  <si>
    <t>Відкриті торги</t>
  </si>
  <si>
    <t>Відкриті торги з особливостями</t>
  </si>
  <si>
    <t>ДК 021:2015: 30210000-4 «Машини для обробки даних»(Автоматизоване робоче місце на базі персональної електронної обчислювальної машини)</t>
  </si>
  <si>
    <t xml:space="preserve">Дезінфекційний  засіб для гігієнічної та хірургічної обробки рук, швидкої дезінфекції невеликих за площею об’єктів; Засіб дезінфікуючий для гігієнічної обробки рук, шкіри та прилеглих слизових, невеликих за площею поверхонь, некритичних медичних виробів ; Дезінфекційний  засіб для дезінфекції поверхонь, дезінфекції, достерилізаційного очищення, стерилізації виробів медичного призначення </t>
  </si>
  <si>
    <t xml:space="preserve">Дезінфекційні засоби :Дезінфекційні засоби </t>
  </si>
  <si>
    <t>Електрична енергія</t>
  </si>
  <si>
    <t>Електрична енергія:Електрична енергія</t>
  </si>
  <si>
    <t>Електрокардіограф</t>
  </si>
  <si>
    <t xml:space="preserve">Засіб для дезінфекції поверхонь, санітарно-технічного устаткування; для проведення генеральних прибирань; Засіб для швидкої дезінфекції невеликих за площею поверхонь, та дезінфекції шкіри рук </t>
  </si>
  <si>
    <t>Калоприймач для кишкової стоми відкритого типу, однокомпонентний; Калоприймач для кишкової стоми відкритого типу,однокомпонентний; Калоприймач для кишкової стоми відкритого типу,однокомпонентний; Калоприймач для кишкової стоми відкритого типу,однокомпонентний; Мішок уростомний багатокомпонентний; Клейова пластина остоми; Клейова пластина остоми; Носивний сечоприймач з утримувачем сечі з кріпленням на пенісі; Дитячий підгузник, 11-25 кг ; Дитячий підгузник, 15-30кг; Підгузник для дорослих, S; Підгузник для дорослих, M; Підгузник для дорослих, L; Дитячий підгузник, 7-11 кг</t>
  </si>
  <si>
    <t>Калоприймач стомічний однокомпонентний непрозорий з фільтром; Калоприймач стомічний однокомпонентний відкритий непрозорий.; Калоприймач стомічний двокомпонентний - пластина; Калоприймач стомічний двокомпонентний - мішок; Калоприймач стомічний двокомпонентний - мішок; Уростомний мішок двокомпонентний; Калоприймач стомічний двокомпонентний -пластина; Сечоприймач з клапаном Т-типу (для дорослих); Підгузки дитячі 11-25 кг; Підгузки дитячі 15-30 кг; Підгузки для дорослих, розмір S; Підгузки для дорослих, розмір М; Підгузки для дорослих, розмір L ; Підгузки для дорослих, розмір ХL; Підгузки дитячі 7-11 кг; Абсорбуючий порошок (пудра); Герметизуюча паста; Очищувач для видалення адгезиву (спрей)</t>
  </si>
  <si>
    <t>Коагулометр лабораторний</t>
  </si>
  <si>
    <t>Лікарські засоби різні (Лабораторні реактиви)</t>
  </si>
  <si>
    <t>Медичне обладнання (Апарат СІПАП )</t>
  </si>
  <si>
    <t>Медичне обладнання (Апарат СІПАП - 3 шт ; Монітор фетальний - 1 шт):Медичне обладнання (Апарат СІПАП)</t>
  </si>
  <si>
    <t>Медичне обладнання (Апарат СІПАП - 3 шт ; Монітор фетальний - 1 шт):Медичне обладнання (Монітор фетальний)</t>
  </si>
  <si>
    <t>Медичне обладнання (Монітор фетальний)</t>
  </si>
  <si>
    <t>Медичне обладнання та вироби медичного призначення різні</t>
  </si>
  <si>
    <t xml:space="preserve">Метрологічна повірка засобів вимірювальної техніки та калібрування :Метрологічна повірка засобів вимірювальної техніки та калібрування </t>
  </si>
  <si>
    <t>Метрологічна повірка пульсоксиметрів; Калібрування безконтактних інфрачервоних термометрів</t>
  </si>
  <si>
    <t>Мікропробірка ПП 1,5 мл. тип Eppendorf, градуйована, без пробки; Мікропробірка ПП 1,5 мл. тип Eppendorf, градуйована, з
пробкою 500 шт/пак
; Пробірка вакуумна з активатором згортання 13x100, 6 мл.; Пробірка вакуумна для коагуляції з цитратом натрію 3,8% 13x75, 3 мл.; Кювети для SF-400 ; Пробірка невакуумна з К3ЕDTA 0,25/0,5 мл. ; Дозатор перемінного об`єму 10-100 мкл.; Дозатор перемінного об`єму 20-200 мкл; Дозатор перемінного об`єму 100-1000 мкл.; Наконечники до 200 мкл №1000; Наконечники, 0,1-10 мкл №1000; Наконечник 1000 мкл №500</t>
  </si>
  <si>
    <t>Немає лотів</t>
  </si>
  <si>
    <t>Очікувана вартість закупівлі</t>
  </si>
  <si>
    <t>Очікувана вартість лота</t>
  </si>
  <si>
    <t>Послуги з планового технічного обслуговування, цілодобового спостерігання за системою пожежної сигналізації об'єкту, своєчасної передачі тривожних сповіщень (у тому числі хибних), оперативного реагування на них</t>
  </si>
  <si>
    <t>Послуги з планового технічного обслуговування, цілодобового спостерігання за системою пожежної сигналізації об'єкту, своєчасної передачі тривожних сповіщень (у тому числі хибних), оперативного реагування на них та послуги з планового технічного обслуговування, спостереження за допомогою пульту централізованого спостереження за станом сигналізації та за ручними системами тривожної сигналізації:ЛОТ 1 Пожежна сигналізація</t>
  </si>
  <si>
    <t>Послуги з планового технічного обслуговування, цілодобового спостерігання за системою пожежної сигналізації об'єкту, своєчасної передачі тривожних сповіщень (у тому числі хибних), оперативного реагування на них та послуги з планового технічного обслуговування, спостереження за допомогою пульту централізованого спостереження за станом сигналізації та за ручними системами тривожної сигналізації:ЛОТ 2 Охоронна сигналізація</t>
  </si>
  <si>
    <t>Послуги з планового технічного обслуговування, цілодобового спостерігання за системою пожежної сигналізації об'єкту, своєчасної передачі тривожних сповіщень (у тому числі хибних), оперативного реагування на них та послуги з планового технічного обслуговування, спостереження за допомогою пульту централізованого спостереження за станом сигналізації та за ручними системами тривожної сигналізації:Охоронна сигналізація</t>
  </si>
  <si>
    <t>Послуги з планового технічного обслуговування, цілодобового спостерігання за системою пожежної сигналізації об'єкту, своєчасної передачі тривожних сповіщень (у тому числі хибних), оперативного реагування на них та послуги з планового технічного обслуговування, спостереження за допомогою пульту централізованого спостереження за станом сигналізації та за ручними системами тривожної сигналізації:Пожежна сигналізація</t>
  </si>
  <si>
    <t>Послуги з поточного ремонту коридору КНП «ДЦПМСД №4» ДМР за адресою: м. Дніпро, вул. Ламана, 4:поточний ремонту коридору 2 поверх</t>
  </si>
  <si>
    <t>Послуги з поточного ремонту коридору КНП «ДЦПМСД №4» ДМР за адресою: м. Дніпро, вул. Ламана, 4:поточний ремонту коридору 3 поверх</t>
  </si>
  <si>
    <t>Послуги мобільного телефонного зв’язку</t>
  </si>
  <si>
    <t>Послуги мобільного телефонного зв’язку:Послуги мобільного телефонного зв’язку</t>
  </si>
  <si>
    <t>Поточний ремонт в приміщенні комунального некомерційного підприємства «Дніпровський центр первинної медико-санітарної допомоги №4» Дніпровської міської ради  за адресою: м. Дніпро, вул. Ламана, 4</t>
  </si>
  <si>
    <t>ПрАТ "КИЇВСТАР"</t>
  </si>
  <si>
    <t>Предмет закупівлі</t>
  </si>
  <si>
    <t>Приватне акціонерне товариство «ДАТАГРУП»</t>
  </si>
  <si>
    <t xml:space="preserve">Придбання послуг доступу до мережі Інтернет :Придбання послуг доступу до мережі Інтернет </t>
  </si>
  <si>
    <t>Пробірка вакуумна для взяття зразків крові, з активатором згортання IVD; Пробірка вакуумна для взяття зразків крові, з цитратом натрію, IVD; Пробірка вакуумна для взяття зразків крові ІВД, з K3ЕДТА і натрію фторид; Пробірка вакуумна для відбору зразків крові IVD, з K3ЕДТА; Пробірка для збору зразків крові не вакуумна ІВД, з K3EDTA; Папір для реєстрації електрокардіограм; Трубка силіконова</t>
  </si>
  <si>
    <t xml:space="preserve">Розчин ізотонічний, 20 л ; Реагент «M-30D Diluent» 20л; Розчин лізуючий, 1 л.; Розчин для очистки, 50 мл. ; Концентрований розчин для промивання, фасування: 50 мл; Розчин для промивання; 1 л; Матеріал контролю гематологічний атестований багатопараметричний, 1 x 2.5 мл; Реагент «M-30CFL Lyse» 500мл; Контрольний матеріал CBC- 3D 2.0 мл, нормальний рівень
; Мембрана глюкозооксидазна для аналізатора глюкози ЕКСАН-ГM, 5 шт/уп; Промивний буферний розчин (концентрований) на  полуавтоматичний аналізатор "Ексан"; Калібратор глюкози 10 ммоль/л, 5мл; 105-000814-00 АЛТ (4*35 мл + 2*18 мл); 105-000815-00 АСТ (4*35 мл + 2*18 мл); 105-000823-00 Білок загальний (4*40 мл); 105-000850-00 Білірубін загальний (4*20 мл + 1*20 мл); 105-000851-00 Білірубін прямий (4*20 мл + 1*20 мл); 105-000847-00 Альфа-Амілаза (1*38 мл + 1*10 мл); 105-000824-00 Сечовина (4*35 мл + 2*18 мл); 105-000848-00 Сечова кислота (4*40 мл + 2*20 мл); 105-004614-00 Креатинін (2*27 мл + 1*18 мл); 105-000825-00 Кальцій (4*40 мл); 105-000834-00 Магній (4×40 мл); 105-006175-00 Ферритин (2×18 мл + 2×10 мл); 105-009339-00 Гємоглобін A1c (С) (1×40мл+1×15мл+підготовчий розчин1×200мл+Калібратор); 105-001127-00 Мультикалібратор 1ф *3 мл; 105-000748-00 Очищуючий розчин (CD80), 1Л; Контрольна плазма Норма ; Контрольна плазма Патологія ; АЧТЧ ; Фібриноген ; Протромбіновий час ; Тромбіновий час </t>
  </si>
  <si>
    <t>Система ультразвукової діагностики, в тому числі датчики</t>
  </si>
  <si>
    <t>Система ультразвукової діагностики, в тому числі датчики:Система ультразвукової діагностики, в тому числі датчики</t>
  </si>
  <si>
    <t>Системи реєстрації медичної інформації та дослідне обладнання</t>
  </si>
  <si>
    <t>Системи реєстрації медичної інформації та дослідне обладнання:Системи реєстрації медичної інформації та дослідне обладнання</t>
  </si>
  <si>
    <t>Спеціальні продукти харчування, збагачені поживними речовинами (МД-мил ФКУ-3)</t>
  </si>
  <si>
    <t>Спеціальні продукти харчування, збагачені поживними речовинами (Сomida PKU С)</t>
  </si>
  <si>
    <t>Спеціальні продукти харчування, збагачені поживними речовинами (Сomida PKU С)
; Спеціальні продукти харчування, збагачені поживними речовинами (МД-мил ФКУ-3)</t>
  </si>
  <si>
    <t>Спеціальні продукти харчування, збагачені поживними речовинами (Сomida PKU С; МД-мил ФКУ-3):Спеціальні продукти харчування, збагачені поживними речовинами (МД-мил ФКУ-3)</t>
  </si>
  <si>
    <t>Спеціальні продукти харчування, збагачені поживними речовинами (Сomida PKU С; МД-мил ФКУ-3):Спеціальні продукти харчування, збагачені поживними речовинами (Сomida PKU С)</t>
  </si>
  <si>
    <t>Спеціальні продукти харчування, збагачені поживними речовинами (Сomida PKU С; МД-мил ФКУ-3):Спеціальні продукти харчування, збагачені поживними речовинами (Сomida PKU С; МД-мил ФКУ-3)</t>
  </si>
  <si>
    <t>Статус</t>
  </si>
  <si>
    <t>Статус договору</t>
  </si>
  <si>
    <t>Стаціонарний кисневий концентратор  1/10л/хв</t>
  </si>
  <si>
    <t>ТОВ "АТОМ-Т"</t>
  </si>
  <si>
    <t>ТОВ "ДНІПРО ІНТЕРШОП"</t>
  </si>
  <si>
    <t>ТОВ "ЛАБ-СЕРВІС"</t>
  </si>
  <si>
    <t>ТОВ "МТ-МЕД"</t>
  </si>
  <si>
    <t>ТОВ "РІВНЕСТАНДАРТ"</t>
  </si>
  <si>
    <t>ТОВ "СТМ-Фарм"</t>
  </si>
  <si>
    <t>ТОВ "ЦСЛ КОМПАНІ"</t>
  </si>
  <si>
    <t>ТОВ БИО-ТЕХНОЛОГИИ</t>
  </si>
  <si>
    <t>ТОВ ВІТАЛАЙФ</t>
  </si>
  <si>
    <t>ТОВ ВЕТО</t>
  </si>
  <si>
    <t>ТОВ ХЕЛСІМЕД</t>
  </si>
  <si>
    <t>ТОВАРИСТВО З ОБМЕЖЕНОЮ ВІДПОВІДАЛЬНІСТЮ "ДНІПРОВСЬКІ ЕНЕРГЕТИЧНІ ПОСЛУГИ"</t>
  </si>
  <si>
    <t>Тест на визначення тропоніну І, 1шт/уп; Швидкий тест для виявлення простат-специфічного антигену, 1шт/уп; Тест смужки для вимірювання рівня холестерину в крові, 25шт/уп; Тест для визначення глюкози, 50шт/уп</t>
  </si>
  <si>
    <t>Тип процедури</t>
  </si>
  <si>
    <t>Товариство з обмеженою відповідальністю ВИРОБНИЧА ФІРМА «СЕРВІС»</t>
  </si>
  <si>
    <t>Узагальнена назва закупівлі</t>
  </si>
  <si>
    <t>ФОП "БОРОДІН ВАДИМ ІГОРОВИЧ
"</t>
  </si>
  <si>
    <t>ФОП "ДЖУНЬ ВІКТОРІЯ ВОЛОДИМИРІВНА"</t>
  </si>
  <si>
    <t>ФОП "ТРЕМБАЧ МАРИНА ІВАНІВНА"</t>
  </si>
  <si>
    <t>ФОП Богатир Д.Є.</t>
  </si>
  <si>
    <t xml:space="preserve">Файл А4; Файл А5; Ручка кулькова ; Скоби для степлера №24; Коректор стрічковий </t>
  </si>
  <si>
    <t>Фактичний переможець</t>
  </si>
  <si>
    <t>Фармацевтична продукція (загальні протиінфекційні засоби для системного застосування, вакцини, антинеопластичні засоби та імуномодулятори)</t>
  </si>
  <si>
    <t xml:space="preserve">Фармацевтична продукція (загальні протиінфекційні засоби для системного застосування, вакцини, антинеопластичні засоби та імуномодулятори)
</t>
  </si>
  <si>
    <t>Фармацевтична продукція (протианемічні засоби)</t>
  </si>
  <si>
    <t>Фармацевтична продукція (протианемічні засоби) АРАНЕСП 30мкг/0,3мл №1</t>
  </si>
  <si>
    <t>Фармацевтична продукція (протианемічні засоби) МИРЦЕРА 50мкг/0,3мл №1; Фармацевтична продукція (протианемічні засоби) АРАНЕСП 30мкг/0,3мл №1</t>
  </si>
  <si>
    <t>Фармацевтична продукція (протианемічні засоби):Фармацевтична продукція (протианемічні засоби)</t>
  </si>
  <si>
    <t>Фармацевтичний (лабораторний) холодильник для зберігання медичних препаратів, вакцин, препаратів крові та компонентів крові  315 л. (+/- 10 л.)</t>
  </si>
  <si>
    <t>Швидкий тестовий пристрій для ідентифікації поверхневого антигену вірусу гепатиту В (HbsAg); Набір для якісного та / або кількісного визначення загальних антитіл до вірусу гепатиту С (Hepatitis C), експрес-аналіз); Тропонін Т / Тропонін I IVD, набір, імунохроматографічний аналіз (ІХА), експрес-тест; Набір реагентів для визначення загального простатичного специфічного антигена (PSA) IVD; Прихована кров у калі, швидкий тест; Швидкий тестовий пристрій для ідентифікації вірусу 1,2 імунодефіциту людини; Швидкий тестовий пристрій для ідентифікації вірусу 1,2 імунодефіциту людини; Швидкий тестовий пристрій загального холестерину / ліпобілка високої щільності; Реагент швидкого тестування на глюкозу; Численні аналіти сечі IVD, набір, колориметрична тест-смужка, експрес-аналіз; Численні аналіти сечі IVD, набір, колориметрична тест-смужка, експрес-аналіз</t>
  </si>
  <si>
    <t>завершений</t>
  </si>
  <si>
    <t>завершено</t>
  </si>
  <si>
    <t>закупівля не відбулась</t>
  </si>
  <si>
    <t>канцтовари:канцтовари</t>
  </si>
  <si>
    <t xml:space="preserve">послуги доступу до мережі Інтернет </t>
  </si>
  <si>
    <t>послуги з планового технічного обслуговування, спостереження за допомогою пульту централізованого спостереження за станом сигналізації та за ручними системами тривожної сигналізації</t>
  </si>
  <si>
    <t>скасований</t>
  </si>
  <si>
    <t>№</t>
  </si>
  <si>
    <t>Перелік проведених відкритих торгів КНП "ДЦПМСД №4" ДМР за 2022 рік</t>
  </si>
  <si>
    <t xml:space="preserve">закритий 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</si>
</sst>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0"/>
      <color rgb="FF000000"/>
      <name val="Calibri"/>
      <family val="2"/>
    </font>
    <font>
      <sz val="10"/>
      <color rgb="FF0000FF"/>
      <name val="Calibri"/>
      <family val="2"/>
    </font>
    <font>
      <b/>
      <sz val="10"/>
      <color rgb="FFFFFFFF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00800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3" fillId="2" borderId="2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vertical="center" wrapText="1"/>
    </xf>
    <xf numFmtId="1" fontId="1" fillId="0" borderId="1" xfId="0" applyNumberFormat="1" applyFont="1" applyBorder="1"/>
    <xf numFmtId="0" fontId="2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4" fontId="1" fillId="0" borderId="1" xfId="0" applyNumberFormat="1" applyFont="1" applyBorder="1"/>
    <xf numFmtId="4" fontId="1" fillId="0" borderId="1" xfId="0" applyNumberFormat="1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my.zakupki.prom.ua/remote/dispatcher/state_purchase_view/38737742" TargetMode="External"/><Relationship Id="rId13" Type="http://schemas.openxmlformats.org/officeDocument/2006/relationships/hyperlink" Target="https://my.zakupki.prom.ua/remote/dispatcher/state_purchase_view/38163879" TargetMode="External"/><Relationship Id="rId18" Type="http://schemas.openxmlformats.org/officeDocument/2006/relationships/hyperlink" Target="https://my.zakupki.prom.ua/remote/dispatcher/state_purchase_view/37753950" TargetMode="External"/><Relationship Id="rId26" Type="http://schemas.openxmlformats.org/officeDocument/2006/relationships/hyperlink" Target="https://my.zakupki.prom.ua/remote/dispatcher/state_purchase_view/35385230" TargetMode="External"/><Relationship Id="rId3" Type="http://schemas.openxmlformats.org/officeDocument/2006/relationships/hyperlink" Target="https://my.zakupki.prom.ua/remote/dispatcher/state_purchase_view/39293097" TargetMode="External"/><Relationship Id="rId21" Type="http://schemas.openxmlformats.org/officeDocument/2006/relationships/hyperlink" Target="https://my.zakupki.prom.ua/remote/dispatcher/state_purchase_view/37257515" TargetMode="External"/><Relationship Id="rId34" Type="http://schemas.openxmlformats.org/officeDocument/2006/relationships/hyperlink" Target="https://my.zakupki.prom.ua/remote/dispatcher/state_purchase_view/34004301" TargetMode="External"/><Relationship Id="rId7" Type="http://schemas.openxmlformats.org/officeDocument/2006/relationships/hyperlink" Target="https://my.zakupki.prom.ua/remote/dispatcher/state_purchase_view/39017181" TargetMode="External"/><Relationship Id="rId12" Type="http://schemas.openxmlformats.org/officeDocument/2006/relationships/hyperlink" Target="https://my.zakupki.prom.ua/remote/dispatcher/state_purchase_view/38168775" TargetMode="External"/><Relationship Id="rId17" Type="http://schemas.openxmlformats.org/officeDocument/2006/relationships/hyperlink" Target="https://my.zakupki.prom.ua/remote/dispatcher/state_purchase_view/37990451" TargetMode="External"/><Relationship Id="rId25" Type="http://schemas.openxmlformats.org/officeDocument/2006/relationships/hyperlink" Target="https://my.zakupki.prom.ua/remote/dispatcher/state_purchase_view/35386803" TargetMode="External"/><Relationship Id="rId33" Type="http://schemas.openxmlformats.org/officeDocument/2006/relationships/hyperlink" Target="https://my.zakupki.prom.ua/remote/dispatcher/state_purchase_view/34258956" TargetMode="External"/><Relationship Id="rId2" Type="http://schemas.openxmlformats.org/officeDocument/2006/relationships/hyperlink" Target="https://my.zakupki.prom.ua/remote/dispatcher/state_purchase_view/39409180" TargetMode="External"/><Relationship Id="rId16" Type="http://schemas.openxmlformats.org/officeDocument/2006/relationships/hyperlink" Target="https://my.zakupki.prom.ua/remote/dispatcher/state_purchase_view/38134739" TargetMode="External"/><Relationship Id="rId20" Type="http://schemas.openxmlformats.org/officeDocument/2006/relationships/hyperlink" Target="https://my.zakupki.prom.ua/remote/dispatcher/state_purchase_view/37726024" TargetMode="External"/><Relationship Id="rId29" Type="http://schemas.openxmlformats.org/officeDocument/2006/relationships/hyperlink" Target="https://my.zakupki.prom.ua/remote/dispatcher/state_purchase_view/34949913" TargetMode="External"/><Relationship Id="rId1" Type="http://schemas.openxmlformats.org/officeDocument/2006/relationships/hyperlink" Target="https://my.zakupki.prom.ua/remote/dispatcher/state_purchase_view/39412414" TargetMode="External"/><Relationship Id="rId6" Type="http://schemas.openxmlformats.org/officeDocument/2006/relationships/hyperlink" Target="https://my.zakupki.prom.ua/remote/dispatcher/state_purchase_view/39019286" TargetMode="External"/><Relationship Id="rId11" Type="http://schemas.openxmlformats.org/officeDocument/2006/relationships/hyperlink" Target="https://my.zakupki.prom.ua/remote/dispatcher/state_purchase_view/38249719" TargetMode="External"/><Relationship Id="rId24" Type="http://schemas.openxmlformats.org/officeDocument/2006/relationships/hyperlink" Target="https://my.zakupki.prom.ua/remote/dispatcher/state_purchase_view/36932810" TargetMode="External"/><Relationship Id="rId32" Type="http://schemas.openxmlformats.org/officeDocument/2006/relationships/hyperlink" Target="https://my.zakupki.prom.ua/remote/dispatcher/state_purchase_view/34258956" TargetMode="External"/><Relationship Id="rId37" Type="http://schemas.openxmlformats.org/officeDocument/2006/relationships/hyperlink" Target="https://my.zakupki.prom.ua/remote/dispatcher/state_purchase_view/33941986" TargetMode="External"/><Relationship Id="rId5" Type="http://schemas.openxmlformats.org/officeDocument/2006/relationships/hyperlink" Target="https://my.zakupki.prom.ua/remote/dispatcher/state_purchase_view/39213496" TargetMode="External"/><Relationship Id="rId15" Type="http://schemas.openxmlformats.org/officeDocument/2006/relationships/hyperlink" Target="https://my.zakupki.prom.ua/remote/dispatcher/state_purchase_view/38134739" TargetMode="External"/><Relationship Id="rId23" Type="http://schemas.openxmlformats.org/officeDocument/2006/relationships/hyperlink" Target="https://my.zakupki.prom.ua/remote/dispatcher/state_purchase_view/37007030" TargetMode="External"/><Relationship Id="rId28" Type="http://schemas.openxmlformats.org/officeDocument/2006/relationships/hyperlink" Target="https://my.zakupki.prom.ua/remote/dispatcher/state_purchase_view/35128990" TargetMode="External"/><Relationship Id="rId36" Type="http://schemas.openxmlformats.org/officeDocument/2006/relationships/hyperlink" Target="https://my.zakupki.prom.ua/remote/dispatcher/state_purchase_view/33944822" TargetMode="External"/><Relationship Id="rId10" Type="http://schemas.openxmlformats.org/officeDocument/2006/relationships/hyperlink" Target="https://my.zakupki.prom.ua/remote/dispatcher/state_purchase_view/38352491" TargetMode="External"/><Relationship Id="rId19" Type="http://schemas.openxmlformats.org/officeDocument/2006/relationships/hyperlink" Target="https://my.zakupki.prom.ua/remote/dispatcher/state_purchase_view/37728194" TargetMode="External"/><Relationship Id="rId31" Type="http://schemas.openxmlformats.org/officeDocument/2006/relationships/hyperlink" Target="https://my.zakupki.prom.ua/remote/dispatcher/state_purchase_view/34740259" TargetMode="External"/><Relationship Id="rId4" Type="http://schemas.openxmlformats.org/officeDocument/2006/relationships/hyperlink" Target="https://my.zakupki.prom.ua/remote/dispatcher/state_purchase_view/39213496" TargetMode="External"/><Relationship Id="rId9" Type="http://schemas.openxmlformats.org/officeDocument/2006/relationships/hyperlink" Target="https://my.zakupki.prom.ua/remote/dispatcher/state_purchase_view/38593877" TargetMode="External"/><Relationship Id="rId14" Type="http://schemas.openxmlformats.org/officeDocument/2006/relationships/hyperlink" Target="https://my.zakupki.prom.ua/remote/dispatcher/state_purchase_view/38164672" TargetMode="External"/><Relationship Id="rId22" Type="http://schemas.openxmlformats.org/officeDocument/2006/relationships/hyperlink" Target="https://my.zakupki.prom.ua/remote/dispatcher/state_purchase_view/37219733" TargetMode="External"/><Relationship Id="rId27" Type="http://schemas.openxmlformats.org/officeDocument/2006/relationships/hyperlink" Target="https://my.zakupki.prom.ua/remote/dispatcher/state_purchase_view/35128990" TargetMode="External"/><Relationship Id="rId30" Type="http://schemas.openxmlformats.org/officeDocument/2006/relationships/hyperlink" Target="https://my.zakupki.prom.ua/remote/dispatcher/state_purchase_view/34740259" TargetMode="External"/><Relationship Id="rId35" Type="http://schemas.openxmlformats.org/officeDocument/2006/relationships/hyperlink" Target="https://my.zakupki.prom.ua/remote/dispatcher/state_purchase_view/3400430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workbookViewId="0">
      <pane ySplit="2" topLeftCell="A36" activePane="bottomLeft" state="frozen"/>
      <selection pane="bottomLeft" activeCell="J37" sqref="J37"/>
    </sheetView>
  </sheetViews>
  <sheetFormatPr defaultColWidth="11.42578125" defaultRowHeight="15"/>
  <cols>
    <col min="1" max="1" width="5"/>
    <col min="2" max="2" width="21.140625" style="4" customWidth="1"/>
    <col min="3" max="3" width="37.28515625" style="5" customWidth="1"/>
    <col min="4" max="4" width="42.85546875" customWidth="1"/>
    <col min="5" max="5" width="26.5703125" style="3" customWidth="1"/>
    <col min="6" max="6" width="15"/>
    <col min="7" max="7" width="15" style="1"/>
    <col min="8" max="8" width="30" style="4" customWidth="1"/>
    <col min="9" max="9" width="15" customWidth="1"/>
    <col min="10" max="10" width="15.85546875" customWidth="1"/>
  </cols>
  <sheetData>
    <row r="1" spans="1:10" ht="15.75" thickBot="1">
      <c r="A1" s="2" t="s">
        <v>98</v>
      </c>
    </row>
    <row r="2" spans="1:10" ht="31.5" customHeight="1">
      <c r="A2" s="6" t="s">
        <v>97</v>
      </c>
      <c r="B2" s="7" t="s">
        <v>0</v>
      </c>
      <c r="C2" s="7" t="s">
        <v>75</v>
      </c>
      <c r="D2" s="6" t="s">
        <v>42</v>
      </c>
      <c r="E2" s="6" t="s">
        <v>73</v>
      </c>
      <c r="F2" s="6" t="s">
        <v>29</v>
      </c>
      <c r="G2" s="6" t="s">
        <v>30</v>
      </c>
      <c r="H2" s="7" t="s">
        <v>81</v>
      </c>
      <c r="I2" s="6" t="s">
        <v>57</v>
      </c>
      <c r="J2" s="6" t="s">
        <v>58</v>
      </c>
    </row>
    <row r="3" spans="1:10" ht="45" customHeight="1">
      <c r="A3" s="8">
        <v>1</v>
      </c>
      <c r="B3" s="9" t="str">
        <f>HYPERLINK("https://my.zakupki.prom.ua/remote/dispatcher/state_purchase_view/39412414", "UA-2022-12-15-018594-a")</f>
        <v>UA-2022-12-15-018594-a</v>
      </c>
      <c r="C3" s="10" t="s">
        <v>93</v>
      </c>
      <c r="D3" s="11" t="s">
        <v>80</v>
      </c>
      <c r="E3" s="12" t="s">
        <v>8</v>
      </c>
      <c r="F3" s="13">
        <v>3000</v>
      </c>
      <c r="G3" s="14">
        <v>3000</v>
      </c>
      <c r="H3" s="11" t="s">
        <v>61</v>
      </c>
      <c r="I3" s="15" t="s">
        <v>90</v>
      </c>
      <c r="J3" s="15" t="s">
        <v>99</v>
      </c>
    </row>
    <row r="4" spans="1:10" ht="45" customHeight="1">
      <c r="A4" s="8">
        <v>2</v>
      </c>
      <c r="B4" s="9" t="str">
        <f>HYPERLINK("https://my.zakupki.prom.ua/remote/dispatcher/state_purchase_view/39409180", "UA-2022-12-15-016936-a")</f>
        <v>UA-2022-12-15-016936-a</v>
      </c>
      <c r="C4" s="10" t="s">
        <v>11</v>
      </c>
      <c r="D4" s="11" t="s">
        <v>10</v>
      </c>
      <c r="E4" s="12" t="s">
        <v>8</v>
      </c>
      <c r="F4" s="13">
        <v>13250</v>
      </c>
      <c r="G4" s="14">
        <v>13250</v>
      </c>
      <c r="H4" s="11" t="s">
        <v>77</v>
      </c>
      <c r="I4" s="15" t="s">
        <v>90</v>
      </c>
      <c r="J4" s="15" t="s">
        <v>99</v>
      </c>
    </row>
    <row r="5" spans="1:10" ht="45" customHeight="1">
      <c r="A5" s="8">
        <v>3</v>
      </c>
      <c r="B5" s="9" t="str">
        <f>HYPERLINK("https://my.zakupki.prom.ua/remote/dispatcher/state_purchase_view/39293097", "UA-2022-12-13-008834-a")</f>
        <v>UA-2022-12-13-008834-a</v>
      </c>
      <c r="C5" s="10" t="s">
        <v>13</v>
      </c>
      <c r="D5" s="11" t="s">
        <v>12</v>
      </c>
      <c r="E5" s="12" t="s">
        <v>8</v>
      </c>
      <c r="F5" s="13">
        <v>3835000</v>
      </c>
      <c r="G5" s="14">
        <v>3835000</v>
      </c>
      <c r="H5" s="10" t="s">
        <v>71</v>
      </c>
      <c r="I5" s="15" t="s">
        <v>90</v>
      </c>
      <c r="J5" s="15" t="s">
        <v>99</v>
      </c>
    </row>
    <row r="6" spans="1:10" ht="69.75" customHeight="1">
      <c r="A6" s="8">
        <v>4</v>
      </c>
      <c r="B6" s="9" t="str">
        <f>HYPERLINK("https://my.zakupki.prom.ua/remote/dispatcher/state_purchase_view/39213496", "UA-2022-12-09-018757-a")</f>
        <v>UA-2022-12-09-018757-a</v>
      </c>
      <c r="C6" s="10" t="s">
        <v>32</v>
      </c>
      <c r="D6" s="10" t="s">
        <v>31</v>
      </c>
      <c r="E6" s="12" t="s">
        <v>8</v>
      </c>
      <c r="F6" s="13">
        <v>360000</v>
      </c>
      <c r="G6" s="14">
        <v>183000</v>
      </c>
      <c r="H6" s="11"/>
      <c r="I6" s="15" t="s">
        <v>96</v>
      </c>
      <c r="J6" s="15"/>
    </row>
    <row r="7" spans="1:10" ht="113.25" customHeight="1">
      <c r="A7" s="8">
        <v>5</v>
      </c>
      <c r="B7" s="9" t="str">
        <f>HYPERLINK("https://my.zakupki.prom.ua/remote/dispatcher/state_purchase_view/39213496", "UA-2022-12-09-018757-a")</f>
        <v>UA-2022-12-09-018757-a</v>
      </c>
      <c r="C7" s="10" t="s">
        <v>33</v>
      </c>
      <c r="D7" s="10" t="s">
        <v>95</v>
      </c>
      <c r="E7" s="12" t="s">
        <v>8</v>
      </c>
      <c r="F7" s="13">
        <v>360000</v>
      </c>
      <c r="G7" s="14">
        <v>177000</v>
      </c>
      <c r="H7" s="11" t="s">
        <v>69</v>
      </c>
      <c r="I7" s="15" t="s">
        <v>90</v>
      </c>
      <c r="J7" s="15" t="s">
        <v>99</v>
      </c>
    </row>
    <row r="8" spans="1:10" ht="45" customHeight="1">
      <c r="A8" s="8">
        <v>6</v>
      </c>
      <c r="B8" s="9" t="str">
        <f>HYPERLINK("https://my.zakupki.prom.ua/remote/dispatcher/state_purchase_view/39019286", "UA-2022-12-05-005468-a")</f>
        <v>UA-2022-12-05-005468-a</v>
      </c>
      <c r="C8" s="10" t="s">
        <v>44</v>
      </c>
      <c r="D8" s="10" t="s">
        <v>94</v>
      </c>
      <c r="E8" s="12" t="s">
        <v>8</v>
      </c>
      <c r="F8" s="13">
        <v>108000</v>
      </c>
      <c r="G8" s="14">
        <v>108000</v>
      </c>
      <c r="H8" s="10" t="s">
        <v>43</v>
      </c>
      <c r="I8" s="15" t="s">
        <v>90</v>
      </c>
      <c r="J8" s="15" t="s">
        <v>99</v>
      </c>
    </row>
    <row r="9" spans="1:10" ht="45" customHeight="1">
      <c r="A9" s="8">
        <v>7</v>
      </c>
      <c r="B9" s="9" t="str">
        <f>HYPERLINK("https://my.zakupki.prom.ua/remote/dispatcher/state_purchase_view/39017181", "UA-2022-12-05-004403-a")</f>
        <v>UA-2022-12-05-004403-a</v>
      </c>
      <c r="C9" s="10" t="s">
        <v>39</v>
      </c>
      <c r="D9" s="11" t="s">
        <v>38</v>
      </c>
      <c r="E9" s="12" t="s">
        <v>8</v>
      </c>
      <c r="F9" s="13">
        <v>186480</v>
      </c>
      <c r="G9" s="14">
        <v>186480</v>
      </c>
      <c r="H9" s="11" t="s">
        <v>41</v>
      </c>
      <c r="I9" s="15" t="s">
        <v>90</v>
      </c>
      <c r="J9" s="15" t="s">
        <v>99</v>
      </c>
    </row>
    <row r="10" spans="1:10" ht="60.75" customHeight="1">
      <c r="A10" s="8">
        <v>8</v>
      </c>
      <c r="B10" s="9" t="str">
        <f>HYPERLINK("https://my.zakupki.prom.ua/remote/dispatcher/state_purchase_view/38737742", "UA-2022-11-22-012949-a")</f>
        <v>UA-2022-11-22-012949-a</v>
      </c>
      <c r="C10" s="10" t="s">
        <v>25</v>
      </c>
      <c r="D10" s="11" t="s">
        <v>26</v>
      </c>
      <c r="E10" s="12" t="s">
        <v>8</v>
      </c>
      <c r="F10" s="13">
        <v>82400</v>
      </c>
      <c r="G10" s="14">
        <v>82400</v>
      </c>
      <c r="H10" s="11" t="s">
        <v>64</v>
      </c>
      <c r="I10" s="15" t="s">
        <v>90</v>
      </c>
      <c r="J10" s="15" t="s">
        <v>99</v>
      </c>
    </row>
    <row r="11" spans="1:10" ht="45" customHeight="1">
      <c r="A11" s="8">
        <v>9</v>
      </c>
      <c r="B11" s="9" t="str">
        <f>HYPERLINK("https://my.zakupki.prom.ua/remote/dispatcher/state_purchase_view/38593877", "UA-2022-11-16-002618-a")</f>
        <v>UA-2022-11-16-002618-a</v>
      </c>
      <c r="C11" s="10" t="s">
        <v>6</v>
      </c>
      <c r="D11" s="11" t="s">
        <v>27</v>
      </c>
      <c r="E11" s="12" t="s">
        <v>8</v>
      </c>
      <c r="F11" s="13">
        <v>94500</v>
      </c>
      <c r="G11" s="14">
        <v>94500</v>
      </c>
      <c r="H11" s="11" t="s">
        <v>76</v>
      </c>
      <c r="I11" s="15" t="s">
        <v>90</v>
      </c>
      <c r="J11" s="15" t="s">
        <v>99</v>
      </c>
    </row>
    <row r="12" spans="1:10" ht="63.75" customHeight="1">
      <c r="A12" s="8">
        <v>10</v>
      </c>
      <c r="B12" s="9" t="str">
        <f>HYPERLINK("https://my.zakupki.prom.ua/remote/dispatcher/state_purchase_view/38352491", "UA-2022-11-04-004010-a")</f>
        <v>UA-2022-11-04-004010-a</v>
      </c>
      <c r="C12" s="10" t="s">
        <v>48</v>
      </c>
      <c r="D12" s="10" t="s">
        <v>47</v>
      </c>
      <c r="E12" s="12" t="s">
        <v>8</v>
      </c>
      <c r="F12" s="13">
        <v>2350000</v>
      </c>
      <c r="G12" s="14">
        <v>2350000</v>
      </c>
      <c r="H12" s="11" t="s">
        <v>67</v>
      </c>
      <c r="I12" s="15" t="s">
        <v>90</v>
      </c>
      <c r="J12" s="15" t="s">
        <v>99</v>
      </c>
    </row>
    <row r="13" spans="1:10" ht="70.5" customHeight="1">
      <c r="A13" s="8">
        <v>11</v>
      </c>
      <c r="B13" s="9" t="str">
        <f>HYPERLINK("https://my.zakupki.prom.ua/remote/dispatcher/state_purchase_view/38249719", "UA-2022-10-31-004408-a")</f>
        <v>UA-2022-10-31-004408-a</v>
      </c>
      <c r="C13" s="10" t="s">
        <v>87</v>
      </c>
      <c r="D13" s="16" t="s">
        <v>85</v>
      </c>
      <c r="E13" s="12" t="s">
        <v>8</v>
      </c>
      <c r="F13" s="13">
        <v>38475</v>
      </c>
      <c r="G13" s="14">
        <v>38475</v>
      </c>
      <c r="H13" s="11" t="s">
        <v>65</v>
      </c>
      <c r="I13" s="15" t="s">
        <v>90</v>
      </c>
      <c r="J13" s="15" t="s">
        <v>99</v>
      </c>
    </row>
    <row r="14" spans="1:10" ht="69" customHeight="1">
      <c r="A14" s="8">
        <v>12</v>
      </c>
      <c r="B14" s="9" t="str">
        <f>HYPERLINK("https://my.zakupki.prom.ua/remote/dispatcher/state_purchase_view/38168775", "UA-2022-10-26-005815-a")</f>
        <v>UA-2022-10-26-005815-a</v>
      </c>
      <c r="C14" s="10" t="s">
        <v>11</v>
      </c>
      <c r="D14" s="17" t="s">
        <v>15</v>
      </c>
      <c r="E14" s="12" t="s">
        <v>8</v>
      </c>
      <c r="F14" s="13">
        <v>101500</v>
      </c>
      <c r="G14" s="14">
        <v>101500</v>
      </c>
      <c r="H14" s="11" t="s">
        <v>70</v>
      </c>
      <c r="I14" s="15" t="s">
        <v>90</v>
      </c>
      <c r="J14" s="15" t="s">
        <v>99</v>
      </c>
    </row>
    <row r="15" spans="1:10" ht="66.75" customHeight="1">
      <c r="A15" s="8">
        <v>13</v>
      </c>
      <c r="B15" s="9" t="str">
        <f>HYPERLINK("https://my.zakupki.prom.ua/remote/dispatcher/state_purchase_view/38163879", "UA-2022-10-26-001577-a")</f>
        <v>UA-2022-10-26-001577-a</v>
      </c>
      <c r="C15" s="10" t="s">
        <v>5</v>
      </c>
      <c r="D15" s="17" t="s">
        <v>17</v>
      </c>
      <c r="E15" s="12" t="s">
        <v>8</v>
      </c>
      <c r="F15" s="13">
        <v>797000</v>
      </c>
      <c r="G15" s="14">
        <v>797000</v>
      </c>
      <c r="H15" s="11" t="s">
        <v>70</v>
      </c>
      <c r="I15" s="15" t="s">
        <v>90</v>
      </c>
      <c r="J15" s="15" t="s">
        <v>99</v>
      </c>
    </row>
    <row r="16" spans="1:10" ht="72.75" customHeight="1">
      <c r="A16" s="8">
        <v>14</v>
      </c>
      <c r="B16" s="9" t="str">
        <f>HYPERLINK("https://my.zakupki.prom.ua/remote/dispatcher/state_purchase_view/38164672", "UA-2022-10-26-001440-a")</f>
        <v>UA-2022-10-26-001440-a</v>
      </c>
      <c r="C16" s="10" t="s">
        <v>50</v>
      </c>
      <c r="D16" s="17" t="s">
        <v>72</v>
      </c>
      <c r="E16" s="12" t="s">
        <v>8</v>
      </c>
      <c r="F16" s="13">
        <v>152000</v>
      </c>
      <c r="G16" s="14">
        <v>152000</v>
      </c>
      <c r="H16" s="11" t="s">
        <v>60</v>
      </c>
      <c r="I16" s="15" t="s">
        <v>90</v>
      </c>
      <c r="J16" s="15" t="s">
        <v>99</v>
      </c>
    </row>
    <row r="17" spans="1:10" ht="63.75" customHeight="1">
      <c r="A17" s="8">
        <v>15</v>
      </c>
      <c r="B17" s="9" t="str">
        <f>HYPERLINK("https://my.zakupki.prom.ua/remote/dispatcher/state_purchase_view/38134739", "UA-2022-10-24-011147-a")</f>
        <v>UA-2022-10-24-011147-a</v>
      </c>
      <c r="C17" s="10" t="s">
        <v>36</v>
      </c>
      <c r="D17" s="16" t="s">
        <v>40</v>
      </c>
      <c r="E17" s="12" t="s">
        <v>8</v>
      </c>
      <c r="F17" s="13">
        <v>3303000</v>
      </c>
      <c r="G17" s="14">
        <v>2648500</v>
      </c>
      <c r="H17" s="11" t="s">
        <v>66</v>
      </c>
      <c r="I17" s="15" t="s">
        <v>90</v>
      </c>
      <c r="J17" s="15" t="s">
        <v>99</v>
      </c>
    </row>
    <row r="18" spans="1:10" ht="67.5" customHeight="1">
      <c r="A18" s="8">
        <v>16</v>
      </c>
      <c r="B18" s="9" t="str">
        <f>HYPERLINK("https://my.zakupki.prom.ua/remote/dispatcher/state_purchase_view/38134739", "UA-2022-10-24-011147-a")</f>
        <v>UA-2022-10-24-011147-a</v>
      </c>
      <c r="C18" s="10" t="s">
        <v>37</v>
      </c>
      <c r="D18" s="16" t="s">
        <v>40</v>
      </c>
      <c r="E18" s="12" t="s">
        <v>8</v>
      </c>
      <c r="F18" s="13">
        <v>3303000</v>
      </c>
      <c r="G18" s="14">
        <v>654500</v>
      </c>
      <c r="H18" s="11" t="s">
        <v>66</v>
      </c>
      <c r="I18" s="15" t="s">
        <v>90</v>
      </c>
      <c r="J18" s="15" t="s">
        <v>99</v>
      </c>
    </row>
    <row r="19" spans="1:10" ht="60.75" customHeight="1">
      <c r="A19" s="8">
        <v>17</v>
      </c>
      <c r="B19" s="9" t="str">
        <f>HYPERLINK("https://my.zakupki.prom.ua/remote/dispatcher/state_purchase_view/37990451", "UA-2022-10-14-009048-a")</f>
        <v>UA-2022-10-14-009048-a</v>
      </c>
      <c r="C19" s="10" t="s">
        <v>19</v>
      </c>
      <c r="D19" s="17" t="s">
        <v>46</v>
      </c>
      <c r="E19" s="12" t="s">
        <v>7</v>
      </c>
      <c r="F19" s="13">
        <v>225192</v>
      </c>
      <c r="G19" s="18" t="s">
        <v>28</v>
      </c>
      <c r="H19" s="11" t="s">
        <v>79</v>
      </c>
      <c r="I19" s="15" t="s">
        <v>91</v>
      </c>
      <c r="J19" s="15" t="s">
        <v>99</v>
      </c>
    </row>
    <row r="20" spans="1:10" ht="45" customHeight="1">
      <c r="A20" s="8">
        <v>18</v>
      </c>
      <c r="B20" s="9" t="str">
        <f>HYPERLINK("https://my.zakupki.prom.ua/remote/dispatcher/state_purchase_view/37753950", "UA-2022-09-29-005174-a")</f>
        <v>UA-2022-09-29-005174-a</v>
      </c>
      <c r="C20" s="10" t="s">
        <v>18</v>
      </c>
      <c r="D20" s="16" t="s">
        <v>18</v>
      </c>
      <c r="E20" s="12" t="s">
        <v>7</v>
      </c>
      <c r="F20" s="13">
        <v>390000</v>
      </c>
      <c r="G20" s="18" t="s">
        <v>28</v>
      </c>
      <c r="H20" s="11" t="s">
        <v>62</v>
      </c>
      <c r="I20" s="15" t="s">
        <v>91</v>
      </c>
      <c r="J20" s="15" t="s">
        <v>99</v>
      </c>
    </row>
    <row r="21" spans="1:10" ht="45" customHeight="1">
      <c r="A21" s="8">
        <v>19</v>
      </c>
      <c r="B21" s="9" t="str">
        <f>HYPERLINK("https://my.zakupki.prom.ua/remote/dispatcher/state_purchase_view/37728194", "UA-2022-09-28-002790-a")</f>
        <v>UA-2022-09-28-002790-a</v>
      </c>
      <c r="C21" s="10" t="s">
        <v>14</v>
      </c>
      <c r="D21" s="16" t="s">
        <v>14</v>
      </c>
      <c r="E21" s="12" t="s">
        <v>7</v>
      </c>
      <c r="F21" s="13">
        <v>333000</v>
      </c>
      <c r="G21" s="18" t="s">
        <v>28</v>
      </c>
      <c r="H21" s="11" t="s">
        <v>60</v>
      </c>
      <c r="I21" s="15" t="s">
        <v>91</v>
      </c>
      <c r="J21" s="15" t="s">
        <v>99</v>
      </c>
    </row>
    <row r="22" spans="1:10" ht="45" customHeight="1">
      <c r="A22" s="8">
        <v>20</v>
      </c>
      <c r="B22" s="9" t="str">
        <f>HYPERLINK("https://my.zakupki.prom.ua/remote/dispatcher/state_purchase_view/37726024", "UA-2022-09-28-001591-a")</f>
        <v>UA-2022-09-28-001591-a</v>
      </c>
      <c r="C22" s="10" t="s">
        <v>4</v>
      </c>
      <c r="D22" s="16" t="s">
        <v>4</v>
      </c>
      <c r="E22" s="12" t="s">
        <v>7</v>
      </c>
      <c r="F22" s="13">
        <v>89000</v>
      </c>
      <c r="G22" s="18" t="s">
        <v>28</v>
      </c>
      <c r="H22" s="11" t="s">
        <v>63</v>
      </c>
      <c r="I22" s="15" t="s">
        <v>91</v>
      </c>
      <c r="J22" s="15" t="s">
        <v>99</v>
      </c>
    </row>
    <row r="23" spans="1:10" ht="81" customHeight="1">
      <c r="A23" s="8">
        <v>21</v>
      </c>
      <c r="B23" s="9" t="str">
        <f>HYPERLINK("https://my.zakupki.prom.ua/remote/dispatcher/state_purchase_view/37257515", "UA-2022-08-29-004915-a")</f>
        <v>UA-2022-08-29-004915-a</v>
      </c>
      <c r="C23" s="10" t="s">
        <v>24</v>
      </c>
      <c r="D23" s="17" t="s">
        <v>16</v>
      </c>
      <c r="E23" s="12" t="s">
        <v>7</v>
      </c>
      <c r="F23" s="13">
        <v>500000</v>
      </c>
      <c r="G23" s="18" t="s">
        <v>28</v>
      </c>
      <c r="H23" s="11" t="s">
        <v>76</v>
      </c>
      <c r="I23" s="15" t="s">
        <v>91</v>
      </c>
      <c r="J23" s="15" t="s">
        <v>99</v>
      </c>
    </row>
    <row r="24" spans="1:10" ht="94.5" customHeight="1">
      <c r="A24" s="8">
        <v>22</v>
      </c>
      <c r="B24" s="9" t="str">
        <f>HYPERLINK("https://my.zakupki.prom.ua/remote/dispatcher/state_purchase_view/37219733", "UA-2022-08-25-005006-a")</f>
        <v>UA-2022-08-25-005006-a</v>
      </c>
      <c r="C24" s="10" t="s">
        <v>24</v>
      </c>
      <c r="D24" s="17" t="s">
        <v>45</v>
      </c>
      <c r="E24" s="12" t="s">
        <v>7</v>
      </c>
      <c r="F24" s="13">
        <v>160000</v>
      </c>
      <c r="G24" s="18" t="s">
        <v>28</v>
      </c>
      <c r="H24" s="11" t="s">
        <v>78</v>
      </c>
      <c r="I24" s="15" t="s">
        <v>91</v>
      </c>
      <c r="J24" s="15" t="s">
        <v>99</v>
      </c>
    </row>
    <row r="25" spans="1:10" ht="89.25" customHeight="1">
      <c r="A25" s="8">
        <v>23</v>
      </c>
      <c r="B25" s="9" t="str">
        <f>HYPERLINK("https://my.zakupki.prom.ua/remote/dispatcher/state_purchase_view/37007030", "UA-2022-08-10-005255-a")</f>
        <v>UA-2022-08-10-005255-a</v>
      </c>
      <c r="C25" s="10" t="s">
        <v>49</v>
      </c>
      <c r="D25" s="17" t="s">
        <v>89</v>
      </c>
      <c r="E25" s="12" t="s">
        <v>7</v>
      </c>
      <c r="F25" s="13">
        <v>450300</v>
      </c>
      <c r="G25" s="18" t="s">
        <v>28</v>
      </c>
      <c r="H25" s="11" t="s">
        <v>78</v>
      </c>
      <c r="I25" s="15" t="s">
        <v>91</v>
      </c>
      <c r="J25" s="15" t="s">
        <v>99</v>
      </c>
    </row>
    <row r="26" spans="1:10" ht="45" customHeight="1">
      <c r="A26" s="8">
        <v>24</v>
      </c>
      <c r="B26" s="9" t="str">
        <f>HYPERLINK("https://my.zakupki.prom.ua/remote/dispatcher/state_purchase_view/36932810", "UA-2022-08-04-007263-a")</f>
        <v>UA-2022-08-04-007263-a</v>
      </c>
      <c r="C26" s="10" t="s">
        <v>3</v>
      </c>
      <c r="D26" s="16" t="s">
        <v>2</v>
      </c>
      <c r="E26" s="12" t="s">
        <v>7</v>
      </c>
      <c r="F26" s="13">
        <v>707300</v>
      </c>
      <c r="G26" s="18" t="s">
        <v>28</v>
      </c>
      <c r="H26" s="11" t="s">
        <v>70</v>
      </c>
      <c r="I26" s="15" t="s">
        <v>91</v>
      </c>
      <c r="J26" s="15" t="s">
        <v>99</v>
      </c>
    </row>
    <row r="27" spans="1:10" ht="45" customHeight="1">
      <c r="A27" s="8">
        <v>25</v>
      </c>
      <c r="B27" s="9" t="str">
        <f>HYPERLINK("https://my.zakupki.prom.ua/remote/dispatcher/state_purchase_view/35386803", "UA-2022-02-21-010856-b")</f>
        <v>UA-2022-02-21-010856-b</v>
      </c>
      <c r="C27" s="10" t="s">
        <v>59</v>
      </c>
      <c r="D27" s="16" t="s">
        <v>59</v>
      </c>
      <c r="E27" s="12" t="s">
        <v>7</v>
      </c>
      <c r="F27" s="13">
        <v>111000</v>
      </c>
      <c r="G27" s="18" t="s">
        <v>28</v>
      </c>
      <c r="H27" s="11" t="s">
        <v>70</v>
      </c>
      <c r="I27" s="15" t="s">
        <v>91</v>
      </c>
      <c r="J27" s="15" t="s">
        <v>99</v>
      </c>
    </row>
    <row r="28" spans="1:10" ht="59.25" customHeight="1">
      <c r="A28" s="8">
        <v>26</v>
      </c>
      <c r="B28" s="9" t="str">
        <f>HYPERLINK("https://my.zakupki.prom.ua/remote/dispatcher/state_purchase_view/35385230", "UA-2022-02-21-010268-b")</f>
        <v>UA-2022-02-21-010268-b</v>
      </c>
      <c r="C28" s="10" t="s">
        <v>88</v>
      </c>
      <c r="D28" s="16" t="s">
        <v>88</v>
      </c>
      <c r="E28" s="12" t="s">
        <v>7</v>
      </c>
      <c r="F28" s="13">
        <v>265500</v>
      </c>
      <c r="G28" s="18" t="s">
        <v>28</v>
      </c>
      <c r="H28" s="11" t="s">
        <v>70</v>
      </c>
      <c r="I28" s="15" t="s">
        <v>91</v>
      </c>
      <c r="J28" s="15" t="s">
        <v>99</v>
      </c>
    </row>
    <row r="29" spans="1:10" ht="67.5" customHeight="1">
      <c r="A29" s="8">
        <v>27</v>
      </c>
      <c r="B29" s="9" t="str">
        <f>HYPERLINK("https://my.zakupki.prom.ua/remote/dispatcher/state_purchase_view/35128990", "UA-2022-02-14-002433-b")</f>
        <v>UA-2022-02-14-002433-b</v>
      </c>
      <c r="C29" s="10" t="s">
        <v>55</v>
      </c>
      <c r="D29" s="16" t="s">
        <v>52</v>
      </c>
      <c r="E29" s="12" t="s">
        <v>7</v>
      </c>
      <c r="F29" s="13">
        <v>455000</v>
      </c>
      <c r="G29" s="14">
        <v>220000</v>
      </c>
      <c r="H29" s="11" t="s">
        <v>68</v>
      </c>
      <c r="I29" s="15" t="s">
        <v>90</v>
      </c>
      <c r="J29" s="15" t="s">
        <v>99</v>
      </c>
    </row>
    <row r="30" spans="1:10" ht="86.25" customHeight="1">
      <c r="A30" s="8">
        <v>28</v>
      </c>
      <c r="B30" s="9" t="str">
        <f>HYPERLINK("https://my.zakupki.prom.ua/remote/dispatcher/state_purchase_view/35128990", "UA-2022-02-14-002433-b")</f>
        <v>UA-2022-02-14-002433-b</v>
      </c>
      <c r="C30" s="10" t="s">
        <v>54</v>
      </c>
      <c r="D30" s="16" t="s">
        <v>51</v>
      </c>
      <c r="E30" s="12" t="s">
        <v>7</v>
      </c>
      <c r="F30" s="13">
        <v>455000</v>
      </c>
      <c r="G30" s="14">
        <v>235000</v>
      </c>
      <c r="H30" s="11"/>
      <c r="I30" s="15" t="s">
        <v>92</v>
      </c>
      <c r="J30" s="15"/>
    </row>
    <row r="31" spans="1:10" ht="75" customHeight="1">
      <c r="A31" s="8">
        <v>29</v>
      </c>
      <c r="B31" s="9" t="str">
        <f>HYPERLINK("https://my.zakupki.prom.ua/remote/dispatcher/state_purchase_view/34949913", "UA-2022-02-08-010102-b")</f>
        <v>UA-2022-02-08-010102-b</v>
      </c>
      <c r="C31" s="10" t="s">
        <v>9</v>
      </c>
      <c r="D31" s="10" t="s">
        <v>1</v>
      </c>
      <c r="E31" s="12" t="s">
        <v>7</v>
      </c>
      <c r="F31" s="13">
        <v>185500</v>
      </c>
      <c r="G31" s="18" t="s">
        <v>28</v>
      </c>
      <c r="H31" s="10" t="s">
        <v>74</v>
      </c>
      <c r="I31" s="15" t="s">
        <v>91</v>
      </c>
      <c r="J31" s="15" t="s">
        <v>99</v>
      </c>
    </row>
    <row r="32" spans="1:10" ht="69.75" customHeight="1">
      <c r="A32" s="8">
        <v>30</v>
      </c>
      <c r="B32" s="9" t="str">
        <f>HYPERLINK("https://my.zakupki.prom.ua/remote/dispatcher/state_purchase_view/34740259", "UA-2022-02-02-007540-b")</f>
        <v>UA-2022-02-02-007540-b</v>
      </c>
      <c r="C32" s="10" t="s">
        <v>22</v>
      </c>
      <c r="D32" s="16" t="s">
        <v>23</v>
      </c>
      <c r="E32" s="12" t="s">
        <v>7</v>
      </c>
      <c r="F32" s="13">
        <v>175000</v>
      </c>
      <c r="G32" s="14">
        <v>115000</v>
      </c>
      <c r="H32" s="11" t="s">
        <v>70</v>
      </c>
      <c r="I32" s="15" t="s">
        <v>90</v>
      </c>
      <c r="J32" s="15" t="s">
        <v>99</v>
      </c>
    </row>
    <row r="33" spans="1:10" ht="61.5" customHeight="1">
      <c r="A33" s="8">
        <v>31</v>
      </c>
      <c r="B33" s="9" t="str">
        <f>HYPERLINK("https://my.zakupki.prom.ua/remote/dispatcher/state_purchase_view/34740259", "UA-2022-02-02-007540-b")</f>
        <v>UA-2022-02-02-007540-b</v>
      </c>
      <c r="C33" s="10" t="s">
        <v>21</v>
      </c>
      <c r="D33" s="16" t="s">
        <v>20</v>
      </c>
      <c r="E33" s="12" t="s">
        <v>7</v>
      </c>
      <c r="F33" s="13">
        <v>175000</v>
      </c>
      <c r="G33" s="14">
        <v>60000</v>
      </c>
      <c r="H33" s="11" t="s">
        <v>70</v>
      </c>
      <c r="I33" s="15" t="s">
        <v>90</v>
      </c>
      <c r="J33" s="15" t="s">
        <v>99</v>
      </c>
    </row>
    <row r="34" spans="1:10" ht="67.5" customHeight="1">
      <c r="A34" s="8">
        <v>32</v>
      </c>
      <c r="B34" s="9" t="str">
        <f>HYPERLINK("https://my.zakupki.prom.ua/remote/dispatcher/state_purchase_view/34258956", "UA-2022-01-20-011107-b")</f>
        <v>UA-2022-01-20-011107-b</v>
      </c>
      <c r="C34" s="10" t="s">
        <v>55</v>
      </c>
      <c r="D34" s="16" t="s">
        <v>52</v>
      </c>
      <c r="E34" s="12" t="s">
        <v>7</v>
      </c>
      <c r="F34" s="13">
        <v>658720</v>
      </c>
      <c r="G34" s="14">
        <v>203720</v>
      </c>
      <c r="H34" s="11" t="s">
        <v>68</v>
      </c>
      <c r="I34" s="15" t="s">
        <v>90</v>
      </c>
      <c r="J34" s="15" t="s">
        <v>99</v>
      </c>
    </row>
    <row r="35" spans="1:10" ht="66.75" customHeight="1">
      <c r="A35" s="8">
        <v>33</v>
      </c>
      <c r="B35" s="9" t="str">
        <f>HYPERLINK("https://my.zakupki.prom.ua/remote/dispatcher/state_purchase_view/34258956", "UA-2022-01-20-011107-b")</f>
        <v>UA-2022-01-20-011107-b</v>
      </c>
      <c r="C35" s="10" t="s">
        <v>56</v>
      </c>
      <c r="D35" s="16" t="s">
        <v>53</v>
      </c>
      <c r="E35" s="12" t="s">
        <v>7</v>
      </c>
      <c r="F35" s="13">
        <v>658720</v>
      </c>
      <c r="G35" s="14">
        <v>455000</v>
      </c>
      <c r="H35" s="11"/>
      <c r="I35" s="15" t="s">
        <v>92</v>
      </c>
      <c r="J35" s="15"/>
    </row>
    <row r="36" spans="1:10" ht="86.25" customHeight="1">
      <c r="A36" s="8">
        <v>34</v>
      </c>
      <c r="B36" s="9" t="str">
        <f>HYPERLINK("https://my.zakupki.prom.ua/remote/dispatcher/state_purchase_view/34004301", "UA-2022-01-11-004041-a")</f>
        <v>UA-2022-01-11-004041-a</v>
      </c>
      <c r="C36" s="10" t="s">
        <v>35</v>
      </c>
      <c r="D36" s="16" t="s">
        <v>31</v>
      </c>
      <c r="E36" s="12" t="s">
        <v>7</v>
      </c>
      <c r="F36" s="13">
        <v>370000</v>
      </c>
      <c r="G36" s="14">
        <v>190000</v>
      </c>
      <c r="H36" s="11"/>
      <c r="I36" s="15" t="s">
        <v>96</v>
      </c>
      <c r="J36" s="15"/>
    </row>
    <row r="37" spans="1:10" ht="88.5" customHeight="1">
      <c r="A37" s="8">
        <v>35</v>
      </c>
      <c r="B37" s="9" t="str">
        <f>HYPERLINK("https://my.zakupki.prom.ua/remote/dispatcher/state_purchase_view/34004301", "UA-2022-01-11-004041-a")</f>
        <v>UA-2022-01-11-004041-a</v>
      </c>
      <c r="C37" s="10" t="s">
        <v>34</v>
      </c>
      <c r="D37" s="16" t="s">
        <v>95</v>
      </c>
      <c r="E37" s="12" t="s">
        <v>7</v>
      </c>
      <c r="F37" s="13">
        <v>370000</v>
      </c>
      <c r="G37" s="14">
        <v>180000</v>
      </c>
      <c r="H37" s="11" t="s">
        <v>69</v>
      </c>
      <c r="I37" s="15" t="s">
        <v>90</v>
      </c>
      <c r="J37" s="15" t="s">
        <v>99</v>
      </c>
    </row>
    <row r="38" spans="1:10" ht="72" customHeight="1">
      <c r="A38" s="8">
        <v>36</v>
      </c>
      <c r="B38" s="9" t="str">
        <f>HYPERLINK("https://my.zakupki.prom.ua/remote/dispatcher/state_purchase_view/33944822", "UA-2022-01-05-002478-c")</f>
        <v>UA-2022-01-05-002478-c</v>
      </c>
      <c r="C38" s="10" t="s">
        <v>84</v>
      </c>
      <c r="D38" s="16" t="s">
        <v>86</v>
      </c>
      <c r="E38" s="12" t="s">
        <v>7</v>
      </c>
      <c r="F38" s="13">
        <v>1127000</v>
      </c>
      <c r="G38" s="18" t="s">
        <v>28</v>
      </c>
      <c r="H38" s="11" t="s">
        <v>65</v>
      </c>
      <c r="I38" s="15" t="s">
        <v>91</v>
      </c>
      <c r="J38" s="15" t="s">
        <v>99</v>
      </c>
    </row>
    <row r="39" spans="1:10" ht="84" customHeight="1">
      <c r="A39" s="8">
        <v>37</v>
      </c>
      <c r="B39" s="9" t="str">
        <f>HYPERLINK("https://my.zakupki.prom.ua/remote/dispatcher/state_purchase_view/33941986", "UA-2022-01-05-001527-c")</f>
        <v>UA-2022-01-05-001527-c</v>
      </c>
      <c r="C39" s="10" t="s">
        <v>83</v>
      </c>
      <c r="D39" s="16" t="s">
        <v>82</v>
      </c>
      <c r="E39" s="12" t="s">
        <v>7</v>
      </c>
      <c r="F39" s="13">
        <v>534005</v>
      </c>
      <c r="G39" s="18" t="s">
        <v>28</v>
      </c>
      <c r="H39" s="11" t="s">
        <v>65</v>
      </c>
      <c r="I39" s="15" t="s">
        <v>91</v>
      </c>
      <c r="J39" s="15" t="s">
        <v>99</v>
      </c>
    </row>
  </sheetData>
  <autoFilter ref="A2:J39"/>
  <hyperlinks>
    <hyperlink ref="B3" r:id="rId1" display="https://my.zakupki.prom.ua/remote/dispatcher/state_purchase_view/39412414"/>
    <hyperlink ref="B4" r:id="rId2" display="https://my.zakupki.prom.ua/remote/dispatcher/state_purchase_view/39409180"/>
    <hyperlink ref="B5" r:id="rId3" display="https://my.zakupki.prom.ua/remote/dispatcher/state_purchase_view/39293097"/>
    <hyperlink ref="B6" r:id="rId4" display="https://my.zakupki.prom.ua/remote/dispatcher/state_purchase_view/39213496"/>
    <hyperlink ref="B7" r:id="rId5" display="https://my.zakupki.prom.ua/remote/dispatcher/state_purchase_view/39213496"/>
    <hyperlink ref="B8" r:id="rId6" display="https://my.zakupki.prom.ua/remote/dispatcher/state_purchase_view/39019286"/>
    <hyperlink ref="B9" r:id="rId7" display="https://my.zakupki.prom.ua/remote/dispatcher/state_purchase_view/39017181"/>
    <hyperlink ref="B10" r:id="rId8" display="https://my.zakupki.prom.ua/remote/dispatcher/state_purchase_view/38737742"/>
    <hyperlink ref="B11" r:id="rId9" display="https://my.zakupki.prom.ua/remote/dispatcher/state_purchase_view/38593877"/>
    <hyperlink ref="B12" r:id="rId10" display="https://my.zakupki.prom.ua/remote/dispatcher/state_purchase_view/38352491"/>
    <hyperlink ref="B13" r:id="rId11" display="https://my.zakupki.prom.ua/remote/dispatcher/state_purchase_view/38249719"/>
    <hyperlink ref="B14" r:id="rId12" display="https://my.zakupki.prom.ua/remote/dispatcher/state_purchase_view/38168775"/>
    <hyperlink ref="B15" r:id="rId13" display="https://my.zakupki.prom.ua/remote/dispatcher/state_purchase_view/38163879"/>
    <hyperlink ref="B16" r:id="rId14" display="https://my.zakupki.prom.ua/remote/dispatcher/state_purchase_view/38164672"/>
    <hyperlink ref="B17" r:id="rId15" display="https://my.zakupki.prom.ua/remote/dispatcher/state_purchase_view/38134739"/>
    <hyperlink ref="B18" r:id="rId16" display="https://my.zakupki.prom.ua/remote/dispatcher/state_purchase_view/38134739"/>
    <hyperlink ref="B19" r:id="rId17" display="https://my.zakupki.prom.ua/remote/dispatcher/state_purchase_view/37990451"/>
    <hyperlink ref="B20" r:id="rId18" display="https://my.zakupki.prom.ua/remote/dispatcher/state_purchase_view/37753950"/>
    <hyperlink ref="B21" r:id="rId19" display="https://my.zakupki.prom.ua/remote/dispatcher/state_purchase_view/37728194"/>
    <hyperlink ref="B22" r:id="rId20" display="https://my.zakupki.prom.ua/remote/dispatcher/state_purchase_view/37726024"/>
    <hyperlink ref="B23" r:id="rId21" display="https://my.zakupki.prom.ua/remote/dispatcher/state_purchase_view/37257515"/>
    <hyperlink ref="B24" r:id="rId22" display="https://my.zakupki.prom.ua/remote/dispatcher/state_purchase_view/37219733"/>
    <hyperlink ref="B25" r:id="rId23" display="https://my.zakupki.prom.ua/remote/dispatcher/state_purchase_view/37007030"/>
    <hyperlink ref="B26" r:id="rId24" display="https://my.zakupki.prom.ua/remote/dispatcher/state_purchase_view/36932810"/>
    <hyperlink ref="B27" r:id="rId25" display="https://my.zakupki.prom.ua/remote/dispatcher/state_purchase_view/35386803"/>
    <hyperlink ref="B28" r:id="rId26" display="https://my.zakupki.prom.ua/remote/dispatcher/state_purchase_view/35385230"/>
    <hyperlink ref="B29" r:id="rId27" display="https://my.zakupki.prom.ua/remote/dispatcher/state_purchase_view/35128990"/>
    <hyperlink ref="B30" r:id="rId28" display="https://my.zakupki.prom.ua/remote/dispatcher/state_purchase_view/35128990"/>
    <hyperlink ref="B31" r:id="rId29" display="https://my.zakupki.prom.ua/remote/dispatcher/state_purchase_view/34949913"/>
    <hyperlink ref="B32" r:id="rId30" display="https://my.zakupki.prom.ua/remote/dispatcher/state_purchase_view/34740259"/>
    <hyperlink ref="B33" r:id="rId31" display="https://my.zakupki.prom.ua/remote/dispatcher/state_purchase_view/34740259"/>
    <hyperlink ref="B34" r:id="rId32" display="https://my.zakupki.prom.ua/remote/dispatcher/state_purchase_view/34258956"/>
    <hyperlink ref="B35" r:id="rId33" display="https://my.zakupki.prom.ua/remote/dispatcher/state_purchase_view/34258956"/>
    <hyperlink ref="B36" r:id="rId34" display="https://my.zakupki.prom.ua/remote/dispatcher/state_purchase_view/34004301"/>
    <hyperlink ref="B37" r:id="rId35" display="https://my.zakupki.prom.ua/remote/dispatcher/state_purchase_view/34004301"/>
    <hyperlink ref="B38" r:id="rId36" display="https://my.zakupki.prom.ua/remote/dispatcher/state_purchase_view/33944822"/>
    <hyperlink ref="B39" r:id="rId37" display="https://my.zakupki.prom.ua/remote/dispatcher/state_purchase_view/33941986"/>
  </hyperlink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</dc:title>
  <dc:creator>Unknown</dc:creator>
  <cp:lastModifiedBy>TPCUser</cp:lastModifiedBy>
  <dcterms:created xsi:type="dcterms:W3CDTF">2023-02-21T14:05:40Z</dcterms:created>
  <dcterms:modified xsi:type="dcterms:W3CDTF">2023-02-21T12:31:01Z</dcterms:modified>
</cp:coreProperties>
</file>