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Компьютер 2\Desktop\ШКОЛА\НАБОРИ ДАННИХ СДЮСШОР 3\Звіти для висвітлення на сайті КПНЗ_СДЮСШОР №3_ДМР за 2020-2021 роки(реєстр закупівель та перелік договорів до 50тис.грн.)\"/>
    </mc:Choice>
  </mc:AlternateContent>
  <bookViews>
    <workbookView xWindow="0" yWindow="0" windowWidth="18384" windowHeight="6516"/>
  </bookViews>
  <sheets>
    <sheet name="Sheet" sheetId="1" r:id="rId1"/>
  </sheets>
  <definedNames>
    <definedName name="_xlnm._FilterDatabase" localSheetId="0" hidden="1">Sheet!$A$5:$AN$35</definedName>
  </definedNames>
  <calcPr calcId="162913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<sst xmlns="http://schemas.openxmlformats.org/spreadsheetml/2006/main" count="732" uniqueCount="224">
  <si>
    <t xml:space="preserve"> ДК021:2015-33140000-3-Медичні матеріали</t>
  </si>
  <si>
    <t xml:space="preserve"> Послуга з постачання теплової енергії на 2021 рік за ДК 021:2015: 09320000-8 «Пара, гаряча вода та пов’язана продукція»
</t>
  </si>
  <si>
    <t xml:space="preserve"> Фармацевтична продукція за ДК021:2015-33600000-6-Фармацевтична продукція</t>
  </si>
  <si>
    <t>+0563705873</t>
  </si>
  <si>
    <t>+380442294839</t>
  </si>
  <si>
    <t>+380504800502</t>
  </si>
  <si>
    <t>+380563735779</t>
  </si>
  <si>
    <t>+380567209577</t>
  </si>
  <si>
    <t>+380567320670</t>
  </si>
  <si>
    <t>+380567322222</t>
  </si>
  <si>
    <t>+380567344003</t>
  </si>
  <si>
    <t>+380567701155</t>
  </si>
  <si>
    <t>+380567909900</t>
  </si>
  <si>
    <t>+380567943114</t>
  </si>
  <si>
    <t>+380668100015, +380989621232</t>
  </si>
  <si>
    <t>+380675368969</t>
  </si>
  <si>
    <t>+380677173540</t>
  </si>
  <si>
    <t>+380677976469</t>
  </si>
  <si>
    <t>+380679202168</t>
  </si>
  <si>
    <t>+380688812110</t>
  </si>
  <si>
    <t>+3806888121100</t>
  </si>
  <si>
    <t>+380950645706</t>
  </si>
  <si>
    <t>+380962495159</t>
  </si>
  <si>
    <t>+380979574850</t>
  </si>
  <si>
    <t>+380983343270</t>
  </si>
  <si>
    <t>+380990633525</t>
  </si>
  <si>
    <t>0 (0)</t>
  </si>
  <si>
    <t>010118/2021</t>
  </si>
  <si>
    <t>010118/2021/1</t>
  </si>
  <si>
    <t>02-12-29</t>
  </si>
  <si>
    <t>020290</t>
  </si>
  <si>
    <t>03341305</t>
  </si>
  <si>
    <t>09/2021</t>
  </si>
  <si>
    <t>09310000-5 Електрична енергія</t>
  </si>
  <si>
    <t>09320000-8 Пара, гаряча вода та пов’язана продукція</t>
  </si>
  <si>
    <t>10-118/10</t>
  </si>
  <si>
    <t>15131в</t>
  </si>
  <si>
    <t>1531с</t>
  </si>
  <si>
    <t>19087191</t>
  </si>
  <si>
    <t>19145926</t>
  </si>
  <si>
    <t>1В</t>
  </si>
  <si>
    <t>1Г</t>
  </si>
  <si>
    <t>1Д</t>
  </si>
  <si>
    <t>1Дез</t>
  </si>
  <si>
    <t>1З</t>
  </si>
  <si>
    <t>1К</t>
  </si>
  <si>
    <t>1М</t>
  </si>
  <si>
    <t>1П</t>
  </si>
  <si>
    <t>1ФМ</t>
  </si>
  <si>
    <t>21/48/01</t>
  </si>
  <si>
    <t>21ДН</t>
  </si>
  <si>
    <t>22210000-5 Газети</t>
  </si>
  <si>
    <t>23359034</t>
  </si>
  <si>
    <t>23935584</t>
  </si>
  <si>
    <t>24450000-3 Агрохімічна продукція</t>
  </si>
  <si>
    <t>26372035</t>
  </si>
  <si>
    <t>2727410297</t>
  </si>
  <si>
    <t>2756613942</t>
  </si>
  <si>
    <t>2769408893</t>
  </si>
  <si>
    <t>28-21</t>
  </si>
  <si>
    <t>2908112534</t>
  </si>
  <si>
    <t>32/03-21</t>
  </si>
  <si>
    <t>3240307492</t>
  </si>
  <si>
    <t>32688148</t>
  </si>
  <si>
    <t>33140000-3 Медичні матеріали</t>
  </si>
  <si>
    <t>33580257</t>
  </si>
  <si>
    <t>33600000-6 Фармацевтична продукція</t>
  </si>
  <si>
    <t>33710000-0 Парфуми, засоби гігієни та презервативи</t>
  </si>
  <si>
    <t>33760000-5 Туалетний папір, носові хустинки, рушники для рук і серветки</t>
  </si>
  <si>
    <t>34359094</t>
  </si>
  <si>
    <t>34589431</t>
  </si>
  <si>
    <t>35323603</t>
  </si>
  <si>
    <t>36216548</t>
  </si>
  <si>
    <t>36639101</t>
  </si>
  <si>
    <t>37070981</t>
  </si>
  <si>
    <t>39150000-8 Меблі та приспособи різні</t>
  </si>
  <si>
    <t>39200703</t>
  </si>
  <si>
    <t>39520000-3 Готові текстильні вироби</t>
  </si>
  <si>
    <t>42082379</t>
  </si>
  <si>
    <t>42163000-9 Парогенератори</t>
  </si>
  <si>
    <t>42353652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</si>
  <si>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</si>
  <si>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</si>
  <si>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56615</t>
  </si>
  <si>
    <t>568</t>
  </si>
  <si>
    <t>60140000-1 Нерегулярні пасажирські перевезення</t>
  </si>
  <si>
    <t>60180000-3 Прокат вантажних транспортних засобів із водієм для перевезення товарів</t>
  </si>
  <si>
    <t>6335/0801-21Н</t>
  </si>
  <si>
    <t>65110000-7 Розподіл води</t>
  </si>
  <si>
    <t>65310000-9 Розподіл електричної енергії</t>
  </si>
  <si>
    <t>71250000-5 Архітектурні, інженерні та геодезичні послуги</t>
  </si>
  <si>
    <t>72250000-2 Послуги, пов’язані із системами та підтримкою</t>
  </si>
  <si>
    <t>72410000-7 Послуги провайдерів</t>
  </si>
  <si>
    <t>79710000-4 Охоронні послуги</t>
  </si>
  <si>
    <t>90430000-0 Послуги з відведення стічних вод</t>
  </si>
  <si>
    <t>90510000-5 Утилізація/видалення сміття та поводження зі сміттям</t>
  </si>
  <si>
    <t>9343</t>
  </si>
  <si>
    <t>UAH</t>
  </si>
  <si>
    <t>report.zakupki@prom.ua</t>
  </si>
  <si>
    <t>«Ганчірки для прибирання», згідно до ДК 021:2015 - 39520000-3 Готові текстильні вироби (серветка господарча (ДК 021:2015 - 39525800-6 Ганчірки для прибирання), ганчірка для миття підлоги (ДК 021:2015 - 39525800-6 Ганчірки для прибирання)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</si>
  <si>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</si>
  <si>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</si>
  <si>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</si>
  <si>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</si>
  <si>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</si>
  <si>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Антибактеріальне рідке мило для рук "Апельсин і чайне дерево" 460 мл</t>
  </si>
  <si>
    <t>Антибактеріальне рідке мило для рук "Апельсин і чайне дерево" 460 мл , зг. ДК 021:2015 - 33710000-0 Парфуми, засоби гігієни та презервативи (мило рідке)</t>
  </si>
  <si>
    <t xml:space="preserve">Архітектурні, інженерні та геодезичні послуги  по розробленню( виготовленню) проектк землеустрою щодо відведення земельної ділянки із обов язковою реєстрацією в державному земельному кадастрі в постійне користування земельної ділянки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 за адресою:
м. Дніпро, Амур-Нижньодніпровський район, вул. Любарського,4а
</t>
  </si>
  <si>
    <t>БОГАТИР ДМИТРО ЄВГЕНОВИЧ</t>
  </si>
  <si>
    <t>ВАр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</si>
  <si>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</si>
  <si>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</si>
  <si>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</si>
  <si>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</si>
  <si>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</t>
  </si>
  <si>
    <t>ГАВРЮК ОЛЕНА АНАТОЛІЇВНА</t>
  </si>
  <si>
    <t>ГОРЄЛКО СЕРГІЙ ОПАНАСОВИЧ</t>
  </si>
  <si>
    <t>Ганчірки для прибирання,згідно до ДК 021:2015 - 39520000-3 Готові текстильні вироби (серветка господарча (ДК 021:2015 - 39525800-6 Ганчірки для прибирання), ганчірка для миття підлоги (ДК 021:2015 - 39525800-6 Ганчірки для прибирання)</t>
  </si>
  <si>
    <t>ДГП-448</t>
  </si>
  <si>
    <t>ДК 021:2015 – 09310000-5 Електрична енергія (з урахуванням послуги розподілу та послуги з передачі електроенергії)</t>
  </si>
  <si>
    <t xml:space="preserve">ДК 021:2015 – 09310000-5 Електрична енергія (з урахуванням послуги розподілу та послуги з передачі електроенергії) </t>
  </si>
  <si>
    <t>ДНІПРОПЕТРОВСЬКА РЕГІОНАЛЬНА ФІЛІЯ ДЕРЖАВНОГО ПІДПРИЄМСТВА "ЦЕНТР ДЕРЖАВНОГО ЗЕМЕЛЬНОГО КАДАСТРУ"</t>
  </si>
  <si>
    <t>Дата аукціону</t>
  </si>
  <si>
    <t>Дата закінчення процедури</t>
  </si>
  <si>
    <t>Дата публікації закупівлі</t>
  </si>
  <si>
    <t>Дата уточнення до:</t>
  </si>
  <si>
    <t>Дата уточнення з:</t>
  </si>
  <si>
    <t>Дезінфекційні засоби за ДК 021:2015 – 24450000-3 - Агрохімічна продукція(дезінфікуючий засіб для обробки рук і шкіри,дезінфікуючий засіб для обробки поверхонь).</t>
  </si>
  <si>
    <t>Дезінфікуючий спрей "Solo sterile"90ml,згідно  за ДК 021:2015 – 24450000-3 - Агрохімічна продукція(дезінфікуючий засіб для обробки рук і шкіри,дезінфікуючий засіб для обробки поверхонь)</t>
  </si>
  <si>
    <t>Дезінфікуючий спрей "Solo sterile"90ml,згідно  за ДК 021:2015 – 24450000-3 - Агрохімічна продукція(дезінфікуючий засіб для обробки рук і шкіри,дезінфікуючий засіб для обробки поверхонь).</t>
  </si>
  <si>
    <t>Договір діє до:</t>
  </si>
  <si>
    <t>Електрична енергія (з урахуванням послуги розподілу та послуги з передачі електроенергії)  за ДК 021:2015 – 09310000-5 Електрична енергія</t>
  </si>
  <si>
    <t>Еліна Вікторівна Бабак</t>
  </si>
  <si>
    <t>З ПДВ</t>
  </si>
  <si>
    <t>Закупівля без використання електронної системи</t>
  </si>
  <si>
    <t>КЕП</t>
  </si>
  <si>
    <t>КОМУНАЛЬНЕ ПІДПРИЄМСТВО "ДНІПРОВОДОКАНАЛ" ДНІПРОВСЬКОЇ МІСЬКОЇ РАДИ</t>
  </si>
  <si>
    <t>КОМУНАЛЬНЕ ПІДПРИЄМСТВО "КОМЕНЕРГОСЕРВІС" ДНІПРОВСЬКОЇ МІСЬКОЇ РАДИ</t>
  </si>
  <si>
    <t>КОМУНАЛЬНЕ ПІДПРИЄМСТВО "ТЕПЛОЕНЕРГО" ДНІПРОВСЬКОЇ МІСЬКОЇ РАДИ</t>
  </si>
  <si>
    <t>КОМУНАЛЬНИЙ ПОЗАШКІЛЬНИЙ НАВЧАЛЬНИЙ ЗАКЛАД "СПЕЦІАЛІЗОВАНА ДИТЯЧО-ЮНАЦЬКА СПОРТИВНА ШКОЛА ОЛІМПІЙСЬКОГО РЕЗЕРВУ № 3" ДНІПРОВСЬКОЇ МІСЬКОЇ РАДИ</t>
  </si>
  <si>
    <t>Класифікатор</t>
  </si>
  <si>
    <t>Контактний телефон переможця тендеру</t>
  </si>
  <si>
    <t>Кількість одиниць</t>
  </si>
  <si>
    <t>Кількість учасників аукціону</t>
  </si>
  <si>
    <t>МИЮЧІ ЗАСОБИ, ДК 021:2015 – ДК 021:2015 - 39830000-9 Продукція для
чищення (засіб для чищення унітаза ДК 021:2015- 39831600 - Засоби для чищення туалету,
рідке мило гіпоалергенне ДК 021:2015- 39831000-6 Засоби для прання і миття, порошок
для чищення поверхонь ДК 021:2015- 39831240-0 Засоби для чищення, засіб для миття
скла (вікон) ДК 021:2015-39831000-6 Засоби для прання і миття, засіб для миття підлоги
ДК 021:2015- 39831300-9 Засоби для миття підлоги, засіб для миття обідньої зали ДК
021:2015- 39831000-6 Засоби для прання і миття)</t>
  </si>
  <si>
    <t>Немає лотів</t>
  </si>
  <si>
    <t xml:space="preserve">Нерегулярні пасажирські перевезення </t>
  </si>
  <si>
    <t>Номер договору</t>
  </si>
  <si>
    <t>Ні</t>
  </si>
  <si>
    <t>ОЛІЙНИК АНДРІЙ АНАТОЛІЙОВИЧ</t>
  </si>
  <si>
    <t>Одиниця виміру</t>
  </si>
  <si>
    <t>Опалата інших комунальних послуг,в т.ч. послуг з поводженням з побутовими відходами.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</si>
  <si>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</si>
  <si>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</si>
  <si>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</si>
  <si>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</si>
  <si>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вартість, одиниця</t>
  </si>
  <si>
    <t>П'єдестал для нагородження( розміром 123ммх123мм, матеріал- ДСП ламіноване 18 мм. з логотипом (ОРАКЛ</t>
  </si>
  <si>
    <t>П'єдестал для нагородження( розміром 123ммх123мм, матеріал- ДСП ламіноване 18 мм. з логотипом (ОРАКЛ)</t>
  </si>
  <si>
    <t xml:space="preserve">Парогенератор АВПЕ . Н 9 кВт , ТУ У 25.3-34589431-001:2012 </t>
  </si>
  <si>
    <t>Переговорна процедура, скорочена</t>
  </si>
  <si>
    <t>Периодичне видання газета "Наше місто" на 2022 рік</t>
  </si>
  <si>
    <t>Периодичне видання"Газета "Наше місто" на 2021 рік</t>
  </si>
  <si>
    <t>Пластир медичний Micropore хірургичний, пластир бактерицидний, вата нестерильна, серветки марлеві стерильні медичні 4поверхові, шприц ін’єкційний одноразовий,шприц ін’єкційний одноразовий. з іглой,система д/інфузії розчинів стерильна,за ДК 021:2015 код CPV 33140000-3 МЕДИЧНІ МАТЕРІАЛИ</t>
  </si>
  <si>
    <t xml:space="preserve">Послуга з постачання теплової енергії </t>
  </si>
  <si>
    <t>Послуга з постачання теплової енергії для потреб опалення за ДК 021:2015: 09320000-8 «Пара, гаряча вода та пов'язана продукція»</t>
  </si>
  <si>
    <t xml:space="preserve">Послуга з постачання теплової енергії на 2021 рік за ДК 021:2015: 09320000-8 «Пара, гаряча вода та пов’язана продукція» </t>
  </si>
  <si>
    <t>Послуги з заправки та відновлення картриджів, технічне обслуговування принтерів та МФУ 
відповідно до ДК 021:2015:50310000-1 Технічне обслуговування та ремонт офісної техніки</t>
  </si>
  <si>
    <t>Послуги з прокату вантажних транспортних засобів із водієм для перевезення товарів(вантажні перевезення)</t>
  </si>
  <si>
    <t>Послуги з технічного та протипожежного спостереження(охорони) та технічного обслуговування системи пожежної сигналізації
за ДК 021:2015 --:79710000-4 Охоронні послуги</t>
  </si>
  <si>
    <t>Послуги з технічного та протипожежного спостереження(охорони) та технічного обслуговування системи пожежної сигналізації
за ДК ДК 021:2015 --:79710000-4 Охоронні послуги</t>
  </si>
  <si>
    <t>Послуги із забезпечення перетікань реактивної електроенергії на 2021 рік за кодом, згідно Національного класифікатора ДК 021:2015 – 65310000-9 Розподіл електричної енергі</t>
  </si>
  <si>
    <t xml:space="preserve">Послуги із забезпечення перетікань реактивної електроенергії на 2021 рік за кодом, згідно Національного класифікатора ДК 021:2015 – 65310000-9 Розподіл електричної енергії </t>
  </si>
  <si>
    <t>Послуги, пов’язані із системами та підтримкою(тестування програмного забезпечення,послуги з підтримки користувачів на 2021 рік) за
ДК 021:2015: 72250000-2 - Послуги, пов’язані із системами та підтримкою</t>
  </si>
  <si>
    <t>Послуги, пов’язані із системами та підтримкою(тестування програмного забезпечення,послуги з підтримки користувачів) за
ДК 021:2015: 72250000-2 - Послуги, пов’язані із системами та підтримкою.</t>
  </si>
  <si>
    <t>Предмет закупівлі</t>
  </si>
  <si>
    <t>Прийом пропозицій до:</t>
  </si>
  <si>
    <t>Прийом пропозицій з</t>
  </si>
  <si>
    <t>Пропозиція потенційного переможця (з найменшою ціною) грн</t>
  </si>
  <si>
    <t>Рушники  паперові Fantasy 2-хслойні, білі №2, відповідно до ДК 021:2015 – 33760000-5 Туалетний папір, носові хустинки, рушники для рук і серветки (паперові рушники для рук)</t>
  </si>
  <si>
    <t>Споживчі послуги з цетралізованого водовідведення, послуги згідно до ДК 021:2015 90430000-0 Послуги з відведення стічних вод.</t>
  </si>
  <si>
    <t>Споживчі послуги з цетралізованого водопостачання, відповідно до ДК 021:2015 65110000-7 Розподіл води.</t>
  </si>
  <si>
    <t>Споживчі послуги з цетралізованого водопостачання, послуги згідно до ДК 021:2015 65110000-7 Розподіл води.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</si>
  <si>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</si>
  <si>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</si>
  <si>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</si>
  <si>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</si>
  <si>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</si>
  <si>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"ДНІПРОВСЬКІ ЕНЕРГЕТИЧНІ ПОСЛУГИ"</t>
  </si>
  <si>
    <t>ТОВ"Телеміст 2012"</t>
  </si>
  <si>
    <t>ТОВАРИСТВО З ДОДАТКОВОЮ ВІДПОВІДАЛЬНІСТЮ "ДНІПРОПЕТРОВСЬКЕ АВТОТРАНСПОРТНЕ ПІДПРИЄМСТВО 11205"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</si>
  <si>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</si>
  <si>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</si>
  <si>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</si>
  <si>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</si>
  <si>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"НПП ЕЛЕКТРОТЕПЛОМАШ"</t>
  </si>
  <si>
    <t>ТОВАРИСТВО З ОБМЕЖЕНОЮ ВІДПОВІДАЛЬНІСТЮ "СЕРВІС ПРО"</t>
  </si>
  <si>
    <t>ТОВАРИСТВО З ОБМЕЖЕНОЮ ВІДПОВІДАЛЬНІСТЮ "ТЕРМІНАЛ СКВ"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</si>
  <si>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</si>
  <si>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</si>
  <si>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Так</t>
  </si>
  <si>
    <t xml:space="preserve">Телекомунікаційні послуги </t>
  </si>
  <si>
    <t>Телекомунікаційні послуги за ДК ДК 021:2015:72410000-7 Послуги провайдерів</t>
  </si>
  <si>
    <t>Тип процедури</t>
  </si>
  <si>
    <t>Узагальнена назва закупівлі</t>
  </si>
  <si>
    <t>Фактичний переможець</t>
  </si>
  <si>
    <t>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</t>
  </si>
  <si>
    <t>Фізична особа - підприємець ГЕРАСИМОВ ІГОР МИХАЙЛОВИЧ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</si>
  <si>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</si>
  <si>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</si>
  <si>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гігакалорія</t>
  </si>
  <si>
    <t>електрична енергія</t>
  </si>
  <si>
    <t>ередплата периодичного видання на 2022р.,код за ДК 021:2015-79980000-7 Послуги з передплати друкових видань</t>
  </si>
  <si>
    <t>завершено</t>
  </si>
  <si>
    <t>кіловат-година</t>
  </si>
  <si>
    <t>кілька позицій</t>
  </si>
  <si>
    <t>метр кубічний</t>
  </si>
  <si>
    <t>надати послуги: по постачанню пакетів програмного
забезпечення для фінансового аналізу та бухгалтерського обліку (програмний комплекс «ІСПро»),(послуги супровіду та обслуговування програмного комплексу «ІС-Про»)</t>
  </si>
  <si>
    <t>надати послуги: по постачанню пакетів програмного
забезпечення для фінансового аналізу та бухгалтерського обліку (програмний комплекс «ІСПро»),(послуги супровіду та обслуговування програмного комплексу «ІС-Про»), відповідно
до ДК 021:2015 - 48440000-4 пакети програмного забезпечення для фінансового аналізу
та бухгалтерського обліку,</t>
  </si>
  <si>
    <t>послуга</t>
  </si>
  <si>
    <t>підписано</t>
  </si>
  <si>
    <t>штуки</t>
  </si>
  <si>
    <t>№</t>
  </si>
  <si>
    <t>Список державних закупівель-ДОГОВОРА за 2021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</si>
</sst>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2875117" TargetMode="External"/><Relationship Id="rId13" Type="http://schemas.openxmlformats.org/officeDocument/2006/relationships/hyperlink" Target="https://my.zakupki.prom.ua/remote/dispatcher/state_purchase_view/32281884" TargetMode="External"/><Relationship Id="rId18" Type="http://schemas.openxmlformats.org/officeDocument/2006/relationships/hyperlink" Target="https://my.zakupki.prom.ua/remote/dispatcher/state_purchase_view/29808939" TargetMode="External"/><Relationship Id="rId26" Type="http://schemas.openxmlformats.org/officeDocument/2006/relationships/hyperlink" Target="https://my.zakupki.prom.ua/remote/dispatcher/state_purchase_view/23537103" TargetMode="External"/><Relationship Id="rId3" Type="http://schemas.openxmlformats.org/officeDocument/2006/relationships/hyperlink" Target="https://my.zakupki.prom.ua/remote/dispatcher/state_purchase_view/33020957" TargetMode="External"/><Relationship Id="rId21" Type="http://schemas.openxmlformats.org/officeDocument/2006/relationships/hyperlink" Target="https://my.zakupki.prom.ua/remote/dispatcher/state_purchase_view/25230733" TargetMode="External"/><Relationship Id="rId7" Type="http://schemas.openxmlformats.org/officeDocument/2006/relationships/hyperlink" Target="https://my.zakupki.prom.ua/remote/dispatcher/state_purchase_view/32875784" TargetMode="External"/><Relationship Id="rId12" Type="http://schemas.openxmlformats.org/officeDocument/2006/relationships/hyperlink" Target="https://my.zakupki.prom.ua/remote/dispatcher/state_purchase_view/32708525" TargetMode="External"/><Relationship Id="rId17" Type="http://schemas.openxmlformats.org/officeDocument/2006/relationships/hyperlink" Target="https://my.zakupki.prom.ua/remote/dispatcher/state_purchase_view/29819840" TargetMode="External"/><Relationship Id="rId25" Type="http://schemas.openxmlformats.org/officeDocument/2006/relationships/hyperlink" Target="https://my.zakupki.prom.ua/remote/dispatcher/state_purchase_view/23638876" TargetMode="External"/><Relationship Id="rId2" Type="http://schemas.openxmlformats.org/officeDocument/2006/relationships/hyperlink" Target="https://my.zakupki.prom.ua/remote/dispatcher/state_purchase_view/33142819" TargetMode="External"/><Relationship Id="rId16" Type="http://schemas.openxmlformats.org/officeDocument/2006/relationships/hyperlink" Target="https://my.zakupki.prom.ua/remote/dispatcher/state_purchase_view/29821195" TargetMode="External"/><Relationship Id="rId20" Type="http://schemas.openxmlformats.org/officeDocument/2006/relationships/hyperlink" Target="https://my.zakupki.prom.ua/remote/dispatcher/state_purchase_view/25236111" TargetMode="External"/><Relationship Id="rId29" Type="http://schemas.openxmlformats.org/officeDocument/2006/relationships/hyperlink" Target="https://my.zakupki.prom.ua/remote/dispatcher/state_purchase_view/22888388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3002408" TargetMode="External"/><Relationship Id="rId11" Type="http://schemas.openxmlformats.org/officeDocument/2006/relationships/hyperlink" Target="https://my.zakupki.prom.ua/remote/dispatcher/state_purchase_view/32767830" TargetMode="External"/><Relationship Id="rId24" Type="http://schemas.openxmlformats.org/officeDocument/2006/relationships/hyperlink" Target="https://my.zakupki.prom.ua/remote/dispatcher/state_purchase_view/24565672" TargetMode="External"/><Relationship Id="rId5" Type="http://schemas.openxmlformats.org/officeDocument/2006/relationships/hyperlink" Target="https://my.zakupki.prom.ua/remote/dispatcher/state_purchase_view/33012248" TargetMode="External"/><Relationship Id="rId15" Type="http://schemas.openxmlformats.org/officeDocument/2006/relationships/hyperlink" Target="https://my.zakupki.prom.ua/remote/dispatcher/state_purchase_view/31478195" TargetMode="External"/><Relationship Id="rId23" Type="http://schemas.openxmlformats.org/officeDocument/2006/relationships/hyperlink" Target="https://my.zakupki.prom.ua/remote/dispatcher/state_purchase_view/24566749" TargetMode="External"/><Relationship Id="rId28" Type="http://schemas.openxmlformats.org/officeDocument/2006/relationships/hyperlink" Target="https://my.zakupki.prom.ua/remote/dispatcher/state_purchase_view/22891415" TargetMode="External"/><Relationship Id="rId10" Type="http://schemas.openxmlformats.org/officeDocument/2006/relationships/hyperlink" Target="https://my.zakupki.prom.ua/remote/dispatcher/state_purchase_view/32770875" TargetMode="External"/><Relationship Id="rId19" Type="http://schemas.openxmlformats.org/officeDocument/2006/relationships/hyperlink" Target="https://my.zakupki.prom.ua/remote/dispatcher/state_purchase_view/26283951" TargetMode="External"/><Relationship Id="rId31" Type="http://schemas.openxmlformats.org/officeDocument/2006/relationships/hyperlink" Target="https://my.zakupki.prom.ua/remote/dispatcher/state_purchase_view/22888110" TargetMode="External"/><Relationship Id="rId4" Type="http://schemas.openxmlformats.org/officeDocument/2006/relationships/hyperlink" Target="https://my.zakupki.prom.ua/remote/dispatcher/state_purchase_view/33018507" TargetMode="External"/><Relationship Id="rId9" Type="http://schemas.openxmlformats.org/officeDocument/2006/relationships/hyperlink" Target="https://my.zakupki.prom.ua/remote/dispatcher/state_purchase_view/32871958" TargetMode="External"/><Relationship Id="rId14" Type="http://schemas.openxmlformats.org/officeDocument/2006/relationships/hyperlink" Target="https://my.zakupki.prom.ua/remote/dispatcher/state_purchase_view/31961794" TargetMode="External"/><Relationship Id="rId22" Type="http://schemas.openxmlformats.org/officeDocument/2006/relationships/hyperlink" Target="https://my.zakupki.prom.ua/remote/dispatcher/state_purchase_view/24996331" TargetMode="External"/><Relationship Id="rId27" Type="http://schemas.openxmlformats.org/officeDocument/2006/relationships/hyperlink" Target="https://my.zakupki.prom.ua/remote/dispatcher/state_purchase_view/22891416" TargetMode="External"/><Relationship Id="rId30" Type="http://schemas.openxmlformats.org/officeDocument/2006/relationships/hyperlink" Target="https://my.zakupki.prom.ua/remote/dispatcher/state_purchase_view/22888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zoomScale="70" zoomScaleNormal="70" workbookViewId="0">
      <pane ySplit="5" topLeftCell="A6" activePane="bottomLeft" state="frozen"/>
      <selection pane="bottomLeft" activeCell="A6" sqref="A6:A35"/>
    </sheetView>
  </sheetViews>
  <sheetFormatPr defaultColWidth="10.88671875" defaultRowHeight="14.4" x14ac:dyDescent="0.3"/>
  <cols>
    <col min="1" max="1" width="5"/>
    <col min="2" max="2" width="20" customWidth="1"/>
    <col min="3" max="3" width="1" hidden="1" customWidth="1"/>
    <col min="4" max="4" width="65.6640625" hidden="1" customWidth="1"/>
    <col min="5" max="5" width="35"/>
    <col min="6" max="6" width="75.109375" customWidth="1"/>
    <col min="7" max="7" width="0" hidden="1" customWidth="1"/>
    <col min="8" max="8" width="5.77734375" hidden="1" customWidth="1"/>
    <col min="9" max="9" width="0" hidden="1" customWidth="1"/>
    <col min="10" max="10" width="9.77734375" customWidth="1"/>
    <col min="11" max="15" width="0" hidden="1" customWidth="1"/>
    <col min="16" max="16" width="10"/>
    <col min="17" max="20" width="0" hidden="1" customWidth="1"/>
    <col min="21" max="21" width="20.44140625" hidden="1" customWidth="1"/>
    <col min="22" max="22" width="9.77734375" customWidth="1"/>
    <col min="23" max="23" width="15"/>
    <col min="24" max="24" width="10"/>
    <col min="25" max="25" width="12.5546875" customWidth="1"/>
    <col min="26" max="26" width="15"/>
    <col min="27" max="27" width="6.44140625" customWidth="1"/>
    <col min="28" max="28" width="6.21875" customWidth="1"/>
    <col min="29" max="29" width="13.109375" customWidth="1"/>
    <col min="30" max="30" width="32.21875" customWidth="1"/>
    <col min="31" max="31" width="15"/>
    <col min="32" max="32" width="10"/>
    <col min="33" max="33" width="10.109375" customWidth="1"/>
    <col min="34" max="35" width="15"/>
    <col min="36" max="36" width="11.44140625" customWidth="1"/>
    <col min="37" max="38" width="10"/>
    <col min="39" max="39" width="15"/>
    <col min="40" max="40" width="10"/>
  </cols>
  <sheetData>
    <row r="1" spans="1:40" x14ac:dyDescent="0.3">
      <c r="A1" s="1" t="s">
        <v>208</v>
      </c>
    </row>
    <row r="2" spans="1:40" x14ac:dyDescent="0.3">
      <c r="A2" s="2" t="s">
        <v>98</v>
      </c>
    </row>
    <row r="4" spans="1:40" ht="15" thickBot="1" x14ac:dyDescent="0.35">
      <c r="A4" s="1" t="s">
        <v>223</v>
      </c>
    </row>
    <row r="5" spans="1:40" ht="39" customHeight="1" thickBot="1" x14ac:dyDescent="0.35">
      <c r="A5" s="3" t="s">
        <v>222</v>
      </c>
      <c r="B5" s="3" t="s">
        <v>102</v>
      </c>
      <c r="C5" s="3" t="s">
        <v>103</v>
      </c>
      <c r="D5" s="3" t="s">
        <v>204</v>
      </c>
      <c r="E5" s="3" t="s">
        <v>175</v>
      </c>
      <c r="F5" s="3" t="s">
        <v>140</v>
      </c>
      <c r="G5" s="3" t="s">
        <v>203</v>
      </c>
      <c r="H5" s="3" t="s">
        <v>135</v>
      </c>
      <c r="I5" s="3" t="s">
        <v>152</v>
      </c>
      <c r="J5" s="3" t="s">
        <v>100</v>
      </c>
      <c r="K5" s="3" t="s">
        <v>153</v>
      </c>
      <c r="L5" s="3" t="s">
        <v>154</v>
      </c>
      <c r="M5" s="3" t="s">
        <v>112</v>
      </c>
      <c r="N5" s="3" t="s">
        <v>113</v>
      </c>
      <c r="O5" s="3" t="s">
        <v>111</v>
      </c>
      <c r="P5" s="3" t="s">
        <v>124</v>
      </c>
      <c r="Q5" s="3" t="s">
        <v>126</v>
      </c>
      <c r="R5" s="3" t="s">
        <v>125</v>
      </c>
      <c r="S5" s="3" t="s">
        <v>177</v>
      </c>
      <c r="T5" s="3" t="s">
        <v>176</v>
      </c>
      <c r="U5" s="3" t="s">
        <v>122</v>
      </c>
      <c r="V5" s="3" t="s">
        <v>143</v>
      </c>
      <c r="W5" s="3" t="s">
        <v>155</v>
      </c>
      <c r="X5" s="3" t="s">
        <v>142</v>
      </c>
      <c r="Y5" s="3" t="s">
        <v>156</v>
      </c>
      <c r="Z5" s="3" t="s">
        <v>150</v>
      </c>
      <c r="AA5" s="3" t="s">
        <v>110</v>
      </c>
      <c r="AB5" s="3" t="s">
        <v>133</v>
      </c>
      <c r="AC5" s="3" t="s">
        <v>178</v>
      </c>
      <c r="AD5" s="3" t="s">
        <v>205</v>
      </c>
      <c r="AE5" s="3" t="s">
        <v>101</v>
      </c>
      <c r="AF5" s="3" t="s">
        <v>141</v>
      </c>
      <c r="AG5" s="3" t="s">
        <v>183</v>
      </c>
      <c r="AH5" s="3" t="s">
        <v>123</v>
      </c>
      <c r="AI5" s="3" t="s">
        <v>147</v>
      </c>
      <c r="AJ5" s="3" t="s">
        <v>187</v>
      </c>
      <c r="AK5" s="3" t="s">
        <v>186</v>
      </c>
      <c r="AL5" s="3" t="s">
        <v>185</v>
      </c>
      <c r="AM5" s="3" t="s">
        <v>130</v>
      </c>
      <c r="AN5" s="3" t="s">
        <v>184</v>
      </c>
    </row>
    <row r="6" spans="1:40" x14ac:dyDescent="0.3">
      <c r="A6" s="4">
        <v>1</v>
      </c>
      <c r="B6" s="2" t="str">
        <f>HYPERLINK("https://my.zakupki.prom.ua/remote/dispatcher/state_purchase_view/33142819", "UA-2021-12-15-011005-c")</f>
        <v>UA-2021-12-15-011005-c</v>
      </c>
      <c r="C6" s="2" t="s">
        <v>145</v>
      </c>
      <c r="D6" s="1" t="s">
        <v>131</v>
      </c>
      <c r="E6" s="1" t="s">
        <v>131</v>
      </c>
      <c r="F6" s="1" t="s">
        <v>33</v>
      </c>
      <c r="G6" s="1" t="s">
        <v>114</v>
      </c>
      <c r="H6" s="1" t="s">
        <v>200</v>
      </c>
      <c r="I6" s="1" t="s">
        <v>139</v>
      </c>
      <c r="J6" s="1" t="s">
        <v>39</v>
      </c>
      <c r="K6" s="1" t="s">
        <v>132</v>
      </c>
      <c r="L6" s="1" t="s">
        <v>132</v>
      </c>
      <c r="M6" s="1" t="s">
        <v>26</v>
      </c>
      <c r="N6" s="1" t="s">
        <v>26</v>
      </c>
      <c r="O6" s="1" t="s">
        <v>26</v>
      </c>
      <c r="P6" s="5">
        <v>44545</v>
      </c>
      <c r="Q6" s="5">
        <v>44545</v>
      </c>
      <c r="R6" s="5">
        <v>44551</v>
      </c>
      <c r="S6" s="5">
        <v>44545</v>
      </c>
      <c r="T6" s="5">
        <v>44561</v>
      </c>
      <c r="U6" s="7">
        <v>44565.469548611109</v>
      </c>
      <c r="V6" s="4">
        <v>2</v>
      </c>
      <c r="W6" s="6">
        <v>212708.74</v>
      </c>
      <c r="X6" s="4">
        <v>38202</v>
      </c>
      <c r="Y6" s="6">
        <v>5.57</v>
      </c>
      <c r="Z6" s="1" t="s">
        <v>214</v>
      </c>
      <c r="AA6" s="1" t="s">
        <v>97</v>
      </c>
      <c r="AB6" s="1" t="s">
        <v>200</v>
      </c>
      <c r="AC6" s="6">
        <v>195594.23999999999</v>
      </c>
      <c r="AD6" s="1" t="s">
        <v>188</v>
      </c>
      <c r="AE6" s="1" t="s">
        <v>78</v>
      </c>
      <c r="AF6" s="1" t="s">
        <v>14</v>
      </c>
      <c r="AG6" s="1" t="s">
        <v>213</v>
      </c>
      <c r="AH6" s="7">
        <v>44585.722664752255</v>
      </c>
      <c r="AI6" s="1" t="s">
        <v>83</v>
      </c>
      <c r="AJ6" s="6">
        <v>195594.23999999999</v>
      </c>
      <c r="AK6" s="5">
        <v>44562</v>
      </c>
      <c r="AL6" s="5">
        <v>44926</v>
      </c>
      <c r="AM6" s="7">
        <v>44926</v>
      </c>
      <c r="AN6" s="1" t="s">
        <v>220</v>
      </c>
    </row>
    <row r="7" spans="1:40" x14ac:dyDescent="0.3">
      <c r="A7" s="4">
        <v>2</v>
      </c>
      <c r="B7" s="2" t="str">
        <f>HYPERLINK("https://my.zakupki.prom.ua/remote/dispatcher/state_purchase_view/33020957", "UA-2021-12-13-019090-c")</f>
        <v>UA-2021-12-13-019090-c</v>
      </c>
      <c r="C7" s="2" t="s">
        <v>145</v>
      </c>
      <c r="D7" s="1" t="s">
        <v>129</v>
      </c>
      <c r="E7" s="1" t="s">
        <v>128</v>
      </c>
      <c r="F7" s="1" t="s">
        <v>54</v>
      </c>
      <c r="G7" s="1" t="s">
        <v>134</v>
      </c>
      <c r="H7" s="1" t="s">
        <v>200</v>
      </c>
      <c r="I7" s="1" t="s">
        <v>139</v>
      </c>
      <c r="J7" s="1" t="s">
        <v>39</v>
      </c>
      <c r="K7" s="1" t="s">
        <v>132</v>
      </c>
      <c r="L7" s="1" t="s">
        <v>132</v>
      </c>
      <c r="M7" s="1" t="s">
        <v>26</v>
      </c>
      <c r="N7" s="1" t="s">
        <v>26</v>
      </c>
      <c r="O7" s="1" t="s">
        <v>26</v>
      </c>
      <c r="P7" s="5">
        <v>44543</v>
      </c>
      <c r="Q7" s="1"/>
      <c r="R7" s="1"/>
      <c r="S7" s="1"/>
      <c r="T7" s="1"/>
      <c r="U7" s="1" t="s">
        <v>209</v>
      </c>
      <c r="V7" s="4">
        <v>1</v>
      </c>
      <c r="W7" s="6">
        <v>1740</v>
      </c>
      <c r="X7" s="4">
        <v>60</v>
      </c>
      <c r="Y7" s="6">
        <v>29</v>
      </c>
      <c r="Z7" s="1" t="s">
        <v>221</v>
      </c>
      <c r="AA7" s="1" t="s">
        <v>97</v>
      </c>
      <c r="AB7" s="1" t="s">
        <v>148</v>
      </c>
      <c r="AC7" s="6">
        <v>1740</v>
      </c>
      <c r="AD7" s="1" t="s">
        <v>199</v>
      </c>
      <c r="AE7" s="1" t="s">
        <v>69</v>
      </c>
      <c r="AF7" s="1" t="s">
        <v>20</v>
      </c>
      <c r="AG7" s="1" t="s">
        <v>213</v>
      </c>
      <c r="AH7" s="7">
        <v>44543.74787249096</v>
      </c>
      <c r="AI7" s="1" t="s">
        <v>42</v>
      </c>
      <c r="AJ7" s="6">
        <v>1740</v>
      </c>
      <c r="AK7" s="5">
        <v>44543</v>
      </c>
      <c r="AL7" s="5">
        <v>44561</v>
      </c>
      <c r="AM7" s="7">
        <v>44561</v>
      </c>
      <c r="AN7" s="1" t="s">
        <v>220</v>
      </c>
    </row>
    <row r="8" spans="1:40" x14ac:dyDescent="0.3">
      <c r="A8" s="4">
        <v>3</v>
      </c>
      <c r="B8" s="2" t="str">
        <f>HYPERLINK("https://my.zakupki.prom.ua/remote/dispatcher/state_purchase_view/33018507", "UA-2021-12-13-018272-c")</f>
        <v>UA-2021-12-13-018272-c</v>
      </c>
      <c r="C8" s="2" t="s">
        <v>145</v>
      </c>
      <c r="D8" s="1" t="s">
        <v>129</v>
      </c>
      <c r="E8" s="1" t="s">
        <v>129</v>
      </c>
      <c r="F8" s="1" t="s">
        <v>54</v>
      </c>
      <c r="G8" s="1" t="s">
        <v>134</v>
      </c>
      <c r="H8" s="1" t="s">
        <v>200</v>
      </c>
      <c r="I8" s="1" t="s">
        <v>139</v>
      </c>
      <c r="J8" s="1" t="s">
        <v>39</v>
      </c>
      <c r="K8" s="1" t="s">
        <v>132</v>
      </c>
      <c r="L8" s="1" t="s">
        <v>132</v>
      </c>
      <c r="M8" s="1" t="s">
        <v>26</v>
      </c>
      <c r="N8" s="1" t="s">
        <v>26</v>
      </c>
      <c r="O8" s="1" t="s">
        <v>26</v>
      </c>
      <c r="P8" s="5">
        <v>44543</v>
      </c>
      <c r="Q8" s="1"/>
      <c r="R8" s="1"/>
      <c r="S8" s="1"/>
      <c r="T8" s="1"/>
      <c r="U8" s="1" t="s">
        <v>209</v>
      </c>
      <c r="V8" s="4">
        <v>1</v>
      </c>
      <c r="W8" s="6">
        <v>2639</v>
      </c>
      <c r="X8" s="4">
        <v>91</v>
      </c>
      <c r="Y8" s="6">
        <v>29</v>
      </c>
      <c r="Z8" s="1" t="s">
        <v>221</v>
      </c>
      <c r="AA8" s="1" t="s">
        <v>97</v>
      </c>
      <c r="AB8" s="1" t="s">
        <v>200</v>
      </c>
      <c r="AC8" s="6">
        <v>2639</v>
      </c>
      <c r="AD8" s="1" t="s">
        <v>199</v>
      </c>
      <c r="AE8" s="1" t="s">
        <v>69</v>
      </c>
      <c r="AF8" s="1" t="s">
        <v>20</v>
      </c>
      <c r="AG8" s="1" t="s">
        <v>213</v>
      </c>
      <c r="AH8" s="7">
        <v>44543.719528536807</v>
      </c>
      <c r="AI8" s="1" t="s">
        <v>42</v>
      </c>
      <c r="AJ8" s="6">
        <v>2639</v>
      </c>
      <c r="AK8" s="5">
        <v>44543</v>
      </c>
      <c r="AL8" s="5">
        <v>44561</v>
      </c>
      <c r="AM8" s="7">
        <v>44561</v>
      </c>
      <c r="AN8" s="1" t="s">
        <v>220</v>
      </c>
    </row>
    <row r="9" spans="1:40" x14ac:dyDescent="0.3">
      <c r="A9" s="4">
        <v>4</v>
      </c>
      <c r="B9" s="2" t="str">
        <f>HYPERLINK("https://my.zakupki.prom.ua/remote/dispatcher/state_purchase_view/33012248", "UA-2021-12-13-016322-c")</f>
        <v>UA-2021-12-13-016322-c</v>
      </c>
      <c r="C9" s="2" t="s">
        <v>145</v>
      </c>
      <c r="D9" s="1" t="s">
        <v>117</v>
      </c>
      <c r="E9" s="1" t="s">
        <v>99</v>
      </c>
      <c r="F9" s="1" t="s">
        <v>77</v>
      </c>
      <c r="G9" s="1" t="s">
        <v>134</v>
      </c>
      <c r="H9" s="1" t="s">
        <v>200</v>
      </c>
      <c r="I9" s="1" t="s">
        <v>139</v>
      </c>
      <c r="J9" s="1" t="s">
        <v>39</v>
      </c>
      <c r="K9" s="1" t="s">
        <v>132</v>
      </c>
      <c r="L9" s="1" t="s">
        <v>132</v>
      </c>
      <c r="M9" s="1" t="s">
        <v>26</v>
      </c>
      <c r="N9" s="1" t="s">
        <v>26</v>
      </c>
      <c r="O9" s="1" t="s">
        <v>26</v>
      </c>
      <c r="P9" s="5">
        <v>44543</v>
      </c>
      <c r="Q9" s="1"/>
      <c r="R9" s="1"/>
      <c r="S9" s="1"/>
      <c r="T9" s="1"/>
      <c r="U9" s="1" t="s">
        <v>209</v>
      </c>
      <c r="V9" s="4">
        <v>1</v>
      </c>
      <c r="W9" s="6">
        <v>3555.12</v>
      </c>
      <c r="X9" s="4">
        <v>324</v>
      </c>
      <c r="Y9" s="6">
        <v>10.97</v>
      </c>
      <c r="Z9" s="1" t="s">
        <v>221</v>
      </c>
      <c r="AA9" s="1" t="s">
        <v>97</v>
      </c>
      <c r="AB9" s="1" t="s">
        <v>200</v>
      </c>
      <c r="AC9" s="6">
        <v>3555.12</v>
      </c>
      <c r="AD9" s="1" t="s">
        <v>196</v>
      </c>
      <c r="AE9" s="1" t="s">
        <v>76</v>
      </c>
      <c r="AF9" s="1" t="s">
        <v>13</v>
      </c>
      <c r="AG9" s="1" t="s">
        <v>213</v>
      </c>
      <c r="AH9" s="7">
        <v>44543.691791176068</v>
      </c>
      <c r="AI9" s="1" t="s">
        <v>41</v>
      </c>
      <c r="AJ9" s="6">
        <v>3555.12</v>
      </c>
      <c r="AK9" s="5">
        <v>44543</v>
      </c>
      <c r="AL9" s="5">
        <v>44561</v>
      </c>
      <c r="AM9" s="7">
        <v>44561</v>
      </c>
      <c r="AN9" s="1" t="s">
        <v>220</v>
      </c>
    </row>
    <row r="10" spans="1:40" x14ac:dyDescent="0.3">
      <c r="A10" s="4">
        <v>5</v>
      </c>
      <c r="B10" s="2" t="str">
        <f>HYPERLINK("https://my.zakupki.prom.ua/remote/dispatcher/state_purchase_view/33002408", "UA-2021-12-13-013511-c")</f>
        <v>UA-2021-12-13-013511-c</v>
      </c>
      <c r="C10" s="2" t="s">
        <v>145</v>
      </c>
      <c r="D10" s="1" t="s">
        <v>106</v>
      </c>
      <c r="E10" s="1" t="s">
        <v>105</v>
      </c>
      <c r="F10" s="1" t="s">
        <v>67</v>
      </c>
      <c r="G10" s="1" t="s">
        <v>134</v>
      </c>
      <c r="H10" s="1" t="s">
        <v>200</v>
      </c>
      <c r="I10" s="1" t="s">
        <v>139</v>
      </c>
      <c r="J10" s="1" t="s">
        <v>39</v>
      </c>
      <c r="K10" s="1" t="s">
        <v>132</v>
      </c>
      <c r="L10" s="1" t="s">
        <v>132</v>
      </c>
      <c r="M10" s="1" t="s">
        <v>26</v>
      </c>
      <c r="N10" s="1" t="s">
        <v>26</v>
      </c>
      <c r="O10" s="1" t="s">
        <v>26</v>
      </c>
      <c r="P10" s="5">
        <v>44543</v>
      </c>
      <c r="Q10" s="1"/>
      <c r="R10" s="1"/>
      <c r="S10" s="1"/>
      <c r="T10" s="1"/>
      <c r="U10" s="1" t="s">
        <v>209</v>
      </c>
      <c r="V10" s="4">
        <v>1</v>
      </c>
      <c r="W10" s="6">
        <v>1598.4</v>
      </c>
      <c r="X10" s="4">
        <v>45</v>
      </c>
      <c r="Y10" s="6">
        <v>35.520000000000003</v>
      </c>
      <c r="Z10" s="1" t="s">
        <v>221</v>
      </c>
      <c r="AA10" s="1" t="s">
        <v>97</v>
      </c>
      <c r="AB10" s="1" t="s">
        <v>200</v>
      </c>
      <c r="AC10" s="6">
        <v>1598.4</v>
      </c>
      <c r="AD10" s="1" t="s">
        <v>199</v>
      </c>
      <c r="AE10" s="1" t="s">
        <v>69</v>
      </c>
      <c r="AF10" s="1" t="s">
        <v>19</v>
      </c>
      <c r="AG10" s="1" t="s">
        <v>213</v>
      </c>
      <c r="AH10" s="7">
        <v>44543.657422683173</v>
      </c>
      <c r="AI10" s="1" t="s">
        <v>46</v>
      </c>
      <c r="AJ10" s="6">
        <v>1598.4</v>
      </c>
      <c r="AK10" s="5">
        <v>44543</v>
      </c>
      <c r="AL10" s="5">
        <v>44561</v>
      </c>
      <c r="AM10" s="7">
        <v>44561</v>
      </c>
      <c r="AN10" s="1" t="s">
        <v>220</v>
      </c>
    </row>
    <row r="11" spans="1:40" x14ac:dyDescent="0.3">
      <c r="A11" s="4">
        <v>6</v>
      </c>
      <c r="B11" s="2" t="str">
        <f>HYPERLINK("https://my.zakupki.prom.ua/remote/dispatcher/state_purchase_view/32875784", "UA-2021-12-09-020567-c")</f>
        <v>UA-2021-12-09-020567-c</v>
      </c>
      <c r="C11" s="2" t="s">
        <v>145</v>
      </c>
      <c r="D11" s="1" t="s">
        <v>179</v>
      </c>
      <c r="E11" s="1" t="s">
        <v>179</v>
      </c>
      <c r="F11" s="1" t="s">
        <v>68</v>
      </c>
      <c r="G11" s="1" t="s">
        <v>134</v>
      </c>
      <c r="H11" s="1" t="s">
        <v>200</v>
      </c>
      <c r="I11" s="1" t="s">
        <v>139</v>
      </c>
      <c r="J11" s="1" t="s">
        <v>39</v>
      </c>
      <c r="K11" s="1" t="s">
        <v>132</v>
      </c>
      <c r="L11" s="1" t="s">
        <v>132</v>
      </c>
      <c r="M11" s="1" t="s">
        <v>26</v>
      </c>
      <c r="N11" s="1" t="s">
        <v>26</v>
      </c>
      <c r="O11" s="1" t="s">
        <v>26</v>
      </c>
      <c r="P11" s="5">
        <v>44539</v>
      </c>
      <c r="Q11" s="1"/>
      <c r="R11" s="1"/>
      <c r="S11" s="1"/>
      <c r="T11" s="1"/>
      <c r="U11" s="1" t="s">
        <v>209</v>
      </c>
      <c r="V11" s="4">
        <v>1</v>
      </c>
      <c r="W11" s="6">
        <v>3534</v>
      </c>
      <c r="X11" s="4">
        <v>124</v>
      </c>
      <c r="Y11" s="6">
        <v>28.5</v>
      </c>
      <c r="Z11" s="1" t="s">
        <v>221</v>
      </c>
      <c r="AA11" s="1" t="s">
        <v>97</v>
      </c>
      <c r="AB11" s="1" t="s">
        <v>200</v>
      </c>
      <c r="AC11" s="6">
        <v>3534</v>
      </c>
      <c r="AD11" s="1" t="s">
        <v>199</v>
      </c>
      <c r="AE11" s="1" t="s">
        <v>69</v>
      </c>
      <c r="AF11" s="1" t="s">
        <v>19</v>
      </c>
      <c r="AG11" s="1" t="s">
        <v>213</v>
      </c>
      <c r="AH11" s="8">
        <v>44539</v>
      </c>
      <c r="AI11" s="1"/>
      <c r="AJ11" s="6">
        <v>3534</v>
      </c>
      <c r="AK11" s="5">
        <v>44540</v>
      </c>
      <c r="AL11" s="5">
        <v>44561</v>
      </c>
      <c r="AM11" s="7">
        <v>44562</v>
      </c>
      <c r="AN11" s="1" t="s">
        <v>220</v>
      </c>
    </row>
    <row r="12" spans="1:40" x14ac:dyDescent="0.3">
      <c r="A12" s="4">
        <v>7</v>
      </c>
      <c r="B12" s="2" t="str">
        <f>HYPERLINK("https://my.zakupki.prom.ua/remote/dispatcher/state_purchase_view/32875117", "UA-2021-12-09-020380-c")</f>
        <v>UA-2021-12-09-020380-c</v>
      </c>
      <c r="C12" s="2" t="s">
        <v>145</v>
      </c>
      <c r="D12" s="1" t="s">
        <v>2</v>
      </c>
      <c r="E12" s="1" t="s">
        <v>206</v>
      </c>
      <c r="F12" s="1" t="s">
        <v>66</v>
      </c>
      <c r="G12" s="1" t="s">
        <v>134</v>
      </c>
      <c r="H12" s="1" t="s">
        <v>200</v>
      </c>
      <c r="I12" s="1" t="s">
        <v>139</v>
      </c>
      <c r="J12" s="1" t="s">
        <v>39</v>
      </c>
      <c r="K12" s="1" t="s">
        <v>132</v>
      </c>
      <c r="L12" s="1" t="s">
        <v>132</v>
      </c>
      <c r="M12" s="1" t="s">
        <v>26</v>
      </c>
      <c r="N12" s="1" t="s">
        <v>26</v>
      </c>
      <c r="O12" s="1" t="s">
        <v>26</v>
      </c>
      <c r="P12" s="5">
        <v>44539</v>
      </c>
      <c r="Q12" s="1"/>
      <c r="R12" s="1"/>
      <c r="S12" s="1"/>
      <c r="T12" s="1"/>
      <c r="U12" s="1" t="s">
        <v>209</v>
      </c>
      <c r="V12" s="4">
        <v>1</v>
      </c>
      <c r="W12" s="6">
        <v>16501.48</v>
      </c>
      <c r="X12" s="1" t="s">
        <v>215</v>
      </c>
      <c r="Y12" s="1" t="s">
        <v>215</v>
      </c>
      <c r="Z12" s="1" t="s">
        <v>215</v>
      </c>
      <c r="AA12" s="1" t="s">
        <v>97</v>
      </c>
      <c r="AB12" s="1" t="s">
        <v>200</v>
      </c>
      <c r="AC12" s="6">
        <v>16501.48</v>
      </c>
      <c r="AD12" s="1" t="s">
        <v>199</v>
      </c>
      <c r="AE12" s="1" t="s">
        <v>69</v>
      </c>
      <c r="AF12" s="1" t="s">
        <v>19</v>
      </c>
      <c r="AG12" s="1" t="s">
        <v>213</v>
      </c>
      <c r="AH12" s="8">
        <v>44539</v>
      </c>
      <c r="AI12" s="1"/>
      <c r="AJ12" s="6">
        <v>16501.48</v>
      </c>
      <c r="AK12" s="5">
        <v>44539</v>
      </c>
      <c r="AL12" s="5">
        <v>44561</v>
      </c>
      <c r="AM12" s="7">
        <v>44563</v>
      </c>
      <c r="AN12" s="1" t="s">
        <v>220</v>
      </c>
    </row>
    <row r="13" spans="1:40" x14ac:dyDescent="0.3">
      <c r="A13" s="4">
        <v>8</v>
      </c>
      <c r="B13" s="2" t="str">
        <f>HYPERLINK("https://my.zakupki.prom.ua/remote/dispatcher/state_purchase_view/32871958", "UA-2021-12-09-019501-c")</f>
        <v>UA-2021-12-09-019501-c</v>
      </c>
      <c r="C13" s="2" t="s">
        <v>145</v>
      </c>
      <c r="D13" s="1" t="s">
        <v>0</v>
      </c>
      <c r="E13" s="1" t="s">
        <v>163</v>
      </c>
      <c r="F13" s="1" t="s">
        <v>64</v>
      </c>
      <c r="G13" s="1" t="s">
        <v>134</v>
      </c>
      <c r="H13" s="1" t="s">
        <v>200</v>
      </c>
      <c r="I13" s="1" t="s">
        <v>139</v>
      </c>
      <c r="J13" s="1" t="s">
        <v>39</v>
      </c>
      <c r="K13" s="1" t="s">
        <v>132</v>
      </c>
      <c r="L13" s="1" t="s">
        <v>132</v>
      </c>
      <c r="M13" s="1" t="s">
        <v>26</v>
      </c>
      <c r="N13" s="1" t="s">
        <v>26</v>
      </c>
      <c r="O13" s="1" t="s">
        <v>26</v>
      </c>
      <c r="P13" s="5">
        <v>44539</v>
      </c>
      <c r="Q13" s="1"/>
      <c r="R13" s="1"/>
      <c r="S13" s="1"/>
      <c r="T13" s="1"/>
      <c r="U13" s="1" t="s">
        <v>209</v>
      </c>
      <c r="V13" s="4">
        <v>1</v>
      </c>
      <c r="W13" s="6">
        <v>2138.08</v>
      </c>
      <c r="X13" s="4">
        <v>180</v>
      </c>
      <c r="Y13" s="6">
        <v>11.88</v>
      </c>
      <c r="Z13" s="1" t="s">
        <v>221</v>
      </c>
      <c r="AA13" s="1" t="s">
        <v>97</v>
      </c>
      <c r="AB13" s="1" t="s">
        <v>200</v>
      </c>
      <c r="AC13" s="6">
        <v>2138.08</v>
      </c>
      <c r="AD13" s="1" t="s">
        <v>199</v>
      </c>
      <c r="AE13" s="1" t="s">
        <v>69</v>
      </c>
      <c r="AF13" s="1" t="s">
        <v>19</v>
      </c>
      <c r="AG13" s="1" t="s">
        <v>213</v>
      </c>
      <c r="AH13" s="7">
        <v>44539.758414351854</v>
      </c>
      <c r="AI13" s="1" t="s">
        <v>48</v>
      </c>
      <c r="AJ13" s="6">
        <v>2138.08</v>
      </c>
      <c r="AK13" s="5">
        <v>44540</v>
      </c>
      <c r="AL13" s="5">
        <v>44561</v>
      </c>
      <c r="AM13" s="7">
        <v>44561</v>
      </c>
      <c r="AN13" s="1" t="s">
        <v>220</v>
      </c>
    </row>
    <row r="14" spans="1:40" x14ac:dyDescent="0.3">
      <c r="A14" s="4">
        <v>9</v>
      </c>
      <c r="B14" s="2" t="str">
        <f>HYPERLINK("https://my.zakupki.prom.ua/remote/dispatcher/state_purchase_view/32770875", "UA-2021-12-08-011561-c")</f>
        <v>UA-2021-12-08-011561-c</v>
      </c>
      <c r="C14" s="2" t="s">
        <v>145</v>
      </c>
      <c r="D14" s="1" t="s">
        <v>144</v>
      </c>
      <c r="E14" s="1" t="s">
        <v>144</v>
      </c>
      <c r="F14" s="1" t="s">
        <v>67</v>
      </c>
      <c r="G14" s="1" t="s">
        <v>134</v>
      </c>
      <c r="H14" s="1" t="s">
        <v>200</v>
      </c>
      <c r="I14" s="1" t="s">
        <v>139</v>
      </c>
      <c r="J14" s="1" t="s">
        <v>39</v>
      </c>
      <c r="K14" s="1" t="s">
        <v>132</v>
      </c>
      <c r="L14" s="1" t="s">
        <v>132</v>
      </c>
      <c r="M14" s="1" t="s">
        <v>26</v>
      </c>
      <c r="N14" s="1" t="s">
        <v>26</v>
      </c>
      <c r="O14" s="1" t="s">
        <v>26</v>
      </c>
      <c r="P14" s="5">
        <v>44538</v>
      </c>
      <c r="Q14" s="1"/>
      <c r="R14" s="1"/>
      <c r="S14" s="1"/>
      <c r="T14" s="1"/>
      <c r="U14" s="1" t="s">
        <v>209</v>
      </c>
      <c r="V14" s="4">
        <v>1</v>
      </c>
      <c r="W14" s="6">
        <v>24996.65</v>
      </c>
      <c r="X14" s="4">
        <v>507</v>
      </c>
      <c r="Y14" s="6">
        <v>49.3</v>
      </c>
      <c r="Z14" s="1" t="s">
        <v>221</v>
      </c>
      <c r="AA14" s="1" t="s">
        <v>97</v>
      </c>
      <c r="AB14" s="1" t="s">
        <v>200</v>
      </c>
      <c r="AC14" s="6">
        <v>24996.65</v>
      </c>
      <c r="AD14" s="1" t="s">
        <v>194</v>
      </c>
      <c r="AE14" s="1" t="s">
        <v>65</v>
      </c>
      <c r="AF14" s="1" t="s">
        <v>8</v>
      </c>
      <c r="AG14" s="8" t="s">
        <v>213</v>
      </c>
      <c r="AH14" s="7">
        <v>44539.758414351854</v>
      </c>
      <c r="AI14" s="1" t="s">
        <v>29</v>
      </c>
      <c r="AJ14" s="6">
        <v>24996.65</v>
      </c>
      <c r="AK14" s="5">
        <v>44538</v>
      </c>
      <c r="AL14" s="5">
        <v>44561</v>
      </c>
      <c r="AM14" s="7">
        <v>44561</v>
      </c>
      <c r="AN14" s="1" t="s">
        <v>220</v>
      </c>
    </row>
    <row r="15" spans="1:40" x14ac:dyDescent="0.3">
      <c r="A15" s="4">
        <v>10</v>
      </c>
      <c r="B15" s="2" t="str">
        <f>HYPERLINK("https://my.zakupki.prom.ua/remote/dispatcher/state_purchase_view/32767830", "UA-2021-12-08-010688-c")</f>
        <v>UA-2021-12-08-010688-c</v>
      </c>
      <c r="C15" s="2" t="s">
        <v>145</v>
      </c>
      <c r="D15" s="1" t="s">
        <v>161</v>
      </c>
      <c r="E15" s="1" t="s">
        <v>212</v>
      </c>
      <c r="F15" s="1" t="s">
        <v>51</v>
      </c>
      <c r="G15" s="1" t="s">
        <v>134</v>
      </c>
      <c r="H15" s="1" t="s">
        <v>200</v>
      </c>
      <c r="I15" s="1" t="s">
        <v>139</v>
      </c>
      <c r="J15" s="1" t="s">
        <v>39</v>
      </c>
      <c r="K15" s="1" t="s">
        <v>132</v>
      </c>
      <c r="L15" s="1" t="s">
        <v>132</v>
      </c>
      <c r="M15" s="1" t="s">
        <v>26</v>
      </c>
      <c r="N15" s="1" t="s">
        <v>26</v>
      </c>
      <c r="O15" s="1" t="s">
        <v>26</v>
      </c>
      <c r="P15" s="5">
        <v>44538</v>
      </c>
      <c r="Q15" s="1"/>
      <c r="R15" s="1"/>
      <c r="S15" s="1"/>
      <c r="T15" s="1"/>
      <c r="U15" s="1" t="s">
        <v>209</v>
      </c>
      <c r="V15" s="4">
        <v>1</v>
      </c>
      <c r="W15" s="6">
        <v>2772.12</v>
      </c>
      <c r="X15" s="4">
        <v>156</v>
      </c>
      <c r="Y15" s="6">
        <v>17.77</v>
      </c>
      <c r="Z15" s="1" t="s">
        <v>221</v>
      </c>
      <c r="AA15" s="1" t="s">
        <v>97</v>
      </c>
      <c r="AB15" s="1" t="s">
        <v>148</v>
      </c>
      <c r="AC15" s="6">
        <v>2772.12</v>
      </c>
      <c r="AD15" s="1" t="s">
        <v>191</v>
      </c>
      <c r="AE15" s="1" t="s">
        <v>38</v>
      </c>
      <c r="AF15" s="1" t="s">
        <v>7</v>
      </c>
      <c r="AG15" s="1" t="s">
        <v>213</v>
      </c>
      <c r="AH15" s="7">
        <v>44538.58656322358</v>
      </c>
      <c r="AI15" s="1" t="s">
        <v>118</v>
      </c>
      <c r="AJ15" s="6">
        <v>2772.12</v>
      </c>
      <c r="AK15" s="5">
        <v>44562</v>
      </c>
      <c r="AL15" s="5">
        <v>44926</v>
      </c>
      <c r="AM15" s="7">
        <v>44561</v>
      </c>
      <c r="AN15" s="1" t="s">
        <v>220</v>
      </c>
    </row>
    <row r="16" spans="1:40" x14ac:dyDescent="0.3">
      <c r="A16" s="4">
        <v>11</v>
      </c>
      <c r="B16" s="2" t="str">
        <f>HYPERLINK("https://my.zakupki.prom.ua/remote/dispatcher/state_purchase_view/32708525", "UA-2021-12-07-012850-c")</f>
        <v>UA-2021-12-07-012850-c</v>
      </c>
      <c r="C16" s="2" t="s">
        <v>145</v>
      </c>
      <c r="D16" s="1" t="s">
        <v>120</v>
      </c>
      <c r="E16" s="1" t="s">
        <v>211</v>
      </c>
      <c r="F16" s="1" t="s">
        <v>33</v>
      </c>
      <c r="G16" s="1" t="s">
        <v>134</v>
      </c>
      <c r="H16" s="1" t="s">
        <v>200</v>
      </c>
      <c r="I16" s="1" t="s">
        <v>139</v>
      </c>
      <c r="J16" s="1" t="s">
        <v>39</v>
      </c>
      <c r="K16" s="1" t="s">
        <v>132</v>
      </c>
      <c r="L16" s="1" t="s">
        <v>132</v>
      </c>
      <c r="M16" s="1" t="s">
        <v>26</v>
      </c>
      <c r="N16" s="1" t="s">
        <v>26</v>
      </c>
      <c r="O16" s="1" t="s">
        <v>26</v>
      </c>
      <c r="P16" s="5">
        <v>44537</v>
      </c>
      <c r="Q16" s="1"/>
      <c r="R16" s="1"/>
      <c r="S16" s="1"/>
      <c r="T16" s="1"/>
      <c r="U16" s="1" t="s">
        <v>209</v>
      </c>
      <c r="V16" s="4">
        <v>1</v>
      </c>
      <c r="W16" s="6">
        <v>11999.04</v>
      </c>
      <c r="X16" s="4">
        <v>2155</v>
      </c>
      <c r="Y16" s="6">
        <v>5.57</v>
      </c>
      <c r="Z16" s="1" t="s">
        <v>214</v>
      </c>
      <c r="AA16" s="1" t="s">
        <v>97</v>
      </c>
      <c r="AB16" s="1" t="s">
        <v>200</v>
      </c>
      <c r="AC16" s="6">
        <v>11999.04</v>
      </c>
      <c r="AD16" s="1" t="s">
        <v>192</v>
      </c>
      <c r="AE16" s="1" t="s">
        <v>78</v>
      </c>
      <c r="AF16" s="1" t="s">
        <v>11</v>
      </c>
      <c r="AG16" s="1" t="s">
        <v>213</v>
      </c>
      <c r="AH16" s="7">
        <v>44537.639732802578</v>
      </c>
      <c r="AI16" s="1" t="s">
        <v>28</v>
      </c>
      <c r="AJ16" s="6">
        <v>11999.04</v>
      </c>
      <c r="AK16" s="5">
        <v>44531</v>
      </c>
      <c r="AL16" s="5">
        <v>44561</v>
      </c>
      <c r="AM16" s="7">
        <v>44561</v>
      </c>
      <c r="AN16" s="1" t="s">
        <v>220</v>
      </c>
    </row>
    <row r="17" spans="1:40" x14ac:dyDescent="0.3">
      <c r="A17" s="4">
        <v>12</v>
      </c>
      <c r="B17" s="2" t="str">
        <f>HYPERLINK("https://my.zakupki.prom.ua/remote/dispatcher/state_purchase_view/32281884", "UA-2021-11-26-008124-a")</f>
        <v>UA-2021-11-26-008124-a</v>
      </c>
      <c r="C17" s="2" t="s">
        <v>145</v>
      </c>
      <c r="D17" s="1" t="s">
        <v>158</v>
      </c>
      <c r="E17" s="1" t="s">
        <v>157</v>
      </c>
      <c r="F17" s="1" t="s">
        <v>75</v>
      </c>
      <c r="G17" s="1" t="s">
        <v>134</v>
      </c>
      <c r="H17" s="1" t="s">
        <v>200</v>
      </c>
      <c r="I17" s="1" t="s">
        <v>139</v>
      </c>
      <c r="J17" s="1" t="s">
        <v>39</v>
      </c>
      <c r="K17" s="1" t="s">
        <v>132</v>
      </c>
      <c r="L17" s="1" t="s">
        <v>132</v>
      </c>
      <c r="M17" s="1" t="s">
        <v>26</v>
      </c>
      <c r="N17" s="1" t="s">
        <v>26</v>
      </c>
      <c r="O17" s="1" t="s">
        <v>26</v>
      </c>
      <c r="P17" s="5">
        <v>44526</v>
      </c>
      <c r="Q17" s="1"/>
      <c r="R17" s="1"/>
      <c r="S17" s="1"/>
      <c r="T17" s="1"/>
      <c r="U17" s="1" t="s">
        <v>209</v>
      </c>
      <c r="V17" s="4">
        <v>1</v>
      </c>
      <c r="W17" s="6">
        <v>20000</v>
      </c>
      <c r="X17" s="4">
        <v>1</v>
      </c>
      <c r="Y17" s="6">
        <v>20000</v>
      </c>
      <c r="Z17" s="1" t="s">
        <v>221</v>
      </c>
      <c r="AA17" s="1" t="s">
        <v>97</v>
      </c>
      <c r="AB17" s="1" t="s">
        <v>148</v>
      </c>
      <c r="AC17" s="6">
        <v>20000</v>
      </c>
      <c r="AD17" s="1" t="s">
        <v>207</v>
      </c>
      <c r="AE17" s="1" t="s">
        <v>62</v>
      </c>
      <c r="AF17" s="1" t="s">
        <v>23</v>
      </c>
      <c r="AG17" s="1" t="s">
        <v>213</v>
      </c>
      <c r="AH17" s="7">
        <v>44529.627166178332</v>
      </c>
      <c r="AI17" s="1" t="s">
        <v>47</v>
      </c>
      <c r="AJ17" s="6">
        <v>20000</v>
      </c>
      <c r="AK17" s="5">
        <v>44526</v>
      </c>
      <c r="AL17" s="5">
        <v>44561</v>
      </c>
      <c r="AM17" s="7">
        <v>44561</v>
      </c>
      <c r="AN17" s="1" t="s">
        <v>220</v>
      </c>
    </row>
    <row r="18" spans="1:40" x14ac:dyDescent="0.3">
      <c r="A18" s="4">
        <v>13</v>
      </c>
      <c r="B18" s="2" t="str">
        <f>HYPERLINK("https://my.zakupki.prom.ua/remote/dispatcher/state_purchase_view/31961794", "UA-2021-11-18-012338-a")</f>
        <v>UA-2021-11-18-012338-a</v>
      </c>
      <c r="C18" s="2" t="s">
        <v>145</v>
      </c>
      <c r="D18" s="1" t="s">
        <v>164</v>
      </c>
      <c r="E18" s="1" t="s">
        <v>165</v>
      </c>
      <c r="F18" s="1" t="s">
        <v>34</v>
      </c>
      <c r="G18" s="1" t="s">
        <v>160</v>
      </c>
      <c r="H18" s="1" t="s">
        <v>200</v>
      </c>
      <c r="I18" s="1" t="s">
        <v>139</v>
      </c>
      <c r="J18" s="1" t="s">
        <v>39</v>
      </c>
      <c r="K18" s="1" t="s">
        <v>132</v>
      </c>
      <c r="L18" s="1" t="s">
        <v>132</v>
      </c>
      <c r="M18" s="1" t="s">
        <v>26</v>
      </c>
      <c r="N18" s="1" t="s">
        <v>26</v>
      </c>
      <c r="O18" s="1" t="s">
        <v>26</v>
      </c>
      <c r="P18" s="5">
        <v>44518</v>
      </c>
      <c r="Q18" s="1"/>
      <c r="R18" s="1"/>
      <c r="S18" s="1"/>
      <c r="T18" s="1"/>
      <c r="U18" s="1" t="s">
        <v>209</v>
      </c>
      <c r="V18" s="4">
        <v>1</v>
      </c>
      <c r="W18" s="6">
        <v>485437.63</v>
      </c>
      <c r="X18" s="4">
        <v>227</v>
      </c>
      <c r="Y18" s="6">
        <v>2138.4899999999998</v>
      </c>
      <c r="Z18" s="1" t="s">
        <v>210</v>
      </c>
      <c r="AA18" s="1" t="s">
        <v>97</v>
      </c>
      <c r="AB18" s="1" t="s">
        <v>200</v>
      </c>
      <c r="AC18" s="6">
        <v>485437.63</v>
      </c>
      <c r="AD18" s="1" t="s">
        <v>137</v>
      </c>
      <c r="AE18" s="1" t="s">
        <v>73</v>
      </c>
      <c r="AF18" s="1" t="s">
        <v>23</v>
      </c>
      <c r="AG18" s="1" t="s">
        <v>213</v>
      </c>
      <c r="AH18" s="7">
        <v>44529.631803827455</v>
      </c>
      <c r="AI18" s="1" t="s">
        <v>61</v>
      </c>
      <c r="AJ18" s="6">
        <v>485437.63</v>
      </c>
      <c r="AK18" s="5">
        <v>44501</v>
      </c>
      <c r="AL18" s="5">
        <v>44651</v>
      </c>
      <c r="AM18" s="7">
        <v>44561</v>
      </c>
      <c r="AN18" s="1" t="s">
        <v>220</v>
      </c>
    </row>
    <row r="19" spans="1:40" x14ac:dyDescent="0.3">
      <c r="A19" s="4">
        <v>14</v>
      </c>
      <c r="B19" s="2" t="str">
        <f>HYPERLINK("https://my.zakupki.prom.ua/remote/dispatcher/state_purchase_view/31478195", "UA-2021-11-05-008056-b")</f>
        <v>UA-2021-11-05-008056-b</v>
      </c>
      <c r="C19" s="2" t="s">
        <v>145</v>
      </c>
      <c r="D19" s="1" t="s">
        <v>217</v>
      </c>
      <c r="E19" s="1" t="s">
        <v>218</v>
      </c>
      <c r="F19" s="1" t="s">
        <v>81</v>
      </c>
      <c r="G19" s="1" t="s">
        <v>134</v>
      </c>
      <c r="H19" s="1" t="s">
        <v>200</v>
      </c>
      <c r="I19" s="1" t="s">
        <v>139</v>
      </c>
      <c r="J19" s="1" t="s">
        <v>39</v>
      </c>
      <c r="K19" s="1" t="s">
        <v>132</v>
      </c>
      <c r="L19" s="1" t="s">
        <v>132</v>
      </c>
      <c r="M19" s="1" t="s">
        <v>26</v>
      </c>
      <c r="N19" s="1" t="s">
        <v>26</v>
      </c>
      <c r="O19" s="1" t="s">
        <v>26</v>
      </c>
      <c r="P19" s="5">
        <v>44505</v>
      </c>
      <c r="Q19" s="1"/>
      <c r="R19" s="1"/>
      <c r="S19" s="1"/>
      <c r="T19" s="1"/>
      <c r="U19" s="1" t="s">
        <v>209</v>
      </c>
      <c r="V19" s="4">
        <v>1</v>
      </c>
      <c r="W19" s="6">
        <v>12840</v>
      </c>
      <c r="X19" s="4">
        <v>4</v>
      </c>
      <c r="Y19" s="6">
        <v>3210</v>
      </c>
      <c r="Z19" s="1" t="s">
        <v>219</v>
      </c>
      <c r="AA19" s="1" t="s">
        <v>97</v>
      </c>
      <c r="AB19" s="1" t="s">
        <v>148</v>
      </c>
      <c r="AC19" s="6">
        <v>12840</v>
      </c>
      <c r="AD19" s="1" t="s">
        <v>116</v>
      </c>
      <c r="AE19" s="1" t="s">
        <v>56</v>
      </c>
      <c r="AF19" s="1" t="s">
        <v>25</v>
      </c>
      <c r="AG19" s="1" t="s">
        <v>213</v>
      </c>
      <c r="AH19" s="7">
        <v>44505.533630561586</v>
      </c>
      <c r="AI19" s="1" t="s">
        <v>32</v>
      </c>
      <c r="AJ19" s="6">
        <v>12840</v>
      </c>
      <c r="AK19" s="5">
        <v>44498</v>
      </c>
      <c r="AL19" s="5">
        <v>44561</v>
      </c>
      <c r="AM19" s="7">
        <v>44561</v>
      </c>
      <c r="AN19" s="1" t="s">
        <v>220</v>
      </c>
    </row>
    <row r="20" spans="1:40" x14ac:dyDescent="0.3">
      <c r="A20" s="4">
        <v>15</v>
      </c>
      <c r="B20" s="2" t="str">
        <f>HYPERLINK("https://my.zakupki.prom.ua/remote/dispatcher/state_purchase_view/29821195", "UA-2021-09-14-002745-b")</f>
        <v>UA-2021-09-14-002745-b</v>
      </c>
      <c r="C20" s="2" t="s">
        <v>145</v>
      </c>
      <c r="D20" s="1" t="s">
        <v>146</v>
      </c>
      <c r="E20" s="1" t="s">
        <v>146</v>
      </c>
      <c r="F20" s="1" t="s">
        <v>85</v>
      </c>
      <c r="G20" s="1" t="s">
        <v>134</v>
      </c>
      <c r="H20" s="1" t="s">
        <v>200</v>
      </c>
      <c r="I20" s="1" t="s">
        <v>139</v>
      </c>
      <c r="J20" s="1" t="s">
        <v>39</v>
      </c>
      <c r="K20" s="1" t="s">
        <v>132</v>
      </c>
      <c r="L20" s="1" t="s">
        <v>132</v>
      </c>
      <c r="M20" s="1" t="s">
        <v>26</v>
      </c>
      <c r="N20" s="1" t="s">
        <v>26</v>
      </c>
      <c r="O20" s="1" t="s">
        <v>26</v>
      </c>
      <c r="P20" s="5">
        <v>44453</v>
      </c>
      <c r="Q20" s="1"/>
      <c r="R20" s="1"/>
      <c r="S20" s="1"/>
      <c r="T20" s="1"/>
      <c r="U20" s="1" t="s">
        <v>209</v>
      </c>
      <c r="V20" s="4">
        <v>1</v>
      </c>
      <c r="W20" s="6">
        <v>13600</v>
      </c>
      <c r="X20" s="4">
        <v>1</v>
      </c>
      <c r="Y20" s="6">
        <v>13600</v>
      </c>
      <c r="Z20" s="1" t="s">
        <v>219</v>
      </c>
      <c r="AA20" s="1" t="s">
        <v>97</v>
      </c>
      <c r="AB20" s="1" t="s">
        <v>200</v>
      </c>
      <c r="AC20" s="6">
        <v>13600</v>
      </c>
      <c r="AD20" s="1" t="s">
        <v>190</v>
      </c>
      <c r="AE20" s="1" t="s">
        <v>53</v>
      </c>
      <c r="AF20" s="1" t="s">
        <v>17</v>
      </c>
      <c r="AG20" s="1" t="s">
        <v>213</v>
      </c>
      <c r="AH20" s="7">
        <v>44453.454326292267</v>
      </c>
      <c r="AI20" s="1" t="s">
        <v>47</v>
      </c>
      <c r="AJ20" s="6">
        <v>13600</v>
      </c>
      <c r="AK20" s="5">
        <v>44465</v>
      </c>
      <c r="AL20" s="5">
        <v>44465</v>
      </c>
      <c r="AM20" s="7">
        <v>44561</v>
      </c>
      <c r="AN20" s="1" t="s">
        <v>220</v>
      </c>
    </row>
    <row r="21" spans="1:40" x14ac:dyDescent="0.3">
      <c r="A21" s="4">
        <v>16</v>
      </c>
      <c r="B21" s="2" t="str">
        <f>HYPERLINK("https://my.zakupki.prom.ua/remote/dispatcher/state_purchase_view/29819840", "UA-2021-09-14-002358-b")</f>
        <v>UA-2021-09-14-002358-b</v>
      </c>
      <c r="C21" s="2" t="s">
        <v>145</v>
      </c>
      <c r="D21" s="1" t="s">
        <v>168</v>
      </c>
      <c r="E21" s="1" t="s">
        <v>168</v>
      </c>
      <c r="F21" s="1" t="s">
        <v>86</v>
      </c>
      <c r="G21" s="1" t="s">
        <v>134</v>
      </c>
      <c r="H21" s="1" t="s">
        <v>200</v>
      </c>
      <c r="I21" s="1" t="s">
        <v>139</v>
      </c>
      <c r="J21" s="1" t="s">
        <v>39</v>
      </c>
      <c r="K21" s="1" t="s">
        <v>132</v>
      </c>
      <c r="L21" s="1" t="s">
        <v>132</v>
      </c>
      <c r="M21" s="1" t="s">
        <v>26</v>
      </c>
      <c r="N21" s="1" t="s">
        <v>26</v>
      </c>
      <c r="O21" s="1" t="s">
        <v>26</v>
      </c>
      <c r="P21" s="5">
        <v>44453</v>
      </c>
      <c r="Q21" s="1"/>
      <c r="R21" s="1"/>
      <c r="S21" s="1"/>
      <c r="T21" s="1"/>
      <c r="U21" s="1" t="s">
        <v>209</v>
      </c>
      <c r="V21" s="4">
        <v>1</v>
      </c>
      <c r="W21" s="6">
        <v>49900.4</v>
      </c>
      <c r="X21" s="4">
        <v>4</v>
      </c>
      <c r="Y21" s="6">
        <v>12475.1</v>
      </c>
      <c r="Z21" s="1" t="s">
        <v>219</v>
      </c>
      <c r="AA21" s="1" t="s">
        <v>97</v>
      </c>
      <c r="AB21" s="1" t="s">
        <v>148</v>
      </c>
      <c r="AC21" s="6">
        <v>49900.4</v>
      </c>
      <c r="AD21" s="1" t="s">
        <v>149</v>
      </c>
      <c r="AE21" s="1" t="s">
        <v>58</v>
      </c>
      <c r="AF21" s="1" t="s">
        <v>18</v>
      </c>
      <c r="AG21" s="1" t="s">
        <v>213</v>
      </c>
      <c r="AH21" s="7">
        <v>44453.442973403566</v>
      </c>
      <c r="AI21" s="1" t="s">
        <v>40</v>
      </c>
      <c r="AJ21" s="6">
        <v>49900.4</v>
      </c>
      <c r="AK21" s="5">
        <v>44464</v>
      </c>
      <c r="AL21" s="5">
        <v>44465</v>
      </c>
      <c r="AM21" s="7">
        <v>44561</v>
      </c>
      <c r="AN21" s="1" t="s">
        <v>220</v>
      </c>
    </row>
    <row r="22" spans="1:40" x14ac:dyDescent="0.3">
      <c r="A22" s="4">
        <v>17</v>
      </c>
      <c r="B22" s="2" t="str">
        <f>HYPERLINK("https://my.zakupki.prom.ua/remote/dispatcher/state_purchase_view/29808939", "UA-2021-09-13-014937-b")</f>
        <v>UA-2021-09-13-014937-b</v>
      </c>
      <c r="C22" s="2" t="s">
        <v>145</v>
      </c>
      <c r="D22" s="1" t="s">
        <v>159</v>
      </c>
      <c r="E22" s="1" t="s">
        <v>159</v>
      </c>
      <c r="F22" s="1" t="s">
        <v>79</v>
      </c>
      <c r="G22" s="1" t="s">
        <v>134</v>
      </c>
      <c r="H22" s="1" t="s">
        <v>200</v>
      </c>
      <c r="I22" s="1" t="s">
        <v>139</v>
      </c>
      <c r="J22" s="1" t="s">
        <v>39</v>
      </c>
      <c r="K22" s="1" t="s">
        <v>132</v>
      </c>
      <c r="L22" s="1" t="s">
        <v>132</v>
      </c>
      <c r="M22" s="1" t="s">
        <v>26</v>
      </c>
      <c r="N22" s="1" t="s">
        <v>26</v>
      </c>
      <c r="O22" s="1" t="s">
        <v>26</v>
      </c>
      <c r="P22" s="5">
        <v>44452</v>
      </c>
      <c r="Q22" s="1"/>
      <c r="R22" s="1"/>
      <c r="S22" s="1"/>
      <c r="T22" s="1"/>
      <c r="U22" s="1" t="s">
        <v>209</v>
      </c>
      <c r="V22" s="4">
        <v>1</v>
      </c>
      <c r="W22" s="6">
        <v>27974.400000000001</v>
      </c>
      <c r="X22" s="4">
        <v>1</v>
      </c>
      <c r="Y22" s="6">
        <v>27974.400000000001</v>
      </c>
      <c r="Z22" s="1" t="s">
        <v>221</v>
      </c>
      <c r="AA22" s="1" t="s">
        <v>97</v>
      </c>
      <c r="AB22" s="1" t="s">
        <v>200</v>
      </c>
      <c r="AC22" s="6">
        <v>27974.400000000001</v>
      </c>
      <c r="AD22" s="1" t="s">
        <v>195</v>
      </c>
      <c r="AE22" s="1" t="s">
        <v>70</v>
      </c>
      <c r="AF22" s="1" t="s">
        <v>3</v>
      </c>
      <c r="AG22" s="1" t="s">
        <v>213</v>
      </c>
      <c r="AH22" s="7">
        <v>44452.743761304017</v>
      </c>
      <c r="AI22" s="1" t="s">
        <v>59</v>
      </c>
      <c r="AJ22" s="6">
        <v>27974.400000000001</v>
      </c>
      <c r="AK22" s="5">
        <v>44452</v>
      </c>
      <c r="AL22" s="5">
        <v>44561</v>
      </c>
      <c r="AM22" s="7">
        <v>44561</v>
      </c>
      <c r="AN22" s="1" t="s">
        <v>220</v>
      </c>
    </row>
    <row r="23" spans="1:40" x14ac:dyDescent="0.3">
      <c r="A23" s="4">
        <v>18</v>
      </c>
      <c r="B23" s="2" t="str">
        <f>HYPERLINK("https://my.zakupki.prom.ua/remote/dispatcher/state_purchase_view/26283951", "UA-2021-04-30-002695-b")</f>
        <v>UA-2021-04-30-002695-b</v>
      </c>
      <c r="C23" s="2" t="s">
        <v>145</v>
      </c>
      <c r="D23" s="1" t="s">
        <v>107</v>
      </c>
      <c r="E23" s="1" t="s">
        <v>107</v>
      </c>
      <c r="F23" s="1" t="s">
        <v>90</v>
      </c>
      <c r="G23" s="1" t="s">
        <v>134</v>
      </c>
      <c r="H23" s="1" t="s">
        <v>200</v>
      </c>
      <c r="I23" s="1" t="s">
        <v>139</v>
      </c>
      <c r="J23" s="1" t="s">
        <v>39</v>
      </c>
      <c r="K23" s="1" t="s">
        <v>132</v>
      </c>
      <c r="L23" s="1" t="s">
        <v>132</v>
      </c>
      <c r="M23" s="1" t="s">
        <v>26</v>
      </c>
      <c r="N23" s="1" t="s">
        <v>26</v>
      </c>
      <c r="O23" s="1" t="s">
        <v>26</v>
      </c>
      <c r="P23" s="5">
        <v>44316</v>
      </c>
      <c r="Q23" s="1"/>
      <c r="R23" s="1"/>
      <c r="S23" s="1"/>
      <c r="T23" s="1"/>
      <c r="U23" s="1" t="s">
        <v>209</v>
      </c>
      <c r="V23" s="4">
        <v>1</v>
      </c>
      <c r="W23" s="6">
        <v>43000</v>
      </c>
      <c r="X23" s="4">
        <v>1</v>
      </c>
      <c r="Y23" s="6">
        <v>43000</v>
      </c>
      <c r="Z23" s="1" t="s">
        <v>219</v>
      </c>
      <c r="AA23" s="1" t="s">
        <v>97</v>
      </c>
      <c r="AB23" s="1" t="s">
        <v>200</v>
      </c>
      <c r="AC23" s="6">
        <v>43000</v>
      </c>
      <c r="AD23" s="1" t="s">
        <v>121</v>
      </c>
      <c r="AE23" s="1" t="s">
        <v>55</v>
      </c>
      <c r="AF23" s="1" t="s">
        <v>5</v>
      </c>
      <c r="AG23" s="1" t="s">
        <v>213</v>
      </c>
      <c r="AH23" s="7">
        <v>44316.486632596978</v>
      </c>
      <c r="AI23" s="1" t="s">
        <v>44</v>
      </c>
      <c r="AJ23" s="6">
        <v>43000</v>
      </c>
      <c r="AK23" s="5">
        <v>44320</v>
      </c>
      <c r="AL23" s="5">
        <v>44522</v>
      </c>
      <c r="AM23" s="7">
        <v>44561</v>
      </c>
      <c r="AN23" s="1" t="s">
        <v>220</v>
      </c>
    </row>
    <row r="24" spans="1:40" x14ac:dyDescent="0.3">
      <c r="A24" s="4">
        <v>19</v>
      </c>
      <c r="B24" s="2" t="str">
        <f>HYPERLINK("https://my.zakupki.prom.ua/remote/dispatcher/state_purchase_view/25236111", "UA-2021-03-25-004517-b")</f>
        <v>UA-2021-03-25-004517-b</v>
      </c>
      <c r="C24" s="2" t="s">
        <v>145</v>
      </c>
      <c r="D24" s="1" t="s">
        <v>127</v>
      </c>
      <c r="E24" s="1" t="s">
        <v>127</v>
      </c>
      <c r="F24" s="1" t="s">
        <v>54</v>
      </c>
      <c r="G24" s="1" t="s">
        <v>134</v>
      </c>
      <c r="H24" s="1" t="s">
        <v>200</v>
      </c>
      <c r="I24" s="1" t="s">
        <v>139</v>
      </c>
      <c r="J24" s="1" t="s">
        <v>39</v>
      </c>
      <c r="K24" s="1" t="s">
        <v>132</v>
      </c>
      <c r="L24" s="1" t="s">
        <v>132</v>
      </c>
      <c r="M24" s="1" t="s">
        <v>26</v>
      </c>
      <c r="N24" s="1" t="s">
        <v>26</v>
      </c>
      <c r="O24" s="1" t="s">
        <v>26</v>
      </c>
      <c r="P24" s="5">
        <v>44280</v>
      </c>
      <c r="Q24" s="1"/>
      <c r="R24" s="1"/>
      <c r="S24" s="1"/>
      <c r="T24" s="1"/>
      <c r="U24" s="1" t="s">
        <v>209</v>
      </c>
      <c r="V24" s="4">
        <v>1</v>
      </c>
      <c r="W24" s="6">
        <v>10824</v>
      </c>
      <c r="X24" s="4">
        <v>39</v>
      </c>
      <c r="Y24" s="6">
        <v>277.54000000000002</v>
      </c>
      <c r="Z24" s="1" t="s">
        <v>221</v>
      </c>
      <c r="AA24" s="1" t="s">
        <v>97</v>
      </c>
      <c r="AB24" s="1" t="s">
        <v>148</v>
      </c>
      <c r="AC24" s="6">
        <v>10824</v>
      </c>
      <c r="AD24" s="1" t="s">
        <v>108</v>
      </c>
      <c r="AE24" s="1" t="s">
        <v>60</v>
      </c>
      <c r="AF24" s="1" t="s">
        <v>24</v>
      </c>
      <c r="AG24" s="1" t="s">
        <v>213</v>
      </c>
      <c r="AH24" s="7">
        <v>44280.627262008784</v>
      </c>
      <c r="AI24" s="1" t="s">
        <v>43</v>
      </c>
      <c r="AJ24" s="6">
        <v>10824</v>
      </c>
      <c r="AK24" s="5">
        <v>44287</v>
      </c>
      <c r="AL24" s="5">
        <v>44561</v>
      </c>
      <c r="AM24" s="7">
        <v>44561</v>
      </c>
      <c r="AN24" s="1" t="s">
        <v>220</v>
      </c>
    </row>
    <row r="25" spans="1:40" x14ac:dyDescent="0.3">
      <c r="A25" s="4">
        <v>20</v>
      </c>
      <c r="B25" s="2" t="str">
        <f>HYPERLINK("https://my.zakupki.prom.ua/remote/dispatcher/state_purchase_view/25230733", "UA-2021-03-25-005697-a")</f>
        <v>UA-2021-03-25-005697-a</v>
      </c>
      <c r="C25" s="2" t="s">
        <v>145</v>
      </c>
      <c r="D25" s="1" t="s">
        <v>172</v>
      </c>
      <c r="E25" s="1" t="s">
        <v>171</v>
      </c>
      <c r="F25" s="1" t="s">
        <v>89</v>
      </c>
      <c r="G25" s="1" t="s">
        <v>134</v>
      </c>
      <c r="H25" s="1" t="s">
        <v>200</v>
      </c>
      <c r="I25" s="1" t="s">
        <v>139</v>
      </c>
      <c r="J25" s="1" t="s">
        <v>39</v>
      </c>
      <c r="K25" s="1" t="s">
        <v>132</v>
      </c>
      <c r="L25" s="1" t="s">
        <v>132</v>
      </c>
      <c r="M25" s="1" t="s">
        <v>26</v>
      </c>
      <c r="N25" s="1" t="s">
        <v>26</v>
      </c>
      <c r="O25" s="1" t="s">
        <v>26</v>
      </c>
      <c r="P25" s="5">
        <v>44280</v>
      </c>
      <c r="Q25" s="1"/>
      <c r="R25" s="1"/>
      <c r="S25" s="1"/>
      <c r="T25" s="1"/>
      <c r="U25" s="1" t="s">
        <v>209</v>
      </c>
      <c r="V25" s="4">
        <v>1</v>
      </c>
      <c r="W25" s="6">
        <v>5000</v>
      </c>
      <c r="X25" s="4">
        <v>32691</v>
      </c>
      <c r="Y25" s="6">
        <v>0.15</v>
      </c>
      <c r="Z25" s="1" t="s">
        <v>109</v>
      </c>
      <c r="AA25" s="1" t="s">
        <v>97</v>
      </c>
      <c r="AB25" s="1" t="s">
        <v>200</v>
      </c>
      <c r="AC25" s="6">
        <v>5000</v>
      </c>
      <c r="AD25" s="1" t="s">
        <v>104</v>
      </c>
      <c r="AE25" s="1" t="s">
        <v>52</v>
      </c>
      <c r="AF25" s="1" t="s">
        <v>12</v>
      </c>
      <c r="AG25" s="1" t="s">
        <v>213</v>
      </c>
      <c r="AH25" s="7">
        <v>44280.565770034933</v>
      </c>
      <c r="AI25" s="1" t="s">
        <v>35</v>
      </c>
      <c r="AJ25" s="6">
        <v>5000</v>
      </c>
      <c r="AK25" s="5">
        <v>44197</v>
      </c>
      <c r="AL25" s="5">
        <v>44561</v>
      </c>
      <c r="AM25" s="7">
        <v>44561</v>
      </c>
      <c r="AN25" s="1" t="s">
        <v>220</v>
      </c>
    </row>
    <row r="26" spans="1:40" x14ac:dyDescent="0.3">
      <c r="A26" s="4">
        <v>21</v>
      </c>
      <c r="B26" s="2" t="str">
        <f>HYPERLINK("https://my.zakupki.prom.ua/remote/dispatcher/state_purchase_view/24996331", "UA-2021-03-17-012899-c")</f>
        <v>UA-2021-03-17-012899-c</v>
      </c>
      <c r="C26" s="2" t="s">
        <v>145</v>
      </c>
      <c r="D26" s="1" t="s">
        <v>167</v>
      </c>
      <c r="E26" s="1" t="s">
        <v>167</v>
      </c>
      <c r="F26" s="1" t="s">
        <v>82</v>
      </c>
      <c r="G26" s="1" t="s">
        <v>134</v>
      </c>
      <c r="H26" s="1" t="s">
        <v>200</v>
      </c>
      <c r="I26" s="1" t="s">
        <v>139</v>
      </c>
      <c r="J26" s="1" t="s">
        <v>39</v>
      </c>
      <c r="K26" s="1" t="s">
        <v>132</v>
      </c>
      <c r="L26" s="1" t="s">
        <v>132</v>
      </c>
      <c r="M26" s="1" t="s">
        <v>26</v>
      </c>
      <c r="N26" s="1" t="s">
        <v>26</v>
      </c>
      <c r="O26" s="1" t="s">
        <v>26</v>
      </c>
      <c r="P26" s="5">
        <v>44272</v>
      </c>
      <c r="Q26" s="1"/>
      <c r="R26" s="1"/>
      <c r="S26" s="1"/>
      <c r="T26" s="1"/>
      <c r="U26" s="1" t="s">
        <v>209</v>
      </c>
      <c r="V26" s="4">
        <v>1</v>
      </c>
      <c r="W26" s="6">
        <v>2037</v>
      </c>
      <c r="X26" s="4">
        <v>13</v>
      </c>
      <c r="Y26" s="6">
        <v>156.69</v>
      </c>
      <c r="Z26" s="1" t="s">
        <v>219</v>
      </c>
      <c r="AA26" s="1" t="s">
        <v>97</v>
      </c>
      <c r="AB26" s="1" t="s">
        <v>148</v>
      </c>
      <c r="AC26" s="6">
        <v>2037</v>
      </c>
      <c r="AD26" s="1" t="s">
        <v>115</v>
      </c>
      <c r="AE26" s="1" t="s">
        <v>57</v>
      </c>
      <c r="AF26" s="1" t="s">
        <v>15</v>
      </c>
      <c r="AG26" s="1" t="s">
        <v>213</v>
      </c>
      <c r="AH26" s="7">
        <v>44305.580280087583</v>
      </c>
      <c r="AI26" s="1" t="s">
        <v>45</v>
      </c>
      <c r="AJ26" s="6">
        <v>2037</v>
      </c>
      <c r="AK26" s="5">
        <v>44270</v>
      </c>
      <c r="AL26" s="5">
        <v>44561</v>
      </c>
      <c r="AM26" s="7">
        <v>44561</v>
      </c>
      <c r="AN26" s="1" t="s">
        <v>220</v>
      </c>
    </row>
    <row r="27" spans="1:40" x14ac:dyDescent="0.3">
      <c r="A27" s="4">
        <v>22</v>
      </c>
      <c r="B27" s="2" t="str">
        <f>HYPERLINK("https://my.zakupki.prom.ua/remote/dispatcher/state_purchase_view/24566749", "UA-2021-03-03-006229-c")</f>
        <v>UA-2021-03-03-006229-c</v>
      </c>
      <c r="C27" s="2" t="s">
        <v>145</v>
      </c>
      <c r="D27" s="1" t="s">
        <v>180</v>
      </c>
      <c r="E27" s="1" t="s">
        <v>180</v>
      </c>
      <c r="F27" s="1" t="s">
        <v>94</v>
      </c>
      <c r="G27" s="1" t="s">
        <v>134</v>
      </c>
      <c r="H27" s="1" t="s">
        <v>200</v>
      </c>
      <c r="I27" s="1" t="s">
        <v>139</v>
      </c>
      <c r="J27" s="1" t="s">
        <v>39</v>
      </c>
      <c r="K27" s="1" t="s">
        <v>132</v>
      </c>
      <c r="L27" s="1" t="s">
        <v>132</v>
      </c>
      <c r="M27" s="1" t="s">
        <v>26</v>
      </c>
      <c r="N27" s="1" t="s">
        <v>26</v>
      </c>
      <c r="O27" s="1" t="s">
        <v>26</v>
      </c>
      <c r="P27" s="5">
        <v>44258</v>
      </c>
      <c r="Q27" s="1"/>
      <c r="R27" s="1"/>
      <c r="S27" s="1"/>
      <c r="T27" s="1"/>
      <c r="U27" s="1" t="s">
        <v>209</v>
      </c>
      <c r="V27" s="4">
        <v>1</v>
      </c>
      <c r="W27" s="6">
        <v>11422.67</v>
      </c>
      <c r="X27" s="4">
        <v>1103</v>
      </c>
      <c r="Y27" s="6">
        <v>10.36</v>
      </c>
      <c r="Z27" s="1" t="s">
        <v>216</v>
      </c>
      <c r="AA27" s="1" t="s">
        <v>97</v>
      </c>
      <c r="AB27" s="1" t="s">
        <v>200</v>
      </c>
      <c r="AC27" s="6">
        <v>11422.67</v>
      </c>
      <c r="AD27" s="1" t="s">
        <v>136</v>
      </c>
      <c r="AE27" s="1" t="s">
        <v>31</v>
      </c>
      <c r="AF27" s="1" t="s">
        <v>21</v>
      </c>
      <c r="AG27" s="1" t="s">
        <v>213</v>
      </c>
      <c r="AH27" s="7">
        <v>44258.562855630335</v>
      </c>
      <c r="AI27" s="1" t="s">
        <v>37</v>
      </c>
      <c r="AJ27" s="6">
        <v>11422.67</v>
      </c>
      <c r="AK27" s="5">
        <v>44197</v>
      </c>
      <c r="AL27" s="5">
        <v>44561</v>
      </c>
      <c r="AM27" s="7">
        <v>44561</v>
      </c>
      <c r="AN27" s="1" t="s">
        <v>220</v>
      </c>
    </row>
    <row r="28" spans="1:40" x14ac:dyDescent="0.3">
      <c r="A28" s="4">
        <v>23</v>
      </c>
      <c r="B28" s="2" t="str">
        <f>HYPERLINK("https://my.zakupki.prom.ua/remote/dispatcher/state_purchase_view/24565672", "UA-2021-03-03-005837-c")</f>
        <v>UA-2021-03-03-005837-c</v>
      </c>
      <c r="C28" s="2" t="s">
        <v>145</v>
      </c>
      <c r="D28" s="1" t="s">
        <v>181</v>
      </c>
      <c r="E28" s="1" t="s">
        <v>182</v>
      </c>
      <c r="F28" s="1" t="s">
        <v>88</v>
      </c>
      <c r="G28" s="1" t="s">
        <v>134</v>
      </c>
      <c r="H28" s="1" t="s">
        <v>200</v>
      </c>
      <c r="I28" s="1" t="s">
        <v>139</v>
      </c>
      <c r="J28" s="1" t="s">
        <v>39</v>
      </c>
      <c r="K28" s="1" t="s">
        <v>132</v>
      </c>
      <c r="L28" s="1" t="s">
        <v>132</v>
      </c>
      <c r="M28" s="1" t="s">
        <v>26</v>
      </c>
      <c r="N28" s="1" t="s">
        <v>26</v>
      </c>
      <c r="O28" s="1" t="s">
        <v>26</v>
      </c>
      <c r="P28" s="5">
        <v>44258</v>
      </c>
      <c r="Q28" s="1"/>
      <c r="R28" s="1"/>
      <c r="S28" s="1"/>
      <c r="T28" s="1"/>
      <c r="U28" s="1" t="s">
        <v>209</v>
      </c>
      <c r="V28" s="4">
        <v>1</v>
      </c>
      <c r="W28" s="6">
        <v>16465.580000000002</v>
      </c>
      <c r="X28" s="4">
        <v>1103</v>
      </c>
      <c r="Y28" s="6">
        <v>14.93</v>
      </c>
      <c r="Z28" s="1" t="s">
        <v>216</v>
      </c>
      <c r="AA28" s="1" t="s">
        <v>97</v>
      </c>
      <c r="AB28" s="1" t="s">
        <v>200</v>
      </c>
      <c r="AC28" s="6">
        <v>16465.580000000002</v>
      </c>
      <c r="AD28" s="1" t="s">
        <v>136</v>
      </c>
      <c r="AE28" s="1" t="s">
        <v>31</v>
      </c>
      <c r="AF28" s="1" t="s">
        <v>21</v>
      </c>
      <c r="AG28" s="1" t="s">
        <v>213</v>
      </c>
      <c r="AH28" s="7">
        <v>44258.546681576699</v>
      </c>
      <c r="AI28" s="1" t="s">
        <v>36</v>
      </c>
      <c r="AJ28" s="6">
        <v>16465.580000000002</v>
      </c>
      <c r="AK28" s="5">
        <v>44197</v>
      </c>
      <c r="AL28" s="5">
        <v>44561</v>
      </c>
      <c r="AM28" s="7">
        <v>44561</v>
      </c>
      <c r="AN28" s="1" t="s">
        <v>220</v>
      </c>
    </row>
    <row r="29" spans="1:40" x14ac:dyDescent="0.3">
      <c r="A29" s="4">
        <v>24</v>
      </c>
      <c r="B29" s="2" t="str">
        <f>HYPERLINK("https://my.zakupki.prom.ua/remote/dispatcher/state_purchase_view/23638876", "UA-2021-02-04-003252-a")</f>
        <v>UA-2021-02-04-003252-a</v>
      </c>
      <c r="C29" s="2" t="s">
        <v>145</v>
      </c>
      <c r="D29" s="1" t="s">
        <v>1</v>
      </c>
      <c r="E29" s="1" t="s">
        <v>166</v>
      </c>
      <c r="F29" s="1" t="s">
        <v>34</v>
      </c>
      <c r="G29" s="1" t="s">
        <v>160</v>
      </c>
      <c r="H29" s="1" t="s">
        <v>200</v>
      </c>
      <c r="I29" s="1" t="s">
        <v>139</v>
      </c>
      <c r="J29" s="1" t="s">
        <v>39</v>
      </c>
      <c r="K29" s="1" t="s">
        <v>132</v>
      </c>
      <c r="L29" s="1" t="s">
        <v>132</v>
      </c>
      <c r="M29" s="1" t="s">
        <v>26</v>
      </c>
      <c r="N29" s="1" t="s">
        <v>26</v>
      </c>
      <c r="O29" s="1" t="s">
        <v>26</v>
      </c>
      <c r="P29" s="5">
        <v>44231</v>
      </c>
      <c r="Q29" s="1"/>
      <c r="R29" s="1"/>
      <c r="S29" s="1"/>
      <c r="T29" s="1"/>
      <c r="U29" s="1" t="s">
        <v>209</v>
      </c>
      <c r="V29" s="4">
        <v>1</v>
      </c>
      <c r="W29" s="6">
        <v>587733.03</v>
      </c>
      <c r="X29" s="4">
        <v>330</v>
      </c>
      <c r="Y29" s="6">
        <v>1781.01</v>
      </c>
      <c r="Z29" s="1" t="s">
        <v>210</v>
      </c>
      <c r="AA29" s="1" t="s">
        <v>97</v>
      </c>
      <c r="AB29" s="1" t="s">
        <v>200</v>
      </c>
      <c r="AC29" s="6">
        <v>587733.03</v>
      </c>
      <c r="AD29" s="1" t="s">
        <v>138</v>
      </c>
      <c r="AE29" s="1" t="s">
        <v>63</v>
      </c>
      <c r="AF29" s="1" t="s">
        <v>22</v>
      </c>
      <c r="AG29" s="1" t="s">
        <v>213</v>
      </c>
      <c r="AH29" s="7">
        <v>44237.737484375604</v>
      </c>
      <c r="AI29" s="1" t="s">
        <v>30</v>
      </c>
      <c r="AJ29" s="6">
        <v>587733.03</v>
      </c>
      <c r="AK29" s="5">
        <v>44197</v>
      </c>
      <c r="AL29" s="5">
        <v>44561</v>
      </c>
      <c r="AM29" s="7">
        <v>44561</v>
      </c>
      <c r="AN29" s="1" t="s">
        <v>220</v>
      </c>
    </row>
    <row r="30" spans="1:40" x14ac:dyDescent="0.3">
      <c r="A30" s="4">
        <v>25</v>
      </c>
      <c r="B30" s="2" t="str">
        <f>HYPERLINK("https://my.zakupki.prom.ua/remote/dispatcher/state_purchase_view/23537103", "UA-2021-02-02-007093-a")</f>
        <v>UA-2021-02-02-007093-a</v>
      </c>
      <c r="C30" s="2" t="s">
        <v>145</v>
      </c>
      <c r="D30" s="1" t="s">
        <v>174</v>
      </c>
      <c r="E30" s="1" t="s">
        <v>173</v>
      </c>
      <c r="F30" s="1" t="s">
        <v>91</v>
      </c>
      <c r="G30" s="1" t="s">
        <v>134</v>
      </c>
      <c r="H30" s="1" t="s">
        <v>200</v>
      </c>
      <c r="I30" s="1" t="s">
        <v>139</v>
      </c>
      <c r="J30" s="1" t="s">
        <v>39</v>
      </c>
      <c r="K30" s="1" t="s">
        <v>132</v>
      </c>
      <c r="L30" s="1" t="s">
        <v>132</v>
      </c>
      <c r="M30" s="1" t="s">
        <v>26</v>
      </c>
      <c r="N30" s="1" t="s">
        <v>26</v>
      </c>
      <c r="O30" s="1" t="s">
        <v>26</v>
      </c>
      <c r="P30" s="5">
        <v>44229</v>
      </c>
      <c r="Q30" s="1"/>
      <c r="R30" s="1"/>
      <c r="S30" s="1"/>
      <c r="T30" s="1"/>
      <c r="U30" s="1" t="s">
        <v>209</v>
      </c>
      <c r="V30" s="4">
        <v>1</v>
      </c>
      <c r="W30" s="6">
        <v>4800</v>
      </c>
      <c r="X30" s="4">
        <v>12</v>
      </c>
      <c r="Y30" s="6">
        <v>400</v>
      </c>
      <c r="Z30" s="1" t="s">
        <v>219</v>
      </c>
      <c r="AA30" s="1" t="s">
        <v>97</v>
      </c>
      <c r="AB30" s="1" t="s">
        <v>148</v>
      </c>
      <c r="AC30" s="6">
        <v>4800</v>
      </c>
      <c r="AD30" s="1" t="s">
        <v>198</v>
      </c>
      <c r="AE30" s="1" t="s">
        <v>72</v>
      </c>
      <c r="AF30" s="1" t="s">
        <v>4</v>
      </c>
      <c r="AG30" s="1" t="s">
        <v>213</v>
      </c>
      <c r="AH30" s="7">
        <v>44231.670287890738</v>
      </c>
      <c r="AI30" s="1" t="s">
        <v>50</v>
      </c>
      <c r="AJ30" s="6">
        <v>4800</v>
      </c>
      <c r="AK30" s="5">
        <v>44197</v>
      </c>
      <c r="AL30" s="5">
        <v>44561</v>
      </c>
      <c r="AM30" s="7">
        <v>44561</v>
      </c>
      <c r="AN30" s="1" t="s">
        <v>220</v>
      </c>
    </row>
    <row r="31" spans="1:40" x14ac:dyDescent="0.3">
      <c r="A31" s="4">
        <v>26</v>
      </c>
      <c r="B31" s="2" t="str">
        <f>HYPERLINK("https://my.zakupki.prom.ua/remote/dispatcher/state_purchase_view/22891416", "UA-2021-01-11-000001-b")</f>
        <v>UA-2021-01-11-000001-b</v>
      </c>
      <c r="C31" s="2" t="s">
        <v>145</v>
      </c>
      <c r="D31" s="1" t="s">
        <v>202</v>
      </c>
      <c r="E31" s="1" t="s">
        <v>201</v>
      </c>
      <c r="F31" s="1" t="s">
        <v>92</v>
      </c>
      <c r="G31" s="1" t="s">
        <v>134</v>
      </c>
      <c r="H31" s="1" t="s">
        <v>200</v>
      </c>
      <c r="I31" s="1" t="s">
        <v>139</v>
      </c>
      <c r="J31" s="1" t="s">
        <v>39</v>
      </c>
      <c r="K31" s="1" t="s">
        <v>132</v>
      </c>
      <c r="L31" s="1" t="s">
        <v>132</v>
      </c>
      <c r="M31" s="1" t="s">
        <v>26</v>
      </c>
      <c r="N31" s="1" t="s">
        <v>26</v>
      </c>
      <c r="O31" s="1" t="s">
        <v>26</v>
      </c>
      <c r="P31" s="5">
        <v>44207</v>
      </c>
      <c r="Q31" s="1"/>
      <c r="R31" s="1"/>
      <c r="S31" s="1"/>
      <c r="T31" s="1"/>
      <c r="U31" s="1" t="s">
        <v>209</v>
      </c>
      <c r="V31" s="4">
        <v>1</v>
      </c>
      <c r="W31" s="6">
        <v>6000</v>
      </c>
      <c r="X31" s="4">
        <v>1</v>
      </c>
      <c r="Y31" s="6">
        <v>6000</v>
      </c>
      <c r="Z31" s="1" t="s">
        <v>219</v>
      </c>
      <c r="AA31" s="1" t="s">
        <v>97</v>
      </c>
      <c r="AB31" s="1" t="s">
        <v>148</v>
      </c>
      <c r="AC31" s="6">
        <v>6000</v>
      </c>
      <c r="AD31" s="1" t="s">
        <v>189</v>
      </c>
      <c r="AE31" s="1" t="s">
        <v>71</v>
      </c>
      <c r="AF31" s="1" t="s">
        <v>9</v>
      </c>
      <c r="AG31" s="1" t="s">
        <v>213</v>
      </c>
      <c r="AH31" s="7">
        <v>44231.67081057273</v>
      </c>
      <c r="AI31" s="1" t="s">
        <v>96</v>
      </c>
      <c r="AJ31" s="6">
        <v>6000</v>
      </c>
      <c r="AK31" s="5">
        <v>44197</v>
      </c>
      <c r="AL31" s="5">
        <v>44561</v>
      </c>
      <c r="AM31" s="7">
        <v>44561</v>
      </c>
      <c r="AN31" s="1" t="s">
        <v>220</v>
      </c>
    </row>
    <row r="32" spans="1:40" x14ac:dyDescent="0.3">
      <c r="A32" s="4">
        <v>27</v>
      </c>
      <c r="B32" s="2" t="str">
        <f>HYPERLINK("https://my.zakupki.prom.ua/remote/dispatcher/state_purchase_view/22891415", "UA-2021-01-10-000115-b")</f>
        <v>UA-2021-01-10-000115-b</v>
      </c>
      <c r="C32" s="2" t="s">
        <v>145</v>
      </c>
      <c r="D32" s="1" t="s">
        <v>169</v>
      </c>
      <c r="E32" s="1" t="s">
        <v>170</v>
      </c>
      <c r="F32" s="1" t="s">
        <v>93</v>
      </c>
      <c r="G32" s="1" t="s">
        <v>134</v>
      </c>
      <c r="H32" s="1" t="s">
        <v>200</v>
      </c>
      <c r="I32" s="1" t="s">
        <v>139</v>
      </c>
      <c r="J32" s="1" t="s">
        <v>39</v>
      </c>
      <c r="K32" s="1" t="s">
        <v>132</v>
      </c>
      <c r="L32" s="1" t="s">
        <v>132</v>
      </c>
      <c r="M32" s="1" t="s">
        <v>26</v>
      </c>
      <c r="N32" s="1" t="s">
        <v>26</v>
      </c>
      <c r="O32" s="1" t="s">
        <v>26</v>
      </c>
      <c r="P32" s="5">
        <v>44206</v>
      </c>
      <c r="Q32" s="1"/>
      <c r="R32" s="1"/>
      <c r="S32" s="1"/>
      <c r="T32" s="1"/>
      <c r="U32" s="1" t="s">
        <v>209</v>
      </c>
      <c r="V32" s="4">
        <v>1</v>
      </c>
      <c r="W32" s="6">
        <v>10848</v>
      </c>
      <c r="X32" s="4">
        <v>1</v>
      </c>
      <c r="Y32" s="6">
        <v>10848</v>
      </c>
      <c r="Z32" s="1" t="s">
        <v>219</v>
      </c>
      <c r="AA32" s="1" t="s">
        <v>97</v>
      </c>
      <c r="AB32" s="1" t="s">
        <v>148</v>
      </c>
      <c r="AC32" s="6">
        <v>10848</v>
      </c>
      <c r="AD32" s="1" t="s">
        <v>197</v>
      </c>
      <c r="AE32" s="1" t="s">
        <v>74</v>
      </c>
      <c r="AF32" s="1" t="s">
        <v>10</v>
      </c>
      <c r="AG32" s="1" t="s">
        <v>213</v>
      </c>
      <c r="AH32" s="7">
        <v>44231.672668748135</v>
      </c>
      <c r="AI32" s="1" t="s">
        <v>87</v>
      </c>
      <c r="AJ32" s="6">
        <v>10848</v>
      </c>
      <c r="AK32" s="5">
        <v>44197</v>
      </c>
      <c r="AL32" s="5">
        <v>44561</v>
      </c>
      <c r="AM32" s="7">
        <v>44561</v>
      </c>
      <c r="AN32" s="1" t="s">
        <v>220</v>
      </c>
    </row>
    <row r="33" spans="1:40" x14ac:dyDescent="0.3">
      <c r="A33" s="4">
        <v>28</v>
      </c>
      <c r="B33" s="2" t="str">
        <f>HYPERLINK("https://my.zakupki.prom.ua/remote/dispatcher/state_purchase_view/22888388", "UA-2021-01-08-000241-b")</f>
        <v>UA-2021-01-08-000241-b</v>
      </c>
      <c r="C33" s="2" t="s">
        <v>145</v>
      </c>
      <c r="D33" s="1" t="s">
        <v>151</v>
      </c>
      <c r="E33" s="1" t="s">
        <v>151</v>
      </c>
      <c r="F33" s="1" t="s">
        <v>95</v>
      </c>
      <c r="G33" s="1" t="s">
        <v>134</v>
      </c>
      <c r="H33" s="1" t="s">
        <v>200</v>
      </c>
      <c r="I33" s="1" t="s">
        <v>139</v>
      </c>
      <c r="J33" s="1" t="s">
        <v>39</v>
      </c>
      <c r="K33" s="1" t="s">
        <v>132</v>
      </c>
      <c r="L33" s="1" t="s">
        <v>132</v>
      </c>
      <c r="M33" s="1" t="s">
        <v>26</v>
      </c>
      <c r="N33" s="1" t="s">
        <v>26</v>
      </c>
      <c r="O33" s="1" t="s">
        <v>26</v>
      </c>
      <c r="P33" s="5">
        <v>44204</v>
      </c>
      <c r="Q33" s="1"/>
      <c r="R33" s="1"/>
      <c r="S33" s="1"/>
      <c r="T33" s="1"/>
      <c r="U33" s="1" t="s">
        <v>209</v>
      </c>
      <c r="V33" s="4">
        <v>1</v>
      </c>
      <c r="W33" s="6">
        <v>5956.57</v>
      </c>
      <c r="X33" s="4">
        <v>46</v>
      </c>
      <c r="Y33" s="6">
        <v>129.49</v>
      </c>
      <c r="Z33" s="1" t="s">
        <v>216</v>
      </c>
      <c r="AA33" s="1" t="s">
        <v>97</v>
      </c>
      <c r="AB33" s="1" t="s">
        <v>200</v>
      </c>
      <c r="AC33" s="6">
        <v>5956.57</v>
      </c>
      <c r="AD33" s="1" t="s">
        <v>193</v>
      </c>
      <c r="AE33" s="1" t="s">
        <v>80</v>
      </c>
      <c r="AF33" s="1" t="s">
        <v>16</v>
      </c>
      <c r="AG33" s="1" t="s">
        <v>213</v>
      </c>
      <c r="AH33" s="7">
        <v>44231.677353806976</v>
      </c>
      <c r="AI33" s="1" t="s">
        <v>49</v>
      </c>
      <c r="AJ33" s="6">
        <v>5956.56</v>
      </c>
      <c r="AK33" s="5">
        <v>44197</v>
      </c>
      <c r="AL33" s="5">
        <v>44561</v>
      </c>
      <c r="AM33" s="7">
        <v>44561</v>
      </c>
      <c r="AN33" s="1" t="s">
        <v>220</v>
      </c>
    </row>
    <row r="34" spans="1:40" x14ac:dyDescent="0.3">
      <c r="A34" s="4">
        <v>29</v>
      </c>
      <c r="B34" s="2" t="str">
        <f>HYPERLINK("https://my.zakupki.prom.ua/remote/dispatcher/state_purchase_view/22888343", "UA-2021-01-08-000229-b")</f>
        <v>UA-2021-01-08-000229-b</v>
      </c>
      <c r="C34" s="2" t="s">
        <v>145</v>
      </c>
      <c r="D34" s="1" t="s">
        <v>162</v>
      </c>
      <c r="E34" s="1" t="s">
        <v>162</v>
      </c>
      <c r="F34" s="1" t="s">
        <v>51</v>
      </c>
      <c r="G34" s="1" t="s">
        <v>134</v>
      </c>
      <c r="H34" s="1" t="s">
        <v>200</v>
      </c>
      <c r="I34" s="1" t="s">
        <v>139</v>
      </c>
      <c r="J34" s="1" t="s">
        <v>39</v>
      </c>
      <c r="K34" s="1" t="s">
        <v>132</v>
      </c>
      <c r="L34" s="1" t="s">
        <v>132</v>
      </c>
      <c r="M34" s="1" t="s">
        <v>26</v>
      </c>
      <c r="N34" s="1" t="s">
        <v>26</v>
      </c>
      <c r="O34" s="1" t="s">
        <v>26</v>
      </c>
      <c r="P34" s="5">
        <v>44204</v>
      </c>
      <c r="Q34" s="1"/>
      <c r="R34" s="1"/>
      <c r="S34" s="1"/>
      <c r="T34" s="1"/>
      <c r="U34" s="1" t="s">
        <v>209</v>
      </c>
      <c r="V34" s="4">
        <v>1</v>
      </c>
      <c r="W34" s="6">
        <v>1785.68</v>
      </c>
      <c r="X34" s="4">
        <v>48</v>
      </c>
      <c r="Y34" s="6">
        <v>37.200000000000003</v>
      </c>
      <c r="Z34" s="1" t="s">
        <v>221</v>
      </c>
      <c r="AA34" s="1" t="s">
        <v>97</v>
      </c>
      <c r="AB34" s="1" t="s">
        <v>148</v>
      </c>
      <c r="AC34" s="6">
        <v>1785.68</v>
      </c>
      <c r="AD34" s="1" t="s">
        <v>191</v>
      </c>
      <c r="AE34" s="1" t="s">
        <v>38</v>
      </c>
      <c r="AF34" s="1" t="s">
        <v>7</v>
      </c>
      <c r="AG34" s="1" t="s">
        <v>213</v>
      </c>
      <c r="AH34" s="7">
        <v>44231.679763847627</v>
      </c>
      <c r="AI34" s="1" t="s">
        <v>84</v>
      </c>
      <c r="AJ34" s="6">
        <v>1785.68</v>
      </c>
      <c r="AK34" s="5">
        <v>44197</v>
      </c>
      <c r="AL34" s="5">
        <v>44561</v>
      </c>
      <c r="AM34" s="7">
        <v>44561</v>
      </c>
      <c r="AN34" s="1" t="s">
        <v>220</v>
      </c>
    </row>
    <row r="35" spans="1:40" x14ac:dyDescent="0.3">
      <c r="A35" s="4">
        <v>30</v>
      </c>
      <c r="B35" s="2" t="str">
        <f>HYPERLINK("https://my.zakupki.prom.ua/remote/dispatcher/state_purchase_view/22888110", "UA-2021-01-08-000196-b")</f>
        <v>UA-2021-01-08-000196-b</v>
      </c>
      <c r="C35" s="2" t="s">
        <v>145</v>
      </c>
      <c r="D35" s="1" t="s">
        <v>119</v>
      </c>
      <c r="E35" s="1" t="s">
        <v>119</v>
      </c>
      <c r="F35" s="1" t="s">
        <v>33</v>
      </c>
      <c r="G35" s="1" t="s">
        <v>160</v>
      </c>
      <c r="H35" s="1" t="s">
        <v>200</v>
      </c>
      <c r="I35" s="1" t="s">
        <v>139</v>
      </c>
      <c r="J35" s="1" t="s">
        <v>39</v>
      </c>
      <c r="K35" s="1" t="s">
        <v>132</v>
      </c>
      <c r="L35" s="1" t="s">
        <v>132</v>
      </c>
      <c r="M35" s="1" t="s">
        <v>26</v>
      </c>
      <c r="N35" s="1" t="s">
        <v>26</v>
      </c>
      <c r="O35" s="1" t="s">
        <v>26</v>
      </c>
      <c r="P35" s="5">
        <v>44204</v>
      </c>
      <c r="Q35" s="1"/>
      <c r="R35" s="1"/>
      <c r="S35" s="1"/>
      <c r="T35" s="1"/>
      <c r="U35" s="1" t="s">
        <v>209</v>
      </c>
      <c r="V35" s="4">
        <v>1</v>
      </c>
      <c r="W35" s="6">
        <v>124117</v>
      </c>
      <c r="X35" s="4">
        <v>35462</v>
      </c>
      <c r="Y35" s="6">
        <v>3.5</v>
      </c>
      <c r="Z35" s="1" t="s">
        <v>214</v>
      </c>
      <c r="AA35" s="1" t="s">
        <v>97</v>
      </c>
      <c r="AB35" s="1" t="s">
        <v>200</v>
      </c>
      <c r="AC35" s="6">
        <v>124117</v>
      </c>
      <c r="AD35" s="1" t="s">
        <v>192</v>
      </c>
      <c r="AE35" s="1" t="s">
        <v>78</v>
      </c>
      <c r="AF35" s="1" t="s">
        <v>6</v>
      </c>
      <c r="AG35" s="1" t="s">
        <v>213</v>
      </c>
      <c r="AH35" s="7">
        <v>44231.651095193913</v>
      </c>
      <c r="AI35" s="1" t="s">
        <v>27</v>
      </c>
      <c r="AJ35" s="6">
        <v>124117</v>
      </c>
      <c r="AK35" s="5">
        <v>44197</v>
      </c>
      <c r="AL35" s="5">
        <v>44561</v>
      </c>
      <c r="AM35" s="7">
        <v>44561</v>
      </c>
      <c r="AN35" s="1" t="s">
        <v>220</v>
      </c>
    </row>
  </sheetData>
  <autoFilter ref="A5:AN35"/>
  <hyperlinks>
    <hyperlink ref="A2" r:id="rId1" display="mailto:report.zakupki@prom.ua"/>
    <hyperlink ref="B6" r:id="rId2" display="https://my.zakupki.prom.ua/remote/dispatcher/state_purchase_view/33142819"/>
    <hyperlink ref="B7" r:id="rId3" display="https://my.zakupki.prom.ua/remote/dispatcher/state_purchase_view/33020957"/>
    <hyperlink ref="B8" r:id="rId4" display="https://my.zakupki.prom.ua/remote/dispatcher/state_purchase_view/33018507"/>
    <hyperlink ref="B9" r:id="rId5" display="https://my.zakupki.prom.ua/remote/dispatcher/state_purchase_view/33012248"/>
    <hyperlink ref="B10" r:id="rId6" display="https://my.zakupki.prom.ua/remote/dispatcher/state_purchase_view/33002408"/>
    <hyperlink ref="B11" r:id="rId7" display="https://my.zakupki.prom.ua/remote/dispatcher/state_purchase_view/32875784"/>
    <hyperlink ref="B12" r:id="rId8" display="https://my.zakupki.prom.ua/remote/dispatcher/state_purchase_view/32875117"/>
    <hyperlink ref="B13" r:id="rId9" display="https://my.zakupki.prom.ua/remote/dispatcher/state_purchase_view/32871958"/>
    <hyperlink ref="B14" r:id="rId10" display="https://my.zakupki.prom.ua/remote/dispatcher/state_purchase_view/32770875"/>
    <hyperlink ref="B15" r:id="rId11" display="https://my.zakupki.prom.ua/remote/dispatcher/state_purchase_view/32767830"/>
    <hyperlink ref="B16" r:id="rId12" display="https://my.zakupki.prom.ua/remote/dispatcher/state_purchase_view/32708525"/>
    <hyperlink ref="B17" r:id="rId13" display="https://my.zakupki.prom.ua/remote/dispatcher/state_purchase_view/32281884"/>
    <hyperlink ref="B18" r:id="rId14" display="https://my.zakupki.prom.ua/remote/dispatcher/state_purchase_view/31961794"/>
    <hyperlink ref="B19" r:id="rId15" display="https://my.zakupki.prom.ua/remote/dispatcher/state_purchase_view/31478195"/>
    <hyperlink ref="B20" r:id="rId16" display="https://my.zakupki.prom.ua/remote/dispatcher/state_purchase_view/29821195"/>
    <hyperlink ref="B21" r:id="rId17" display="https://my.zakupki.prom.ua/remote/dispatcher/state_purchase_view/29819840"/>
    <hyperlink ref="B22" r:id="rId18" display="https://my.zakupki.prom.ua/remote/dispatcher/state_purchase_view/29808939"/>
    <hyperlink ref="B23" r:id="rId19" display="https://my.zakupki.prom.ua/remote/dispatcher/state_purchase_view/26283951"/>
    <hyperlink ref="B24" r:id="rId20" display="https://my.zakupki.prom.ua/remote/dispatcher/state_purchase_view/25236111"/>
    <hyperlink ref="B25" r:id="rId21" display="https://my.zakupki.prom.ua/remote/dispatcher/state_purchase_view/25230733"/>
    <hyperlink ref="B26" r:id="rId22" display="https://my.zakupki.prom.ua/remote/dispatcher/state_purchase_view/24996331"/>
    <hyperlink ref="B27" r:id="rId23" display="https://my.zakupki.prom.ua/remote/dispatcher/state_purchase_view/24566749"/>
    <hyperlink ref="B28" r:id="rId24" display="https://my.zakupki.prom.ua/remote/dispatcher/state_purchase_view/24565672"/>
    <hyperlink ref="B29" r:id="rId25" display="https://my.zakupki.prom.ua/remote/dispatcher/state_purchase_view/23638876"/>
    <hyperlink ref="B30" r:id="rId26" display="https://my.zakupki.prom.ua/remote/dispatcher/state_purchase_view/23537103"/>
    <hyperlink ref="B31" r:id="rId27" display="https://my.zakupki.prom.ua/remote/dispatcher/state_purchase_view/22891416"/>
    <hyperlink ref="B32" r:id="rId28" display="https://my.zakupki.prom.ua/remote/dispatcher/state_purchase_view/22891415"/>
    <hyperlink ref="B33" r:id="rId29" display="https://my.zakupki.prom.ua/remote/dispatcher/state_purchase_view/22888388"/>
    <hyperlink ref="B34" r:id="rId30" display="https://my.zakupki.prom.ua/remote/dispatcher/state_purchase_view/22888343"/>
    <hyperlink ref="B35" r:id="rId31" display="https://my.zakupki.prom.ua/remote/dispatcher/state_purchase_view/2288811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Компьютер 2</cp:lastModifiedBy>
  <dcterms:created xsi:type="dcterms:W3CDTF">2022-02-01T08:54:39Z</dcterms:created>
  <dcterms:modified xsi:type="dcterms:W3CDTF">2022-02-01T12:46:02Z</dcterms:modified>
  <cp:category/>
</cp:coreProperties>
</file>