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gro.DNIPRORADA\Desktop\Магро\ЗВІТИ\Звіт 2023\"/>
    </mc:Choice>
  </mc:AlternateContent>
  <bookViews>
    <workbookView xWindow="0" yWindow="0" windowWidth="28770" windowHeight="12150"/>
  </bookViews>
  <sheets>
    <sheet name="Sheet" sheetId="1" r:id="rId1"/>
  </sheets>
  <definedNames>
    <definedName name="_xlnm._FilterDatabase" localSheetId="0" hidden="1">Sheet!$A$4:$H$57</definedName>
  </definedNames>
  <calcPr calcId="162913"/>
</workbook>
</file>

<file path=xl/calcChain.xml><?xml version="1.0" encoding="utf-8"?>
<calcChain xmlns="http://schemas.openxmlformats.org/spreadsheetml/2006/main">
  <c r="B57" i="1" l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<sst xmlns="http://schemas.openxmlformats.org/spreadsheetml/2006/main" count="275" uniqueCount="181">
  <si>
    <t>010923</t>
  </si>
  <si>
    <t>021123</t>
  </si>
  <si>
    <t>1.Обробка даних та формування кваліфікованого сертифікату відкритого ключа на 2 роки. 2.Постачання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</si>
  <si>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13459295</t>
  </si>
  <si>
    <t>21673832</t>
  </si>
  <si>
    <t>24083083</t>
  </si>
  <si>
    <t>24609680</t>
  </si>
  <si>
    <t>2782408794</t>
  </si>
  <si>
    <t>30125100-2 Картриджі з тонером</t>
  </si>
  <si>
    <t>30125100-2 Картриджі з тонером;30124000-4 Частини та приладдя до офісної техніки</t>
  </si>
  <si>
    <t>30192700-8 Канцелярські товари</t>
  </si>
  <si>
    <t>30230000-0 Комп’ютерне обладнання</t>
  </si>
  <si>
    <t>30233000-1 Пристрої для зберігання та зчитування даних</t>
  </si>
  <si>
    <t>3046317358</t>
  </si>
  <si>
    <t>31655506</t>
  </si>
  <si>
    <t>31710000-6 Електронне обладнання</t>
  </si>
  <si>
    <t>31730000-2 Електротехнічне обладнання</t>
  </si>
  <si>
    <t>32420000-3 Мережеве обладнання</t>
  </si>
  <si>
    <t>32582000-6 Носії даних</t>
  </si>
  <si>
    <t>32651099</t>
  </si>
  <si>
    <t>34294451</t>
  </si>
  <si>
    <t>3441611286</t>
  </si>
  <si>
    <t>35323603</t>
  </si>
  <si>
    <t>35446659</t>
  </si>
  <si>
    <t>35486817</t>
  </si>
  <si>
    <t>36216548</t>
  </si>
  <si>
    <t>36295263</t>
  </si>
  <si>
    <t>36865753</t>
  </si>
  <si>
    <t>37293010</t>
  </si>
  <si>
    <t>38455425</t>
  </si>
  <si>
    <t>38520000-6 Сканери</t>
  </si>
  <si>
    <t>39197392</t>
  </si>
  <si>
    <t>39263000-3 Канцелярське приладдя</t>
  </si>
  <si>
    <t>39263000-3 Канцелярське приладдя;39261000-9 Секційні лотки</t>
  </si>
  <si>
    <t>39417349</t>
  </si>
  <si>
    <t>39710000-2 Електричні побутові прилади</t>
  </si>
  <si>
    <t>44167490</t>
  </si>
  <si>
    <t>48220000-6 Пакети програмного забезпечення для мереж Інтернет та Інтранет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</si>
  <si>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</si>
  <si>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</si>
  <si>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</si>
  <si>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</si>
  <si>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72212610-8 Послуги з розробки програмного забезпечення для баз даних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</si>
  <si>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</si>
  <si>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</si>
  <si>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</si>
  <si>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</si>
  <si>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72265000-0 Послуги з конфігурування програмного забезпечення</t>
  </si>
  <si>
    <t>72313000-2 Послуги з накопичення даних</t>
  </si>
  <si>
    <t>72321000-1 Додаткові послуги, пов’язані з базами даних</t>
  </si>
  <si>
    <t>72411000-4 Постачальники Інтернет-послуг</t>
  </si>
  <si>
    <t>72710000-0 Послуги у сфері локальних мереж</t>
  </si>
  <si>
    <t>79130000-4 Юридичні послуги, пов’язані з оформленням і засвідченням документів</t>
  </si>
  <si>
    <t xml:space="preserve">Transcend 64GB JetFlash 790K USB 3.0 Flash Drive (TS64GJF790K) </t>
  </si>
  <si>
    <t>ЄДРПОУ переможця</t>
  </si>
  <si>
    <t>Ідентифікатор закупівлі</t>
  </si>
  <si>
    <t>Боброва Карина Юріївна</t>
  </si>
  <si>
    <t>Витратні матеріали та запчастини для оргтехніки</t>
  </si>
  <si>
    <t>Витратні та інші матеріали до комп`ютерної техніки та оргтехніки (Запчастини та комплектуючі)</t>
  </si>
  <si>
    <t>Електричні побутові прилади (Кулер для води Cooper&amp;Hunter (CH-V127C))</t>
  </si>
  <si>
    <t>Електротехнічне обладнання</t>
  </si>
  <si>
    <t>Канцелярське приладдя</t>
  </si>
  <si>
    <t>Картриджі для багатофункціональних пристроїв</t>
  </si>
  <si>
    <t>Код CPV</t>
  </si>
  <si>
    <t>Комп’ютерне обладнання</t>
  </si>
  <si>
    <t>Мережеве обладнання</t>
  </si>
  <si>
    <t>Номер договору</t>
  </si>
  <si>
    <t>Оригінальний блок живлення до ноутбуків Asus Zenbook, 45W</t>
  </si>
  <si>
    <t>ПРИВАТНЕ АКЦІОНЕРНЕ ТОВАРИСТВО "КИЇВСТАР"</t>
  </si>
  <si>
    <t>ПРИВАТНЕ ПІДПРИЄМСТВО "КИСЕТ"</t>
  </si>
  <si>
    <t>ПРОКОФ'ЄВ МАКСИМ ГЕННАДІЙОВИЧ</t>
  </si>
  <si>
    <t>Папка А-4 картон</t>
  </si>
  <si>
    <t>Переможець (назва)</t>
  </si>
  <si>
    <t>Послуга з обслуговування програмного забезпечення, а саме: супроводу та технічної підтримки вебсайту Дніпровської міської ради</t>
  </si>
  <si>
    <t>Послуга з постачання програмного забезпечення "Програмна продукція Zoom One Pro, 1 рік"</t>
  </si>
  <si>
    <t>Послуга із забезпечення доступу органів місцевого самоврядування до мережі Інтернет у будівлі Дніпровської міської ради за адресою м. Дніпро, вул. Орловська, буд. 33А</t>
  </si>
  <si>
    <t>Послуги з постачання програмного забезпечення "Програмна продукція Zoom One Pro, 1 рік"</t>
  </si>
  <si>
    <t>Послуги з постачання програмного забезпечення "Програмна продукція Zoom One Pro, 1рік"</t>
  </si>
  <si>
    <t>Послуги з поточного ремонту та обслуговування комп’ютерної та організаційної техніки, а саме: послуга з технічного обслуговування та поточного ремонту багатофункціональних пристроїв</t>
  </si>
  <si>
    <t>Послуги з поточного ремонту та обслуговування комп’ютерної та організаційної техніки, а саме: послуга заправки, регенерації та відновлення картриджів до багатофункціональних пристроїв</t>
  </si>
  <si>
    <t>Послуги зв’язку, а саме: передачі текстових та інтерактивних повідомлень (SMS-повідомлень)</t>
  </si>
  <si>
    <t>Послуги у сфері інформатизації, а саме:  Послуга з проведення  додаткової державної експертизи комплексної системи захисту інформації автоматизованої системи взаємодії̈ виконавчих органів міської̈ ради з мешканцями міста Дніпра (АС ВВО МР)</t>
  </si>
  <si>
    <t>Послуги у сфері інформатизації, а саме: Послуга з використання серверних потужностей ДАТА-Центру та каналів передачі даних для потреб міста Дніпра</t>
  </si>
  <si>
    <t>Послуги у сфері інформатизації, а саме: Послуга з доопрацювання, модифікації та адаптації аналітично-інформаційної системи для належного функціонування Реєстру територіальної громади міста Дніпра</t>
  </si>
  <si>
    <t>Послуги у сфері інформатизації, а саме: Послуга з модифікації (доналаштування) інформаційно-аналітичної системи, що забезпечує функціонування Реєстру територіальної громади міста Дніпра</t>
  </si>
  <si>
    <t>Послуги у сфері інформатизації, а саме: Послуга з модифікації прикладного програмного забезпечення Реєстру територіальної громади міста Дніпра</t>
  </si>
  <si>
    <t>Послуги у сфері інформатизації, а саме: Послуга з модифікації прикладного програмного забезпечення, що використовується для забезпечення потреб електронного обміну даними автоматизованої системи взаємодії виконавчих органів міської ради з мешканцями міста Дніпра (АС ВВО МР) з метою створення та інтеграції реєстру осіб, що мають право отримувати соціальні послуги, та автоматизованої системи обліку соціальних послуг</t>
  </si>
  <si>
    <t>Послуги у сфері інформатизації, а саме: Послуга з модифікації прикладного програмного забезпечення, що використовується для забезпечення потреб електронного обміну даними автоматизованої системи взаємодії виконавчих органів міської ради з мешканцями міста Дніпра (АС ВВО МР) з метою інтеграції функції онлайн резервування місць для поховання людей</t>
  </si>
  <si>
    <t>Послуги у сфері інформатизації, а саме: Послуга з модифікації та розширення прикладного програмного забезпечення, що використовується для забезпечення потреб електронного обміну даними автоматизованої системи взаємодії виконавчих органів міської ради з мешканцями міста Дніпра (АС ВВО МР) з метою впровадження функції створення єдиного міського реєстру поховань та інтеграція її з функцією онлайн замовлення ритуальних послуг</t>
  </si>
  <si>
    <t>Послуги у сфері інформатизації, а саме: Послуга з надання доступу до системи формування запитів на отримання SSL сертифікату (Цифровий SSL сертифікат – Продовження послуг – Sectigo PositiveSSL Wildcard - *.dniprorada.gov.ua)</t>
  </si>
  <si>
    <t>Послуги у сфері інформатизації, а саме: Послуга з обробки даних, пов’язаних з базами даних, які використовуються та створені внаслідок роботи з програмним забезпеченням «Електронне самоврядування 3.0», що складається з модулів «Розпорядча діяльність», «Загальна канцелярія», «Загальний облік звернень громадян» та «Облік об’єктів торгівлі та сфери послуг»</t>
  </si>
  <si>
    <t>Послуги у сфері інформатизації, а саме: Послуга з поновлення програмного забезпечення ESET PROTECT Entry з локальним управлінням, 500 об’єктів</t>
  </si>
  <si>
    <t>Послуги у сфері інформатизації, а саме: Послуга з розширення функціоналу інформаційно-аналітичної системи, що забезпечує функціонування Реєстру територіальної громади міста Дніпра</t>
  </si>
  <si>
    <t>Послуги у сфері інформатизації, а саме: Послуга модернізації АРІ програмного забезпечення: комп’ютерної програми «Автоматизована аналітично-комунікаційна система управління зверненнями громадян «ЕЛЕКТРОННИЙ КОНТАКТ-ЦЕНТР з розширенням» (https://hotline.dniprorada.gov.ua) з метою інтеграції та технічної взаємодії з автоматизованою системою взаємодії виконавчих органів міської ради з мешканцями м. Дніпра (АС ВВО МР)</t>
  </si>
  <si>
    <t>Послуги у сфері інформатизації, а саме: Послуга модифікації та доопрацювання системи електронного обміну даними, що використовується для забезпечення потреб автоматизованої системи взаємодії виконавчих органів міської ради з мешканцями міста Дніпра в частині ведення автоматизованого реєстру територіальної громади м. Дніпро</t>
  </si>
  <si>
    <t>Послуги у сфері інформатизації, а саме: Послуга налаштування, супроводження та забезпечення безперебійного функціонування системи електронного обміну даних, що використовується для забезпечення потреб автоматизованої̈ системи взаємодії̈ виконавчих органів міської̈ ради з мешканцями міста Дніпра (АС ВВО МР)</t>
  </si>
  <si>
    <t>Послуги у сфері інформатизації, а саме: Послуга щодо постачання програмного забезпечення: комп’ютерної програми «Автоматизована аналітично-комунікаційна система управління зверненнями громадян «ЕЛЕКТРОННИЙ КОНТАКТ-ЦЕНТР з розширенням» та комп’ютерної програми «Автоматизована інформаційно-аналітична система «Контакт-центр, Чат-бот»</t>
  </si>
  <si>
    <t>Послуги у сфері інформатизації, а саме: Послуга щодо постачання програмного забезпечення: комп’ютерної програми «Електронне самоврядування 3.0» у вигляді невиключної ліцензії</t>
  </si>
  <si>
    <t>Послуги у сфері інформатизації: Інформаційно-консультативні послуги з супроводження ПЗ «M.E.Doc»</t>
  </si>
  <si>
    <t>Послуги у сфері інформатизації: Послуга доопрацювання програмної продукції – «Комплекс комп’ютерних програм «Медична інформаційна система «Каштан» для інтеграції з електронною платформою, а саме: відображення медичних довідок адміністрації та класним керівникам закладів загальної середньої освіти в електронному кабінеті освітньої інформаційної системи «Освітній простір Дніпра»</t>
  </si>
  <si>
    <t>Послуги у сфері інформатизації: Послуга доопрацювання програмної продукції – «Комплекс комп’ютерних програм «Медична інформаційна система «Каштан» для інтеграції з мобільним застосунком «єДніпро» із вбудованим модулем-сервісом «Медицина»</t>
  </si>
  <si>
    <t>Послуги у сфері інформатизації: Послуга з модернізації програмної продукції – «Комплекс комп’ютерних програм «Медична інформаційна система «Каштан»</t>
  </si>
  <si>
    <t>Послуги у сфері інформатизації: Послугу доопрацювання програмної продукції – «Комплекс комп’ютерних програм «Медична інформаційна система «Каштан» щодо впровадження функції здійснення верифікації лікарських свідоцтв про смерть (форма 106/о) через медичну інформаційну систему</t>
  </si>
  <si>
    <t>Послуги інтернет-провайдерів за користування Інтернетом, а саме: Послуга забезпечення доступу виконавчих органів Дніпровської міської ради до мережі Інтернет</t>
  </si>
  <si>
    <t>Послуги інтернет-провайдерів за користування Інтернетом, а саме: Послуга забезпечення резервного  каналу доступу виконавчих органів Дніпровської міської ради до мережі Інтернет</t>
  </si>
  <si>
    <t>СЕМЕНЮК ДЕНИС ПАВЛОВИЧ</t>
  </si>
  <si>
    <t>Сканер</t>
  </si>
  <si>
    <t>Сума договору</t>
  </si>
  <si>
    <t>ТЕЛЕМІСТ 2012</t>
  </si>
  <si>
    <t>ТОВ НВФ "Проммет"</t>
  </si>
  <si>
    <t>ТОВАРИСТВО З ОБМЕЖЕНОЮ ВІДПОВІДАЛЬНІСТЮ "АВЕРС КАНЦЕЛЯРІЯ"</t>
  </si>
  <si>
    <t>ТОВАРИСТВО З ОБМЕЖЕНОЮ ВІДПОВІДАЛЬНІСТЮ "БІС-СОФТ"</t>
  </si>
  <si>
    <t>ТОВАРИСТВО З ОБМЕЖЕНОЮ ВІДПОВІДАЛЬНІСТЮ "ВЕСТ-ТВ"</t>
  </si>
  <si>
    <t>ТОВАРИСТВО З ОБМЕЖЕНОЮ ВІДПОВІДАЛЬНІСТЮ "КЛІМАТ-МАЙСТЕР"</t>
  </si>
  <si>
    <t>ТОВАРИСТВО З ОБМЕЖЕНОЮ ВІДПОВІДАЛЬНІСТЮ "КОМЕЛ"</t>
  </si>
  <si>
    <t>ТОВАРИСТВО З ОБМЕЖЕНОЮ ВІДПОВІДАЛЬНІСТЮ "МІАЦ"</t>
  </si>
  <si>
    <t>ТОВАРИСТВО З ОБМЕЖЕНОЮ ВІДПОВІДАЛЬНІСТЮ "ПРОМТОРГСЕРВІСПЛЮС"</t>
  </si>
  <si>
    <t>ТОВАРИСТВО З ОБМЕЖЕНОЮ ВІДПОВІДАЛЬНІСТЮ "СІЕТ ХОЛДІНГ"</t>
  </si>
  <si>
    <t>ТОВАРИСТВО З ОБМЕЖЕНОЮ ВІДПОВІДАЛЬНІСТЮ "ФОРТ СОФТ"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</si>
  <si>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</si>
  <si>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КОНСАЛТИНГ"</t>
  </si>
  <si>
    <t>ТОВАРИСТВО З ОБМЕЖЕНОЮ ВІДПОВІДАЛЬНІСТЮ "ЦЕНТР СЕРТИФІКАЦІЇ КЛЮЧІВ "УКРАЇНА"</t>
  </si>
  <si>
    <t>ТОВАРИСТВО З ОБМЕЖЕНОЮ ВІДПОВІДАЛЬНІСТЮ «СЕМБЕР ТРЕЙД»</t>
  </si>
  <si>
    <t xml:space="preserve">Технічний супровід комп’ютерної програми «Єдина інформаційна система управління місцевим бюджетом» («ЄІСУБ для місцевого бюджету») </t>
  </si>
  <si>
    <t>Товариство з обмеженою відповідальністю "БІ ТУ СІ"</t>
  </si>
  <si>
    <t>Товариство з обмеженою відповідальністю "БІС-СОФТ"</t>
  </si>
  <si>
    <t>Товариство з обмеженою відповідальністю "ЦЕНТР КОНСАЛТИНГ"</t>
  </si>
  <si>
    <t>Узагальнена назва закупівлі</t>
  </si>
  <si>
    <t>Фізична особа-підприємець ПРОКОФ'ЄВ МАКСИМ ГЕННАДІЙОВИЧ</t>
  </si>
  <si>
    <t>№</t>
  </si>
  <si>
    <t xml:space="preserve">№ 010823 </t>
  </si>
  <si>
    <t>№ 010823-2</t>
  </si>
  <si>
    <t>№ 020223</t>
  </si>
  <si>
    <t>№ 021222</t>
  </si>
  <si>
    <t>№ 03/2023</t>
  </si>
  <si>
    <t>№ 0304231</t>
  </si>
  <si>
    <t>№ 0304232</t>
  </si>
  <si>
    <t>№ 030823</t>
  </si>
  <si>
    <t>№ 040823</t>
  </si>
  <si>
    <t>№ 050923</t>
  </si>
  <si>
    <t>№ 060423</t>
  </si>
  <si>
    <t>№ 0709231</t>
  </si>
  <si>
    <t>№ 0709232</t>
  </si>
  <si>
    <t>№ 0712231</t>
  </si>
  <si>
    <t>№ 0712232</t>
  </si>
  <si>
    <t>№ 0712233</t>
  </si>
  <si>
    <t>№ 08/2023</t>
  </si>
  <si>
    <t>№ 080523</t>
  </si>
  <si>
    <t>№ 1004231</t>
  </si>
  <si>
    <t>№ 1004232</t>
  </si>
  <si>
    <t>№ 101123</t>
  </si>
  <si>
    <t>№ 110823</t>
  </si>
  <si>
    <t>№ 120423</t>
  </si>
  <si>
    <t>№ 130723</t>
  </si>
  <si>
    <t>№ 140323</t>
  </si>
  <si>
    <t>№ 140623</t>
  </si>
  <si>
    <t>№ 151223</t>
  </si>
  <si>
    <t>№ 160323</t>
  </si>
  <si>
    <t>№ 170323</t>
  </si>
  <si>
    <t>№ 191023</t>
  </si>
  <si>
    <t>№ 1912222</t>
  </si>
  <si>
    <t>№ 2-БД</t>
  </si>
  <si>
    <t>№ 201023</t>
  </si>
  <si>
    <t>№ 211123</t>
  </si>
  <si>
    <t>№ 230623</t>
  </si>
  <si>
    <t>№ 23ДН</t>
  </si>
  <si>
    <t>№ 241123</t>
  </si>
  <si>
    <t>№ 270123</t>
  </si>
  <si>
    <t>№ 281123</t>
  </si>
  <si>
    <t>№ 300123</t>
  </si>
  <si>
    <t>№ 300623</t>
  </si>
  <si>
    <t>№ 3011231</t>
  </si>
  <si>
    <t>№ 3011232</t>
  </si>
  <si>
    <t>№ 3011233</t>
  </si>
  <si>
    <t>№ 40429588</t>
  </si>
  <si>
    <t>№ 8-8-09112023/88022329-579</t>
  </si>
  <si>
    <t>№ 8-8-26102023/88022229-567</t>
  </si>
  <si>
    <t>№ 8-8-27072023/88021744-526</t>
  </si>
  <si>
    <t>№ MEIS-3544</t>
  </si>
  <si>
    <t>ДЕПАРТАМЕНТУ ІНФОРМАЦІЙНИХ ТЕХНОЛОГІЙ ДНІПРОВСЬКОЇ МІСЬКОЇ РАДИ</t>
  </si>
  <si>
    <t>РЕЄСТР ДОГОВОРІВ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</si>
</sst>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44319144" TargetMode="External"/><Relationship Id="rId18" Type="http://schemas.openxmlformats.org/officeDocument/2006/relationships/hyperlink" Target="https://my.zakupivli.pro/remote/dispatcher/state_purchase_view/44945983" TargetMode="External"/><Relationship Id="rId26" Type="http://schemas.openxmlformats.org/officeDocument/2006/relationships/hyperlink" Target="https://my.zakupivli.pro/remote/dispatcher/state_purchase_view/41494213" TargetMode="External"/><Relationship Id="rId39" Type="http://schemas.openxmlformats.org/officeDocument/2006/relationships/hyperlink" Target="https://my.zakupivli.pro/remote/dispatcher/state_purchase_view/41911357" TargetMode="External"/><Relationship Id="rId3" Type="http://schemas.openxmlformats.org/officeDocument/2006/relationships/hyperlink" Target="https://my.zakupivli.pro/remote/dispatcher/state_purchase_view/41394091" TargetMode="External"/><Relationship Id="rId21" Type="http://schemas.openxmlformats.org/officeDocument/2006/relationships/hyperlink" Target="https://my.zakupivli.pro/remote/dispatcher/state_purchase_view/41856549" TargetMode="External"/><Relationship Id="rId34" Type="http://schemas.openxmlformats.org/officeDocument/2006/relationships/hyperlink" Target="https://my.zakupivli.pro/remote/dispatcher/state_purchase_view/47378455" TargetMode="External"/><Relationship Id="rId42" Type="http://schemas.openxmlformats.org/officeDocument/2006/relationships/hyperlink" Target="https://my.zakupivli.pro/remote/dispatcher/state_purchase_view/45018516" TargetMode="External"/><Relationship Id="rId47" Type="http://schemas.openxmlformats.org/officeDocument/2006/relationships/hyperlink" Target="https://my.zakupivli.pro/remote/dispatcher/state_purchase_view/47377327" TargetMode="External"/><Relationship Id="rId50" Type="http://schemas.openxmlformats.org/officeDocument/2006/relationships/hyperlink" Target="https://my.zakupivli.pro/remote/dispatcher/state_purchase_view/41963883" TargetMode="External"/><Relationship Id="rId7" Type="http://schemas.openxmlformats.org/officeDocument/2006/relationships/hyperlink" Target="https://my.zakupivli.pro/remote/dispatcher/state_purchase_view/47152044" TargetMode="External"/><Relationship Id="rId12" Type="http://schemas.openxmlformats.org/officeDocument/2006/relationships/hyperlink" Target="https://my.zakupivli.pro/remote/dispatcher/state_purchase_view/40200450" TargetMode="External"/><Relationship Id="rId17" Type="http://schemas.openxmlformats.org/officeDocument/2006/relationships/hyperlink" Target="https://my.zakupivli.pro/remote/dispatcher/state_purchase_view/46360801" TargetMode="External"/><Relationship Id="rId25" Type="http://schemas.openxmlformats.org/officeDocument/2006/relationships/hyperlink" Target="https://my.zakupivli.pro/remote/dispatcher/state_purchase_view/38627570" TargetMode="External"/><Relationship Id="rId33" Type="http://schemas.openxmlformats.org/officeDocument/2006/relationships/hyperlink" Target="https://my.zakupivli.pro/remote/dispatcher/state_purchase_view/44951361" TargetMode="External"/><Relationship Id="rId38" Type="http://schemas.openxmlformats.org/officeDocument/2006/relationships/hyperlink" Target="https://my.zakupivli.pro/remote/dispatcher/state_purchase_view/40441333" TargetMode="External"/><Relationship Id="rId46" Type="http://schemas.openxmlformats.org/officeDocument/2006/relationships/hyperlink" Target="https://my.zakupivli.pro/remote/dispatcher/state_purchase_view/40393430" TargetMode="External"/><Relationship Id="rId2" Type="http://schemas.openxmlformats.org/officeDocument/2006/relationships/hyperlink" Target="https://my.zakupivli.pro/remote/dispatcher/state_purchase_view/44499780" TargetMode="External"/><Relationship Id="rId16" Type="http://schemas.openxmlformats.org/officeDocument/2006/relationships/hyperlink" Target="https://my.zakupivli.pro/remote/dispatcher/state_purchase_view/38917851" TargetMode="External"/><Relationship Id="rId20" Type="http://schemas.openxmlformats.org/officeDocument/2006/relationships/hyperlink" Target="https://my.zakupivli.pro/remote/dispatcher/state_purchase_view/43909050" TargetMode="External"/><Relationship Id="rId29" Type="http://schemas.openxmlformats.org/officeDocument/2006/relationships/hyperlink" Target="https://my.zakupivli.pro/remote/dispatcher/state_purchase_view/43612247" TargetMode="External"/><Relationship Id="rId41" Type="http://schemas.openxmlformats.org/officeDocument/2006/relationships/hyperlink" Target="https://my.zakupivli.pro/remote/dispatcher/state_purchase_view/47697519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remote/dispatcher/state_purchase_view/41403316" TargetMode="External"/><Relationship Id="rId6" Type="http://schemas.openxmlformats.org/officeDocument/2006/relationships/hyperlink" Target="https://my.zakupivli.pro/remote/dispatcher/state_purchase_view/44438965" TargetMode="External"/><Relationship Id="rId11" Type="http://schemas.openxmlformats.org/officeDocument/2006/relationships/hyperlink" Target="https://my.zakupivli.pro/remote/dispatcher/state_purchase_view/44478436" TargetMode="External"/><Relationship Id="rId24" Type="http://schemas.openxmlformats.org/officeDocument/2006/relationships/hyperlink" Target="https://my.zakupivli.pro/remote/dispatcher/state_purchase_view/40567075" TargetMode="External"/><Relationship Id="rId32" Type="http://schemas.openxmlformats.org/officeDocument/2006/relationships/hyperlink" Target="https://my.zakupivli.pro/remote/dispatcher/state_purchase_view/44242265" TargetMode="External"/><Relationship Id="rId37" Type="http://schemas.openxmlformats.org/officeDocument/2006/relationships/hyperlink" Target="https://my.zakupivli.pro/remote/dispatcher/state_purchase_view/46876734" TargetMode="External"/><Relationship Id="rId40" Type="http://schemas.openxmlformats.org/officeDocument/2006/relationships/hyperlink" Target="https://my.zakupivli.pro/remote/dispatcher/state_purchase_view/47043034" TargetMode="External"/><Relationship Id="rId45" Type="http://schemas.openxmlformats.org/officeDocument/2006/relationships/hyperlink" Target="https://my.zakupivli.pro/remote/dispatcher/state_purchase_view/44252565" TargetMode="External"/><Relationship Id="rId53" Type="http://schemas.openxmlformats.org/officeDocument/2006/relationships/hyperlink" Target="https://my.zakupivli.pro/remote/dispatcher/state_purchase_view/42422427" TargetMode="External"/><Relationship Id="rId5" Type="http://schemas.openxmlformats.org/officeDocument/2006/relationships/hyperlink" Target="https://my.zakupivli.pro/remote/dispatcher/state_purchase_view/41452963" TargetMode="External"/><Relationship Id="rId15" Type="http://schemas.openxmlformats.org/officeDocument/2006/relationships/hyperlink" Target="https://my.zakupivli.pro/remote/dispatcher/state_purchase_view/40843812" TargetMode="External"/><Relationship Id="rId23" Type="http://schemas.openxmlformats.org/officeDocument/2006/relationships/hyperlink" Target="https://my.zakupivli.pro/remote/dispatcher/state_purchase_view/46010301" TargetMode="External"/><Relationship Id="rId28" Type="http://schemas.openxmlformats.org/officeDocument/2006/relationships/hyperlink" Target="https://my.zakupivli.pro/remote/dispatcher/state_purchase_view/43525284" TargetMode="External"/><Relationship Id="rId36" Type="http://schemas.openxmlformats.org/officeDocument/2006/relationships/hyperlink" Target="https://my.zakupivli.pro/remote/dispatcher/state_purchase_view/46570772" TargetMode="External"/><Relationship Id="rId49" Type="http://schemas.openxmlformats.org/officeDocument/2006/relationships/hyperlink" Target="https://my.zakupivli.pro/remote/dispatcher/state_purchase_view/42691970" TargetMode="External"/><Relationship Id="rId10" Type="http://schemas.openxmlformats.org/officeDocument/2006/relationships/hyperlink" Target="https://my.zakupivli.pro/remote/dispatcher/state_purchase_view/45021061" TargetMode="External"/><Relationship Id="rId19" Type="http://schemas.openxmlformats.org/officeDocument/2006/relationships/hyperlink" Target="https://my.zakupivli.pro/remote/dispatcher/state_purchase_view/43607569" TargetMode="External"/><Relationship Id="rId31" Type="http://schemas.openxmlformats.org/officeDocument/2006/relationships/hyperlink" Target="https://my.zakupivli.pro/remote/dispatcher/state_purchase_view/46495029" TargetMode="External"/><Relationship Id="rId44" Type="http://schemas.openxmlformats.org/officeDocument/2006/relationships/hyperlink" Target="https://my.zakupivli.pro/remote/dispatcher/state_purchase_view/41379135" TargetMode="External"/><Relationship Id="rId52" Type="http://schemas.openxmlformats.org/officeDocument/2006/relationships/hyperlink" Target="https://my.zakupivli.pro/remote/dispatcher/state_purchase_view/47152497" TargetMode="External"/><Relationship Id="rId4" Type="http://schemas.openxmlformats.org/officeDocument/2006/relationships/hyperlink" Target="https://my.zakupivli.pro/remote/dispatcher/state_purchase_view/41436423" TargetMode="External"/><Relationship Id="rId9" Type="http://schemas.openxmlformats.org/officeDocument/2006/relationships/hyperlink" Target="https://my.zakupivli.pro/remote/dispatcher/state_purchase_view/43656766" TargetMode="External"/><Relationship Id="rId14" Type="http://schemas.openxmlformats.org/officeDocument/2006/relationships/hyperlink" Target="https://my.zakupivli.pro/remote/dispatcher/state_purchase_view/47152276" TargetMode="External"/><Relationship Id="rId22" Type="http://schemas.openxmlformats.org/officeDocument/2006/relationships/hyperlink" Target="https://my.zakupivli.pro/remote/dispatcher/state_purchase_view/43295437" TargetMode="External"/><Relationship Id="rId27" Type="http://schemas.openxmlformats.org/officeDocument/2006/relationships/hyperlink" Target="https://my.zakupivli.pro/remote/dispatcher/state_purchase_view/45666422" TargetMode="External"/><Relationship Id="rId30" Type="http://schemas.openxmlformats.org/officeDocument/2006/relationships/hyperlink" Target="https://my.zakupivli.pro/remote/dispatcher/state_purchase_view/46972237" TargetMode="External"/><Relationship Id="rId35" Type="http://schemas.openxmlformats.org/officeDocument/2006/relationships/hyperlink" Target="https://my.zakupivli.pro/remote/dispatcher/state_purchase_view/46039703" TargetMode="External"/><Relationship Id="rId43" Type="http://schemas.openxmlformats.org/officeDocument/2006/relationships/hyperlink" Target="https://my.zakupivli.pro/remote/dispatcher/state_purchase_view/44331480" TargetMode="External"/><Relationship Id="rId48" Type="http://schemas.openxmlformats.org/officeDocument/2006/relationships/hyperlink" Target="https://my.zakupivli.pro/remote/dispatcher/state_purchase_view/41913604" TargetMode="External"/><Relationship Id="rId8" Type="http://schemas.openxmlformats.org/officeDocument/2006/relationships/hyperlink" Target="https://my.zakupivli.pro/remote/dispatcher/state_purchase_view/47379351" TargetMode="External"/><Relationship Id="rId51" Type="http://schemas.openxmlformats.org/officeDocument/2006/relationships/hyperlink" Target="https://my.zakupivli.pro/remote/dispatcher/state_purchase_view/46651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pane ySplit="4" topLeftCell="A5" activePane="bottomLeft" state="frozen"/>
      <selection pane="bottomLeft" activeCell="C1" sqref="C1"/>
    </sheetView>
  </sheetViews>
  <sheetFormatPr defaultColWidth="11.42578125" defaultRowHeight="15" x14ac:dyDescent="0.25"/>
  <cols>
    <col min="1" max="1" width="4" style="5" customWidth="1"/>
    <col min="2" max="2" width="25" style="2"/>
    <col min="3" max="3" width="64.42578125" style="2" customWidth="1"/>
    <col min="4" max="4" width="44.85546875" style="2" customWidth="1"/>
    <col min="5" max="5" width="32.5703125" style="2" customWidth="1"/>
    <col min="6" max="8" width="15" style="2"/>
    <col min="9" max="16384" width="11.42578125" style="1"/>
  </cols>
  <sheetData>
    <row r="1" spans="1:8" x14ac:dyDescent="0.25">
      <c r="A1" s="3"/>
      <c r="C1" s="11" t="s">
        <v>180</v>
      </c>
      <c r="D1" s="11"/>
    </row>
    <row r="2" spans="1:8" x14ac:dyDescent="0.25">
      <c r="A2" s="4"/>
      <c r="C2" s="12" t="s">
        <v>179</v>
      </c>
      <c r="D2" s="11"/>
    </row>
    <row r="4" spans="1:8" ht="25.5" x14ac:dyDescent="0.25">
      <c r="A4" s="6" t="s">
        <v>129</v>
      </c>
      <c r="B4" s="6" t="s">
        <v>55</v>
      </c>
      <c r="C4" s="6" t="s">
        <v>127</v>
      </c>
      <c r="D4" s="6" t="s">
        <v>63</v>
      </c>
      <c r="E4" s="6" t="s">
        <v>72</v>
      </c>
      <c r="F4" s="6" t="s">
        <v>54</v>
      </c>
      <c r="G4" s="6" t="s">
        <v>66</v>
      </c>
      <c r="H4" s="6" t="s">
        <v>107</v>
      </c>
    </row>
    <row r="5" spans="1:8" ht="38.25" x14ac:dyDescent="0.25">
      <c r="A5" s="7">
        <v>1</v>
      </c>
      <c r="B5" s="8" t="str">
        <f>HYPERLINK("https://my.zakupivli.pro/remote/dispatcher/state_purchase_view/41403316", "UA-2023-03-14-008879-a")</f>
        <v>UA-2023-03-14-008879-a</v>
      </c>
      <c r="C5" s="9" t="s">
        <v>104</v>
      </c>
      <c r="D5" s="9" t="s">
        <v>50</v>
      </c>
      <c r="E5" s="9" t="s">
        <v>108</v>
      </c>
      <c r="F5" s="9" t="s">
        <v>22</v>
      </c>
      <c r="G5" s="9" t="s">
        <v>136</v>
      </c>
      <c r="H5" s="10">
        <v>507591.36</v>
      </c>
    </row>
    <row r="6" spans="1:8" ht="38.25" x14ac:dyDescent="0.25">
      <c r="A6" s="7">
        <v>2</v>
      </c>
      <c r="B6" s="8" t="str">
        <f>HYPERLINK("https://my.zakupivli.pro/remote/dispatcher/state_purchase_view/44499780", "UA-2023-08-14-004726-a")</f>
        <v>UA-2023-08-14-004726-a</v>
      </c>
      <c r="C6" s="9" t="s">
        <v>82</v>
      </c>
      <c r="D6" s="9" t="s">
        <v>49</v>
      </c>
      <c r="E6" s="9" t="s">
        <v>116</v>
      </c>
      <c r="F6" s="9" t="s">
        <v>23</v>
      </c>
      <c r="G6" s="9" t="s">
        <v>146</v>
      </c>
      <c r="H6" s="10">
        <v>5385600</v>
      </c>
    </row>
    <row r="7" spans="1:8" ht="38.25" x14ac:dyDescent="0.25">
      <c r="A7" s="7">
        <v>3</v>
      </c>
      <c r="B7" s="8" t="str">
        <f>HYPERLINK("https://my.zakupivli.pro/remote/dispatcher/state_purchase_view/41394091", "UA-2023-03-14-004807-a")</f>
        <v>UA-2023-03-14-004807-a</v>
      </c>
      <c r="C7" s="9" t="s">
        <v>103</v>
      </c>
      <c r="D7" s="9" t="s">
        <v>51</v>
      </c>
      <c r="E7" s="9" t="s">
        <v>109</v>
      </c>
      <c r="F7" s="9" t="s">
        <v>3</v>
      </c>
      <c r="G7" s="9" t="s">
        <v>135</v>
      </c>
      <c r="H7" s="10">
        <v>5673060</v>
      </c>
    </row>
    <row r="8" spans="1:8" ht="51" x14ac:dyDescent="0.25">
      <c r="A8" s="7">
        <v>4</v>
      </c>
      <c r="B8" s="8" t="str">
        <f>HYPERLINK("https://my.zakupivli.pro/remote/dispatcher/state_purchase_view/41436423", "UA-2023-03-15-010910-a")</f>
        <v>UA-2023-03-15-010910-a</v>
      </c>
      <c r="C8" s="9" t="s">
        <v>81</v>
      </c>
      <c r="D8" s="9" t="s">
        <v>43</v>
      </c>
      <c r="E8" s="9" t="s">
        <v>122</v>
      </c>
      <c r="F8" s="9" t="s">
        <v>36</v>
      </c>
      <c r="G8" s="9" t="s">
        <v>154</v>
      </c>
      <c r="H8" s="10">
        <v>49800</v>
      </c>
    </row>
    <row r="9" spans="1:8" ht="38.25" x14ac:dyDescent="0.25">
      <c r="A9" s="7">
        <v>5</v>
      </c>
      <c r="B9" s="8" t="str">
        <f>HYPERLINK("https://my.zakupivli.pro/remote/dispatcher/state_purchase_view/41452963", "UA-2023-03-16-005281-a")</f>
        <v>UA-2023-03-16-005281-a</v>
      </c>
      <c r="C9" s="9" t="s">
        <v>97</v>
      </c>
      <c r="D9" s="9" t="s">
        <v>42</v>
      </c>
      <c r="E9" s="9" t="s">
        <v>115</v>
      </c>
      <c r="F9" s="9" t="s">
        <v>6</v>
      </c>
      <c r="G9" s="9" t="s">
        <v>157</v>
      </c>
      <c r="H9" s="10">
        <v>741191</v>
      </c>
    </row>
    <row r="10" spans="1:8" ht="38.25" x14ac:dyDescent="0.25">
      <c r="A10" s="7">
        <v>6</v>
      </c>
      <c r="B10" s="8" t="str">
        <f>HYPERLINK("https://my.zakupivli.pro/remote/dispatcher/state_purchase_view/44438965", "UA-2023-08-10-007568-a")</f>
        <v>UA-2023-08-10-007568-a</v>
      </c>
      <c r="C10" s="9" t="s">
        <v>77</v>
      </c>
      <c r="D10" s="9" t="s">
        <v>41</v>
      </c>
      <c r="E10" s="9" t="s">
        <v>118</v>
      </c>
      <c r="F10" s="9" t="s">
        <v>28</v>
      </c>
      <c r="G10" s="9" t="s">
        <v>177</v>
      </c>
      <c r="H10" s="10">
        <v>7197.6</v>
      </c>
    </row>
    <row r="11" spans="1:8" ht="63.75" x14ac:dyDescent="0.25">
      <c r="A11" s="7">
        <v>7</v>
      </c>
      <c r="B11" s="8" t="str">
        <f>HYPERLINK("https://my.zakupivli.pro/remote/dispatcher/state_purchase_view/47152044", "UA-2023-11-30-015540-a")</f>
        <v>UA-2023-11-30-015540-a</v>
      </c>
      <c r="C11" s="9" t="s">
        <v>102</v>
      </c>
      <c r="D11" s="9" t="s">
        <v>45</v>
      </c>
      <c r="E11" s="9" t="s">
        <v>117</v>
      </c>
      <c r="F11" s="9" t="s">
        <v>31</v>
      </c>
      <c r="G11" s="9" t="s">
        <v>171</v>
      </c>
      <c r="H11" s="10">
        <v>495659.72</v>
      </c>
    </row>
    <row r="12" spans="1:8" x14ac:dyDescent="0.25">
      <c r="A12" s="7">
        <v>8</v>
      </c>
      <c r="B12" s="8" t="str">
        <f>HYPERLINK("https://my.zakupivli.pro/remote/dispatcher/state_purchase_view/47379351", "UA-2023-12-07-016862-a")</f>
        <v>UA-2023-12-07-016862-a</v>
      </c>
      <c r="C12" s="9" t="s">
        <v>62</v>
      </c>
      <c r="D12" s="9" t="s">
        <v>8</v>
      </c>
      <c r="E12" s="9" t="s">
        <v>70</v>
      </c>
      <c r="F12" s="9" t="s">
        <v>7</v>
      </c>
      <c r="G12" s="9" t="s">
        <v>145</v>
      </c>
      <c r="H12" s="10">
        <v>96750</v>
      </c>
    </row>
    <row r="13" spans="1:8" ht="38.25" x14ac:dyDescent="0.25">
      <c r="A13" s="7">
        <v>9</v>
      </c>
      <c r="B13" s="8" t="str">
        <f>HYPERLINK("https://my.zakupivli.pro/remote/dispatcher/state_purchase_view/43656766", "UA-2023-06-30-004208-a")</f>
        <v>UA-2023-06-30-004208-a</v>
      </c>
      <c r="C13" s="9" t="s">
        <v>53</v>
      </c>
      <c r="D13" s="9" t="s">
        <v>18</v>
      </c>
      <c r="E13" s="9" t="s">
        <v>110</v>
      </c>
      <c r="F13" s="9" t="s">
        <v>34</v>
      </c>
      <c r="G13" s="9" t="s">
        <v>170</v>
      </c>
      <c r="H13" s="10">
        <v>1401</v>
      </c>
    </row>
    <row r="14" spans="1:8" ht="25.5" x14ac:dyDescent="0.25">
      <c r="A14" s="7">
        <v>10</v>
      </c>
      <c r="B14" s="8" t="str">
        <f>HYPERLINK("https://my.zakupivli.pro/remote/dispatcher/state_purchase_view/45021061", "UA-2023-09-07-010287-a")</f>
        <v>UA-2023-09-07-010287-a</v>
      </c>
      <c r="C14" s="9" t="s">
        <v>67</v>
      </c>
      <c r="D14" s="9" t="s">
        <v>15</v>
      </c>
      <c r="E14" s="9" t="s">
        <v>114</v>
      </c>
      <c r="F14" s="9" t="s">
        <v>5</v>
      </c>
      <c r="G14" s="9" t="s">
        <v>142</v>
      </c>
      <c r="H14" s="10">
        <v>1054.02</v>
      </c>
    </row>
    <row r="15" spans="1:8" ht="76.5" x14ac:dyDescent="0.25">
      <c r="A15" s="7">
        <v>11</v>
      </c>
      <c r="B15" s="8" t="str">
        <f>HYPERLINK("https://my.zakupivli.pro/remote/dispatcher/state_purchase_view/44478436", "UA-2023-08-11-009500-a")</f>
        <v>UA-2023-08-11-009500-a</v>
      </c>
      <c r="C15" s="9" t="s">
        <v>87</v>
      </c>
      <c r="D15" s="9" t="s">
        <v>45</v>
      </c>
      <c r="E15" s="9" t="s">
        <v>120</v>
      </c>
      <c r="F15" s="9" t="s">
        <v>20</v>
      </c>
      <c r="G15" s="9" t="s">
        <v>151</v>
      </c>
      <c r="H15" s="10">
        <v>2299909.4900000002</v>
      </c>
    </row>
    <row r="16" spans="1:8" ht="51" x14ac:dyDescent="0.25">
      <c r="A16" s="7">
        <v>12</v>
      </c>
      <c r="B16" s="8" t="str">
        <f>HYPERLINK("https://my.zakupivli.pro/remote/dispatcher/state_purchase_view/40200450", "UA-2023-01-20-002650-a")</f>
        <v>UA-2023-01-20-002650-a</v>
      </c>
      <c r="C16" s="9" t="s">
        <v>123</v>
      </c>
      <c r="D16" s="9" t="s">
        <v>43</v>
      </c>
      <c r="E16" s="9" t="s">
        <v>119</v>
      </c>
      <c r="F16" s="9" t="s">
        <v>25</v>
      </c>
      <c r="G16" s="9" t="s">
        <v>165</v>
      </c>
      <c r="H16" s="10">
        <v>11520</v>
      </c>
    </row>
    <row r="17" spans="1:8" ht="25.5" x14ac:dyDescent="0.25">
      <c r="A17" s="7">
        <v>13</v>
      </c>
      <c r="B17" s="8" t="str">
        <f>HYPERLINK("https://my.zakupivli.pro/remote/dispatcher/state_purchase_view/44319144", "UA-2023-08-03-012784-a")</f>
        <v>UA-2023-08-03-012784-a</v>
      </c>
      <c r="C17" s="9" t="s">
        <v>57</v>
      </c>
      <c r="D17" s="9" t="s">
        <v>8</v>
      </c>
      <c r="E17" s="9" t="s">
        <v>128</v>
      </c>
      <c r="F17" s="9" t="s">
        <v>7</v>
      </c>
      <c r="G17" s="9" t="s">
        <v>137</v>
      </c>
      <c r="H17" s="10">
        <v>96200</v>
      </c>
    </row>
    <row r="18" spans="1:8" ht="76.5" x14ac:dyDescent="0.25">
      <c r="A18" s="7">
        <v>14</v>
      </c>
      <c r="B18" s="8" t="str">
        <f>HYPERLINK("https://my.zakupivli.pro/remote/dispatcher/state_purchase_view/47152276", "UA-2023-11-30-015642-a")</f>
        <v>UA-2023-11-30-015642-a</v>
      </c>
      <c r="C18" s="9" t="s">
        <v>99</v>
      </c>
      <c r="D18" s="9" t="s">
        <v>45</v>
      </c>
      <c r="E18" s="9" t="s">
        <v>117</v>
      </c>
      <c r="F18" s="9" t="s">
        <v>31</v>
      </c>
      <c r="G18" s="9" t="s">
        <v>172</v>
      </c>
      <c r="H18" s="10">
        <v>480479.65</v>
      </c>
    </row>
    <row r="19" spans="1:8" ht="76.5" x14ac:dyDescent="0.25">
      <c r="A19" s="7">
        <v>15</v>
      </c>
      <c r="B19" s="8" t="str">
        <f>HYPERLINK("https://my.zakupivli.pro/remote/dispatcher/state_purchase_view/40843812", "UA-2023-02-14-009012-a")</f>
        <v>UA-2023-02-14-009012-a</v>
      </c>
      <c r="C19" s="9" t="s">
        <v>90</v>
      </c>
      <c r="D19" s="9" t="s">
        <v>48</v>
      </c>
      <c r="E19" s="9" t="s">
        <v>115</v>
      </c>
      <c r="F19" s="9" t="s">
        <v>6</v>
      </c>
      <c r="G19" s="9" t="s">
        <v>161</v>
      </c>
      <c r="H19" s="10">
        <v>245916</v>
      </c>
    </row>
    <row r="20" spans="1:8" ht="25.5" x14ac:dyDescent="0.25">
      <c r="A20" s="7">
        <v>16</v>
      </c>
      <c r="B20" s="8" t="str">
        <f>HYPERLINK("https://my.zakupivli.pro/remote/dispatcher/state_purchase_view/38917851", "UA-2022-11-30-011462-a")</f>
        <v>UA-2022-11-30-011462-a</v>
      </c>
      <c r="C20" s="9" t="s">
        <v>64</v>
      </c>
      <c r="D20" s="9" t="s">
        <v>12</v>
      </c>
      <c r="E20" s="9" t="s">
        <v>69</v>
      </c>
      <c r="F20" s="9" t="s">
        <v>14</v>
      </c>
      <c r="G20" s="9" t="s">
        <v>160</v>
      </c>
      <c r="H20" s="10">
        <v>480000</v>
      </c>
    </row>
    <row r="21" spans="1:8" ht="89.25" x14ac:dyDescent="0.25">
      <c r="A21" s="7">
        <v>17</v>
      </c>
      <c r="B21" s="8" t="str">
        <f>HYPERLINK("https://my.zakupivli.pro/remote/dispatcher/state_purchase_view/46360801", "UA-2023-11-02-013535-a")</f>
        <v>UA-2023-11-02-013535-a</v>
      </c>
      <c r="C21" s="9" t="s">
        <v>88</v>
      </c>
      <c r="D21" s="9" t="s">
        <v>45</v>
      </c>
      <c r="E21" s="9" t="s">
        <v>120</v>
      </c>
      <c r="F21" s="9" t="s">
        <v>20</v>
      </c>
      <c r="G21" s="9" t="s">
        <v>1</v>
      </c>
      <c r="H21" s="10">
        <v>7998459.2000000002</v>
      </c>
    </row>
    <row r="22" spans="1:8" ht="89.25" x14ac:dyDescent="0.25">
      <c r="A22" s="7">
        <v>18</v>
      </c>
      <c r="B22" s="8" t="str">
        <f>HYPERLINK("https://my.zakupivli.pro/remote/dispatcher/state_purchase_view/44945983", "UA-2023-09-05-006972-a")</f>
        <v>UA-2023-09-05-006972-a</v>
      </c>
      <c r="C22" s="9" t="s">
        <v>86</v>
      </c>
      <c r="D22" s="9" t="s">
        <v>45</v>
      </c>
      <c r="E22" s="9" t="s">
        <v>120</v>
      </c>
      <c r="F22" s="9" t="s">
        <v>20</v>
      </c>
      <c r="G22" s="9" t="s">
        <v>139</v>
      </c>
      <c r="H22" s="10">
        <v>3796325.81</v>
      </c>
    </row>
    <row r="23" spans="1:8" ht="51" x14ac:dyDescent="0.25">
      <c r="A23" s="7">
        <v>19</v>
      </c>
      <c r="B23" s="8" t="str">
        <f>HYPERLINK("https://my.zakupivli.pro/remote/dispatcher/state_purchase_view/43607569", "UA-2023-06-28-005786-a")</f>
        <v>UA-2023-06-28-005786-a</v>
      </c>
      <c r="C23" s="9" t="s">
        <v>2</v>
      </c>
      <c r="D23" s="9" t="s">
        <v>52</v>
      </c>
      <c r="E23" s="9" t="s">
        <v>121</v>
      </c>
      <c r="F23" s="9" t="s">
        <v>27</v>
      </c>
      <c r="G23" s="9" t="s">
        <v>174</v>
      </c>
      <c r="H23" s="10">
        <v>390</v>
      </c>
    </row>
    <row r="24" spans="1:8" ht="38.25" x14ac:dyDescent="0.25">
      <c r="A24" s="7">
        <v>20</v>
      </c>
      <c r="B24" s="8" t="str">
        <f>HYPERLINK("https://my.zakupivli.pro/remote/dispatcher/state_purchase_view/43909050", "UA-2023-07-13-008476-a")</f>
        <v>UA-2023-07-13-008476-a</v>
      </c>
      <c r="C24" s="9" t="s">
        <v>92</v>
      </c>
      <c r="D24" s="9" t="s">
        <v>45</v>
      </c>
      <c r="E24" s="9" t="s">
        <v>126</v>
      </c>
      <c r="F24" s="9" t="s">
        <v>20</v>
      </c>
      <c r="G24" s="9" t="s">
        <v>153</v>
      </c>
      <c r="H24" s="10">
        <v>2400000</v>
      </c>
    </row>
    <row r="25" spans="1:8" ht="38.25" x14ac:dyDescent="0.25">
      <c r="A25" s="7">
        <v>21</v>
      </c>
      <c r="B25" s="8" t="str">
        <f>HYPERLINK("https://my.zakupivli.pro/remote/dispatcher/state_purchase_view/41856549", "UA-2023-04-06-009784-a")</f>
        <v>UA-2023-04-06-009784-a</v>
      </c>
      <c r="C25" s="9" t="s">
        <v>71</v>
      </c>
      <c r="D25" s="9" t="s">
        <v>10</v>
      </c>
      <c r="E25" s="9" t="s">
        <v>110</v>
      </c>
      <c r="F25" s="9" t="s">
        <v>34</v>
      </c>
      <c r="G25" s="9" t="s">
        <v>140</v>
      </c>
      <c r="H25" s="10">
        <v>1806.84</v>
      </c>
    </row>
    <row r="26" spans="1:8" ht="38.25" x14ac:dyDescent="0.25">
      <c r="A26" s="7">
        <v>22</v>
      </c>
      <c r="B26" s="8" t="str">
        <f>HYPERLINK("https://my.zakupivli.pro/remote/dispatcher/state_purchase_view/43295437", "UA-2023-06-14-014760-a")</f>
        <v>UA-2023-06-14-014760-a</v>
      </c>
      <c r="C26" s="9" t="s">
        <v>61</v>
      </c>
      <c r="D26" s="9" t="s">
        <v>32</v>
      </c>
      <c r="E26" s="9" t="s">
        <v>110</v>
      </c>
      <c r="F26" s="9" t="s">
        <v>34</v>
      </c>
      <c r="G26" s="9" t="s">
        <v>155</v>
      </c>
      <c r="H26" s="10">
        <v>5691.06</v>
      </c>
    </row>
    <row r="27" spans="1:8" ht="38.25" x14ac:dyDescent="0.25">
      <c r="A27" s="7">
        <v>23</v>
      </c>
      <c r="B27" s="8" t="str">
        <f>HYPERLINK("https://my.zakupivli.pro/remote/dispatcher/state_purchase_view/46010301", "UA-2023-10-19-007017-a")</f>
        <v>UA-2023-10-19-007017-a</v>
      </c>
      <c r="C27" s="9" t="s">
        <v>101</v>
      </c>
      <c r="D27" s="9" t="s">
        <v>45</v>
      </c>
      <c r="E27" s="9" t="s">
        <v>117</v>
      </c>
      <c r="F27" s="9" t="s">
        <v>31</v>
      </c>
      <c r="G27" s="9" t="s">
        <v>159</v>
      </c>
      <c r="H27" s="10">
        <v>1350000</v>
      </c>
    </row>
    <row r="28" spans="1:8" ht="38.25" x14ac:dyDescent="0.25">
      <c r="A28" s="7">
        <v>24</v>
      </c>
      <c r="B28" s="8" t="str">
        <f>HYPERLINK("https://my.zakupivli.pro/remote/dispatcher/state_purchase_view/40567075", "UA-2023-02-02-014444-a")</f>
        <v>UA-2023-02-02-014444-a</v>
      </c>
      <c r="C28" s="9" t="s">
        <v>59</v>
      </c>
      <c r="D28" s="9" t="s">
        <v>35</v>
      </c>
      <c r="E28" s="9" t="s">
        <v>113</v>
      </c>
      <c r="F28" s="9" t="s">
        <v>24</v>
      </c>
      <c r="G28" s="9" t="s">
        <v>132</v>
      </c>
      <c r="H28" s="10">
        <v>8319.9599999999991</v>
      </c>
    </row>
    <row r="29" spans="1:8" ht="25.5" x14ac:dyDescent="0.25">
      <c r="A29" s="7">
        <v>25</v>
      </c>
      <c r="B29" s="8" t="str">
        <f>HYPERLINK("https://my.zakupivli.pro/remote/dispatcher/state_purchase_view/38627570", "UA-2022-11-17-005582-a")</f>
        <v>UA-2022-11-17-005582-a</v>
      </c>
      <c r="C29" s="9" t="s">
        <v>57</v>
      </c>
      <c r="D29" s="9" t="s">
        <v>9</v>
      </c>
      <c r="E29" s="9" t="s">
        <v>124</v>
      </c>
      <c r="F29" s="9" t="s">
        <v>26</v>
      </c>
      <c r="G29" s="9" t="s">
        <v>133</v>
      </c>
      <c r="H29" s="10">
        <v>339378</v>
      </c>
    </row>
    <row r="30" spans="1:8" ht="63.75" x14ac:dyDescent="0.25">
      <c r="A30" s="7">
        <v>26</v>
      </c>
      <c r="B30" s="8" t="str">
        <f>HYPERLINK("https://my.zakupivli.pro/remote/dispatcher/state_purchase_view/41494213", "UA-2023-03-17-011197-a")</f>
        <v>UA-2023-03-17-011197-a</v>
      </c>
      <c r="C30" s="9" t="s">
        <v>95</v>
      </c>
      <c r="D30" s="9" t="s">
        <v>44</v>
      </c>
      <c r="E30" s="9" t="s">
        <v>120</v>
      </c>
      <c r="F30" s="9" t="s">
        <v>20</v>
      </c>
      <c r="G30" s="9" t="s">
        <v>158</v>
      </c>
      <c r="H30" s="10">
        <v>5701500.7199999997</v>
      </c>
    </row>
    <row r="31" spans="1:8" ht="51" x14ac:dyDescent="0.25">
      <c r="A31" s="7">
        <v>27</v>
      </c>
      <c r="B31" s="8" t="str">
        <f>HYPERLINK("https://my.zakupivli.pro/remote/dispatcher/state_purchase_view/45666422", "UA-2023-10-05-008126-a")</f>
        <v>UA-2023-10-05-008126-a</v>
      </c>
      <c r="C31" s="9" t="s">
        <v>2</v>
      </c>
      <c r="D31" s="9" t="s">
        <v>52</v>
      </c>
      <c r="E31" s="9" t="s">
        <v>121</v>
      </c>
      <c r="F31" s="9" t="s">
        <v>27</v>
      </c>
      <c r="G31" s="9" t="s">
        <v>174</v>
      </c>
      <c r="H31" s="10">
        <v>780</v>
      </c>
    </row>
    <row r="32" spans="1:8" ht="38.25" x14ac:dyDescent="0.25">
      <c r="A32" s="7">
        <v>28</v>
      </c>
      <c r="B32" s="8" t="str">
        <f>HYPERLINK("https://my.zakupivli.pro/remote/dispatcher/state_purchase_view/43525284", "UA-2023-06-23-009077-a")</f>
        <v>UA-2023-06-23-009077-a</v>
      </c>
      <c r="C32" s="9" t="s">
        <v>91</v>
      </c>
      <c r="D32" s="9" t="s">
        <v>45</v>
      </c>
      <c r="E32" s="9" t="s">
        <v>114</v>
      </c>
      <c r="F32" s="9" t="s">
        <v>5</v>
      </c>
      <c r="G32" s="9" t="s">
        <v>164</v>
      </c>
      <c r="H32" s="10">
        <v>292200</v>
      </c>
    </row>
    <row r="33" spans="1:8" ht="51" x14ac:dyDescent="0.25">
      <c r="A33" s="7">
        <v>29</v>
      </c>
      <c r="B33" s="8" t="str">
        <f>HYPERLINK("https://my.zakupivli.pro/remote/dispatcher/state_purchase_view/43612247", "UA-2023-06-28-007902-a")</f>
        <v>UA-2023-06-28-007902-a</v>
      </c>
      <c r="C33" s="9" t="s">
        <v>2</v>
      </c>
      <c r="D33" s="9" t="s">
        <v>52</v>
      </c>
      <c r="E33" s="9" t="s">
        <v>121</v>
      </c>
      <c r="F33" s="9" t="s">
        <v>27</v>
      </c>
      <c r="G33" s="9" t="s">
        <v>174</v>
      </c>
      <c r="H33" s="10">
        <v>780</v>
      </c>
    </row>
    <row r="34" spans="1:8" ht="76.5" x14ac:dyDescent="0.25">
      <c r="A34" s="7">
        <v>30</v>
      </c>
      <c r="B34" s="8" t="str">
        <f>HYPERLINK("https://my.zakupivli.pro/remote/dispatcher/state_purchase_view/46972237", "UA-2023-11-24-009482-a")</f>
        <v>UA-2023-11-24-009482-a</v>
      </c>
      <c r="C34" s="9" t="s">
        <v>94</v>
      </c>
      <c r="D34" s="9" t="s">
        <v>45</v>
      </c>
      <c r="E34" s="9" t="s">
        <v>120</v>
      </c>
      <c r="F34" s="9" t="s">
        <v>20</v>
      </c>
      <c r="G34" s="9" t="s">
        <v>166</v>
      </c>
      <c r="H34" s="10">
        <v>3699504.29</v>
      </c>
    </row>
    <row r="35" spans="1:8" ht="38.25" x14ac:dyDescent="0.25">
      <c r="A35" s="7">
        <v>31</v>
      </c>
      <c r="B35" s="8" t="str">
        <f>HYPERLINK("https://my.zakupivli.pro/remote/dispatcher/state_purchase_view/46495029", "UA-2023-11-08-010004-a")</f>
        <v>UA-2023-11-08-010004-a</v>
      </c>
      <c r="C35" s="9" t="s">
        <v>74</v>
      </c>
      <c r="D35" s="9" t="s">
        <v>41</v>
      </c>
      <c r="E35" s="9" t="s">
        <v>118</v>
      </c>
      <c r="F35" s="9" t="s">
        <v>28</v>
      </c>
      <c r="G35" s="9" t="s">
        <v>176</v>
      </c>
      <c r="H35" s="10">
        <v>7197.6</v>
      </c>
    </row>
    <row r="36" spans="1:8" ht="76.5" x14ac:dyDescent="0.25">
      <c r="A36" s="7">
        <v>32</v>
      </c>
      <c r="B36" s="8" t="str">
        <f>HYPERLINK("https://my.zakupivli.pro/remote/dispatcher/state_purchase_view/44242265", "UA-2023-08-01-003320-a")</f>
        <v>UA-2023-08-01-003320-a</v>
      </c>
      <c r="C36" s="9" t="s">
        <v>96</v>
      </c>
      <c r="D36" s="9" t="s">
        <v>46</v>
      </c>
      <c r="E36" s="9" t="s">
        <v>125</v>
      </c>
      <c r="F36" s="9" t="s">
        <v>29</v>
      </c>
      <c r="G36" s="9" t="s">
        <v>130</v>
      </c>
      <c r="H36" s="10">
        <v>724551.85</v>
      </c>
    </row>
    <row r="37" spans="1:8" ht="38.25" x14ac:dyDescent="0.25">
      <c r="A37" s="7">
        <v>33</v>
      </c>
      <c r="B37" s="8" t="str">
        <f>HYPERLINK("https://my.zakupivli.pro/remote/dispatcher/state_purchase_view/44951361", "UA-2023-09-05-009354-a")</f>
        <v>UA-2023-09-05-009354-a</v>
      </c>
      <c r="C37" s="9" t="s">
        <v>78</v>
      </c>
      <c r="D37" s="9" t="s">
        <v>39</v>
      </c>
      <c r="E37" s="9" t="s">
        <v>70</v>
      </c>
      <c r="F37" s="9" t="s">
        <v>7</v>
      </c>
      <c r="G37" s="9" t="s">
        <v>0</v>
      </c>
      <c r="H37" s="10">
        <v>35760</v>
      </c>
    </row>
    <row r="38" spans="1:8" x14ac:dyDescent="0.25">
      <c r="A38" s="7">
        <v>34</v>
      </c>
      <c r="B38" s="8" t="str">
        <f>HYPERLINK("https://my.zakupivli.pro/remote/dispatcher/state_purchase_view/47378455", "UA-2023-12-07-016526-a")</f>
        <v>UA-2023-12-07-016526-a</v>
      </c>
      <c r="C38" s="9" t="s">
        <v>60</v>
      </c>
      <c r="D38" s="9" t="s">
        <v>16</v>
      </c>
      <c r="E38" s="9" t="s">
        <v>70</v>
      </c>
      <c r="F38" s="9" t="s">
        <v>7</v>
      </c>
      <c r="G38" s="9" t="s">
        <v>144</v>
      </c>
      <c r="H38" s="10">
        <v>97550</v>
      </c>
    </row>
    <row r="39" spans="1:8" ht="51" x14ac:dyDescent="0.25">
      <c r="A39" s="7">
        <v>35</v>
      </c>
      <c r="B39" s="8" t="str">
        <f>HYPERLINK("https://my.zakupivli.pro/remote/dispatcher/state_purchase_view/46039703", "UA-2023-10-20-004768-a")</f>
        <v>UA-2023-10-20-004768-a</v>
      </c>
      <c r="C39" s="9" t="s">
        <v>89</v>
      </c>
      <c r="D39" s="9" t="s">
        <v>37</v>
      </c>
      <c r="E39" s="9" t="s">
        <v>105</v>
      </c>
      <c r="F39" s="9" t="s">
        <v>13</v>
      </c>
      <c r="G39" s="9" t="s">
        <v>162</v>
      </c>
      <c r="H39" s="10">
        <v>2812.5</v>
      </c>
    </row>
    <row r="40" spans="1:8" ht="38.25" x14ac:dyDescent="0.25">
      <c r="A40" s="7">
        <v>36</v>
      </c>
      <c r="B40" s="8" t="str">
        <f>HYPERLINK("https://my.zakupivli.pro/remote/dispatcher/state_purchase_view/46570772", "UA-2023-11-10-010563-a")</f>
        <v>UA-2023-11-10-010563-a</v>
      </c>
      <c r="C40" s="9" t="s">
        <v>79</v>
      </c>
      <c r="D40" s="9" t="s">
        <v>39</v>
      </c>
      <c r="E40" s="9" t="s">
        <v>70</v>
      </c>
      <c r="F40" s="9" t="s">
        <v>7</v>
      </c>
      <c r="G40" s="9" t="s">
        <v>150</v>
      </c>
      <c r="H40" s="10">
        <v>63630</v>
      </c>
    </row>
    <row r="41" spans="1:8" ht="38.25" x14ac:dyDescent="0.25">
      <c r="A41" s="7">
        <v>37</v>
      </c>
      <c r="B41" s="8" t="str">
        <f>HYPERLINK("https://my.zakupivli.pro/remote/dispatcher/state_purchase_view/46876734", "UA-2023-11-22-008292-a")</f>
        <v>UA-2023-11-22-008292-a</v>
      </c>
      <c r="C41" s="9" t="s">
        <v>61</v>
      </c>
      <c r="D41" s="9" t="s">
        <v>33</v>
      </c>
      <c r="E41" s="9" t="s">
        <v>110</v>
      </c>
      <c r="F41" s="9" t="s">
        <v>34</v>
      </c>
      <c r="G41" s="9" t="s">
        <v>163</v>
      </c>
      <c r="H41" s="10">
        <v>17202.72</v>
      </c>
    </row>
    <row r="42" spans="1:8" ht="25.5" x14ac:dyDescent="0.25">
      <c r="A42" s="7">
        <v>38</v>
      </c>
      <c r="B42" s="8" t="str">
        <f>HYPERLINK("https://my.zakupivli.pro/remote/dispatcher/state_purchase_view/40441333", "UA-2023-01-30-007854-a")</f>
        <v>UA-2023-01-30-007854-a</v>
      </c>
      <c r="C42" s="9" t="s">
        <v>80</v>
      </c>
      <c r="D42" s="9" t="s">
        <v>40</v>
      </c>
      <c r="E42" s="9" t="s">
        <v>68</v>
      </c>
      <c r="F42" s="9" t="s">
        <v>4</v>
      </c>
      <c r="G42" s="9" t="s">
        <v>169</v>
      </c>
      <c r="H42" s="10">
        <v>85699.35</v>
      </c>
    </row>
    <row r="43" spans="1:8" ht="38.25" x14ac:dyDescent="0.25">
      <c r="A43" s="7">
        <v>39</v>
      </c>
      <c r="B43" s="8" t="str">
        <f>HYPERLINK("https://my.zakupivli.pro/remote/dispatcher/state_purchase_view/41911357", "UA-2023-04-10-010032-a")</f>
        <v>UA-2023-04-10-010032-a</v>
      </c>
      <c r="C43" s="9" t="s">
        <v>85</v>
      </c>
      <c r="D43" s="9" t="s">
        <v>45</v>
      </c>
      <c r="E43" s="9" t="s">
        <v>120</v>
      </c>
      <c r="F43" s="9" t="s">
        <v>20</v>
      </c>
      <c r="G43" s="9" t="s">
        <v>148</v>
      </c>
      <c r="H43" s="10">
        <v>2339240</v>
      </c>
    </row>
    <row r="44" spans="1:8" ht="38.25" x14ac:dyDescent="0.25">
      <c r="A44" s="7">
        <v>40</v>
      </c>
      <c r="B44" s="8" t="str">
        <f>HYPERLINK("https://my.zakupivli.pro/remote/dispatcher/state_purchase_view/47043034", "UA-2023-11-28-003941-a")</f>
        <v>UA-2023-11-28-003941-a</v>
      </c>
      <c r="C44" s="9" t="s">
        <v>85</v>
      </c>
      <c r="D44" s="9" t="s">
        <v>45</v>
      </c>
      <c r="E44" s="9" t="s">
        <v>120</v>
      </c>
      <c r="F44" s="9" t="s">
        <v>20</v>
      </c>
      <c r="G44" s="9" t="s">
        <v>168</v>
      </c>
      <c r="H44" s="10">
        <v>2724729.89</v>
      </c>
    </row>
    <row r="45" spans="1:8" ht="89.25" x14ac:dyDescent="0.25">
      <c r="A45" s="7">
        <v>41</v>
      </c>
      <c r="B45" s="8" t="str">
        <f>HYPERLINK("https://my.zakupivli.pro/remote/dispatcher/state_purchase_view/47697519", "UA-2023-12-15-018026-a")</f>
        <v>UA-2023-12-15-018026-a</v>
      </c>
      <c r="C45" s="9" t="s">
        <v>93</v>
      </c>
      <c r="D45" s="9" t="s">
        <v>47</v>
      </c>
      <c r="E45" s="9" t="s">
        <v>111</v>
      </c>
      <c r="F45" s="9" t="s">
        <v>29</v>
      </c>
      <c r="G45" s="9" t="s">
        <v>156</v>
      </c>
      <c r="H45" s="10">
        <v>32000</v>
      </c>
    </row>
    <row r="46" spans="1:8" ht="25.5" x14ac:dyDescent="0.25">
      <c r="A46" s="7">
        <v>42</v>
      </c>
      <c r="B46" s="8" t="str">
        <f>HYPERLINK("https://my.zakupivli.pro/remote/dispatcher/state_purchase_view/45018516", "UA-2023-09-07-009166-a")</f>
        <v>UA-2023-09-07-009166-a</v>
      </c>
      <c r="C46" s="9" t="s">
        <v>65</v>
      </c>
      <c r="D46" s="9" t="s">
        <v>17</v>
      </c>
      <c r="E46" s="9" t="s">
        <v>114</v>
      </c>
      <c r="F46" s="9" t="s">
        <v>5</v>
      </c>
      <c r="G46" s="9" t="s">
        <v>141</v>
      </c>
      <c r="H46" s="10">
        <v>3161.88</v>
      </c>
    </row>
    <row r="47" spans="1:8" ht="25.5" x14ac:dyDescent="0.25">
      <c r="A47" s="7">
        <v>43</v>
      </c>
      <c r="B47" s="8" t="str">
        <f>HYPERLINK("https://my.zakupivli.pro/remote/dispatcher/state_purchase_view/44331480", "UA-2023-08-04-007048-a")</f>
        <v>UA-2023-08-04-007048-a</v>
      </c>
      <c r="C47" s="9" t="s">
        <v>58</v>
      </c>
      <c r="D47" s="9" t="s">
        <v>11</v>
      </c>
      <c r="E47" s="9" t="s">
        <v>128</v>
      </c>
      <c r="F47" s="9" t="s">
        <v>7</v>
      </c>
      <c r="G47" s="9" t="s">
        <v>138</v>
      </c>
      <c r="H47" s="10">
        <v>92550</v>
      </c>
    </row>
    <row r="48" spans="1:8" ht="38.25" x14ac:dyDescent="0.25">
      <c r="A48" s="7">
        <v>44</v>
      </c>
      <c r="B48" s="8" t="str">
        <f>HYPERLINK("https://my.zakupivli.pro/remote/dispatcher/state_purchase_view/41379135", "UA-2023-03-13-010754-a")</f>
        <v>UA-2023-03-13-010754-a</v>
      </c>
      <c r="C48" s="9" t="s">
        <v>82</v>
      </c>
      <c r="D48" s="9" t="s">
        <v>49</v>
      </c>
      <c r="E48" s="9" t="s">
        <v>116</v>
      </c>
      <c r="F48" s="9" t="s">
        <v>23</v>
      </c>
      <c r="G48" s="9" t="s">
        <v>134</v>
      </c>
      <c r="H48" s="10">
        <v>4724000</v>
      </c>
    </row>
    <row r="49" spans="1:8" ht="38.25" x14ac:dyDescent="0.25">
      <c r="A49" s="7">
        <v>45</v>
      </c>
      <c r="B49" s="8" t="str">
        <f>HYPERLINK("https://my.zakupivli.pro/remote/dispatcher/state_purchase_view/44252565", "UA-2023-08-01-007900-a")</f>
        <v>UA-2023-08-01-007900-a</v>
      </c>
      <c r="C49" s="9" t="s">
        <v>84</v>
      </c>
      <c r="D49" s="9" t="s">
        <v>45</v>
      </c>
      <c r="E49" s="9" t="s">
        <v>120</v>
      </c>
      <c r="F49" s="9" t="s">
        <v>20</v>
      </c>
      <c r="G49" s="9" t="s">
        <v>131</v>
      </c>
      <c r="H49" s="10">
        <v>4440000</v>
      </c>
    </row>
    <row r="50" spans="1:8" ht="38.25" x14ac:dyDescent="0.25">
      <c r="A50" s="7">
        <v>46</v>
      </c>
      <c r="B50" s="8" t="str">
        <f>HYPERLINK("https://my.zakupivli.pro/remote/dispatcher/state_purchase_view/40393430", "UA-2023-01-27-005520-a")</f>
        <v>UA-2023-01-27-005520-a</v>
      </c>
      <c r="C50" s="9" t="s">
        <v>75</v>
      </c>
      <c r="D50" s="9" t="s">
        <v>41</v>
      </c>
      <c r="E50" s="9" t="s">
        <v>112</v>
      </c>
      <c r="F50" s="9" t="s">
        <v>19</v>
      </c>
      <c r="G50" s="9" t="s">
        <v>167</v>
      </c>
      <c r="H50" s="10">
        <v>11499.96</v>
      </c>
    </row>
    <row r="51" spans="1:8" x14ac:dyDescent="0.25">
      <c r="A51" s="7">
        <v>47</v>
      </c>
      <c r="B51" s="8" t="str">
        <f>HYPERLINK("https://my.zakupivli.pro/remote/dispatcher/state_purchase_view/47377327", "UA-2023-12-07-016187-a")</f>
        <v>UA-2023-12-07-016187-a</v>
      </c>
      <c r="C51" s="9" t="s">
        <v>106</v>
      </c>
      <c r="D51" s="9" t="s">
        <v>30</v>
      </c>
      <c r="E51" s="9" t="s">
        <v>70</v>
      </c>
      <c r="F51" s="9" t="s">
        <v>7</v>
      </c>
      <c r="G51" s="9" t="s">
        <v>143</v>
      </c>
      <c r="H51" s="10">
        <v>19980</v>
      </c>
    </row>
    <row r="52" spans="1:8" ht="38.25" x14ac:dyDescent="0.25">
      <c r="A52" s="7">
        <v>48</v>
      </c>
      <c r="B52" s="8" t="str">
        <f>HYPERLINK("https://my.zakupivli.pro/remote/dispatcher/state_purchase_view/41913604", "UA-2023-04-10-010979-a")</f>
        <v>UA-2023-04-10-010979-a</v>
      </c>
      <c r="C52" s="9" t="s">
        <v>83</v>
      </c>
      <c r="D52" s="9" t="s">
        <v>45</v>
      </c>
      <c r="E52" s="9" t="s">
        <v>120</v>
      </c>
      <c r="F52" s="9" t="s">
        <v>20</v>
      </c>
      <c r="G52" s="9" t="s">
        <v>149</v>
      </c>
      <c r="H52" s="10">
        <v>3615188</v>
      </c>
    </row>
    <row r="53" spans="1:8" ht="25.5" x14ac:dyDescent="0.25">
      <c r="A53" s="7">
        <v>49</v>
      </c>
      <c r="B53" s="8" t="str">
        <f>HYPERLINK("https://my.zakupivli.pro/remote/dispatcher/state_purchase_view/42691970", "UA-2023-05-18-011658-a")</f>
        <v>UA-2023-05-18-011658-a</v>
      </c>
      <c r="C53" s="9" t="s">
        <v>98</v>
      </c>
      <c r="D53" s="9" t="s">
        <v>38</v>
      </c>
      <c r="E53" s="9" t="s">
        <v>56</v>
      </c>
      <c r="F53" s="9" t="s">
        <v>21</v>
      </c>
      <c r="G53" s="9" t="s">
        <v>178</v>
      </c>
      <c r="H53" s="10">
        <v>1450</v>
      </c>
    </row>
    <row r="54" spans="1:8" ht="25.5" x14ac:dyDescent="0.25">
      <c r="A54" s="7">
        <v>50</v>
      </c>
      <c r="B54" s="8" t="str">
        <f>HYPERLINK("https://my.zakupivli.pro/remote/dispatcher/state_purchase_view/41963883", "UA-2023-04-12-009496-a")</f>
        <v>UA-2023-04-12-009496-a</v>
      </c>
      <c r="C54" s="9" t="s">
        <v>73</v>
      </c>
      <c r="D54" s="9" t="s">
        <v>46</v>
      </c>
      <c r="E54" s="9" t="s">
        <v>111</v>
      </c>
      <c r="F54" s="9" t="s">
        <v>29</v>
      </c>
      <c r="G54" s="9" t="s">
        <v>152</v>
      </c>
      <c r="H54" s="10">
        <v>229999.92</v>
      </c>
    </row>
    <row r="55" spans="1:8" ht="38.25" x14ac:dyDescent="0.25">
      <c r="A55" s="7">
        <v>51</v>
      </c>
      <c r="B55" s="8" t="str">
        <f>HYPERLINK("https://my.zakupivli.pro/remote/dispatcher/state_purchase_view/46651540", "UA-2023-11-14-013450-a")</f>
        <v>UA-2023-11-14-013450-a</v>
      </c>
      <c r="C55" s="9" t="s">
        <v>76</v>
      </c>
      <c r="D55" s="9" t="s">
        <v>41</v>
      </c>
      <c r="E55" s="9" t="s">
        <v>118</v>
      </c>
      <c r="F55" s="9" t="s">
        <v>28</v>
      </c>
      <c r="G55" s="9" t="s">
        <v>175</v>
      </c>
      <c r="H55" s="10">
        <v>21592.799999999999</v>
      </c>
    </row>
    <row r="56" spans="1:8" ht="51" x14ac:dyDescent="0.25">
      <c r="A56" s="7">
        <v>52</v>
      </c>
      <c r="B56" s="8" t="str">
        <f>HYPERLINK("https://my.zakupivli.pro/remote/dispatcher/state_purchase_view/47152497", "UA-2023-11-30-015743-a")</f>
        <v>UA-2023-11-30-015743-a</v>
      </c>
      <c r="C56" s="9" t="s">
        <v>100</v>
      </c>
      <c r="D56" s="9" t="s">
        <v>45</v>
      </c>
      <c r="E56" s="9" t="s">
        <v>117</v>
      </c>
      <c r="F56" s="9" t="s">
        <v>31</v>
      </c>
      <c r="G56" s="9" t="s">
        <v>173</v>
      </c>
      <c r="H56" s="10">
        <v>485279.47</v>
      </c>
    </row>
    <row r="57" spans="1:8" ht="76.5" x14ac:dyDescent="0.25">
      <c r="A57" s="7">
        <v>53</v>
      </c>
      <c r="B57" s="8" t="str">
        <f>HYPERLINK("https://my.zakupivli.pro/remote/dispatcher/state_purchase_view/42422427", "UA-2023-05-08-002531-a")</f>
        <v>UA-2023-05-08-002531-a</v>
      </c>
      <c r="C57" s="9" t="s">
        <v>96</v>
      </c>
      <c r="D57" s="9" t="s">
        <v>46</v>
      </c>
      <c r="E57" s="9" t="s">
        <v>111</v>
      </c>
      <c r="F57" s="9" t="s">
        <v>29</v>
      </c>
      <c r="G57" s="9" t="s">
        <v>147</v>
      </c>
      <c r="H57" s="10">
        <v>724551.85</v>
      </c>
    </row>
  </sheetData>
  <autoFilter ref="A4:H57"/>
  <hyperlinks>
    <hyperlink ref="B5" r:id="rId1" display="https://my.zakupivli.pro/remote/dispatcher/state_purchase_view/41403316"/>
    <hyperlink ref="B6" r:id="rId2" display="https://my.zakupivli.pro/remote/dispatcher/state_purchase_view/44499780"/>
    <hyperlink ref="B7" r:id="rId3" display="https://my.zakupivli.pro/remote/dispatcher/state_purchase_view/41394091"/>
    <hyperlink ref="B8" r:id="rId4" display="https://my.zakupivli.pro/remote/dispatcher/state_purchase_view/41436423"/>
    <hyperlink ref="B9" r:id="rId5" display="https://my.zakupivli.pro/remote/dispatcher/state_purchase_view/41452963"/>
    <hyperlink ref="B10" r:id="rId6" display="https://my.zakupivli.pro/remote/dispatcher/state_purchase_view/44438965"/>
    <hyperlink ref="B11" r:id="rId7" display="https://my.zakupivli.pro/remote/dispatcher/state_purchase_view/47152044"/>
    <hyperlink ref="B12" r:id="rId8" display="https://my.zakupivli.pro/remote/dispatcher/state_purchase_view/47379351"/>
    <hyperlink ref="B13" r:id="rId9" display="https://my.zakupivli.pro/remote/dispatcher/state_purchase_view/43656766"/>
    <hyperlink ref="B14" r:id="rId10" display="https://my.zakupivli.pro/remote/dispatcher/state_purchase_view/45021061"/>
    <hyperlink ref="B15" r:id="rId11" display="https://my.zakupivli.pro/remote/dispatcher/state_purchase_view/44478436"/>
    <hyperlink ref="B16" r:id="rId12" display="https://my.zakupivli.pro/remote/dispatcher/state_purchase_view/40200450"/>
    <hyperlink ref="B17" r:id="rId13" display="https://my.zakupivli.pro/remote/dispatcher/state_purchase_view/44319144"/>
    <hyperlink ref="B18" r:id="rId14" display="https://my.zakupivli.pro/remote/dispatcher/state_purchase_view/47152276"/>
    <hyperlink ref="B19" r:id="rId15" display="https://my.zakupivli.pro/remote/dispatcher/state_purchase_view/40843812"/>
    <hyperlink ref="B20" r:id="rId16" display="https://my.zakupivli.pro/remote/dispatcher/state_purchase_view/38917851"/>
    <hyperlink ref="B21" r:id="rId17" display="https://my.zakupivli.pro/remote/dispatcher/state_purchase_view/46360801"/>
    <hyperlink ref="B22" r:id="rId18" display="https://my.zakupivli.pro/remote/dispatcher/state_purchase_view/44945983"/>
    <hyperlink ref="B23" r:id="rId19" display="https://my.zakupivli.pro/remote/dispatcher/state_purchase_view/43607569"/>
    <hyperlink ref="B24" r:id="rId20" display="https://my.zakupivli.pro/remote/dispatcher/state_purchase_view/43909050"/>
    <hyperlink ref="B25" r:id="rId21" display="https://my.zakupivli.pro/remote/dispatcher/state_purchase_view/41856549"/>
    <hyperlink ref="B26" r:id="rId22" display="https://my.zakupivli.pro/remote/dispatcher/state_purchase_view/43295437"/>
    <hyperlink ref="B27" r:id="rId23" display="https://my.zakupivli.pro/remote/dispatcher/state_purchase_view/46010301"/>
    <hyperlink ref="B28" r:id="rId24" display="https://my.zakupivli.pro/remote/dispatcher/state_purchase_view/40567075"/>
    <hyperlink ref="B29" r:id="rId25" display="https://my.zakupivli.pro/remote/dispatcher/state_purchase_view/38627570"/>
    <hyperlink ref="B30" r:id="rId26" display="https://my.zakupivli.pro/remote/dispatcher/state_purchase_view/41494213"/>
    <hyperlink ref="B31" r:id="rId27" display="https://my.zakupivli.pro/remote/dispatcher/state_purchase_view/45666422"/>
    <hyperlink ref="B32" r:id="rId28" display="https://my.zakupivli.pro/remote/dispatcher/state_purchase_view/43525284"/>
    <hyperlink ref="B33" r:id="rId29" display="https://my.zakupivli.pro/remote/dispatcher/state_purchase_view/43612247"/>
    <hyperlink ref="B34" r:id="rId30" display="https://my.zakupivli.pro/remote/dispatcher/state_purchase_view/46972237"/>
    <hyperlink ref="B35" r:id="rId31" display="https://my.zakupivli.pro/remote/dispatcher/state_purchase_view/46495029"/>
    <hyperlink ref="B36" r:id="rId32" display="https://my.zakupivli.pro/remote/dispatcher/state_purchase_view/44242265"/>
    <hyperlink ref="B37" r:id="rId33" display="https://my.zakupivli.pro/remote/dispatcher/state_purchase_view/44951361"/>
    <hyperlink ref="B38" r:id="rId34" display="https://my.zakupivli.pro/remote/dispatcher/state_purchase_view/47378455"/>
    <hyperlink ref="B39" r:id="rId35" display="https://my.zakupivli.pro/remote/dispatcher/state_purchase_view/46039703"/>
    <hyperlink ref="B40" r:id="rId36" display="https://my.zakupivli.pro/remote/dispatcher/state_purchase_view/46570772"/>
    <hyperlink ref="B41" r:id="rId37" display="https://my.zakupivli.pro/remote/dispatcher/state_purchase_view/46876734"/>
    <hyperlink ref="B42" r:id="rId38" display="https://my.zakupivli.pro/remote/dispatcher/state_purchase_view/40441333"/>
    <hyperlink ref="B43" r:id="rId39" display="https://my.zakupivli.pro/remote/dispatcher/state_purchase_view/41911357"/>
    <hyperlink ref="B44" r:id="rId40" display="https://my.zakupivli.pro/remote/dispatcher/state_purchase_view/47043034"/>
    <hyperlink ref="B45" r:id="rId41" display="https://my.zakupivli.pro/remote/dispatcher/state_purchase_view/47697519"/>
    <hyperlink ref="B46" r:id="rId42" display="https://my.zakupivli.pro/remote/dispatcher/state_purchase_view/45018516"/>
    <hyperlink ref="B47" r:id="rId43" display="https://my.zakupivli.pro/remote/dispatcher/state_purchase_view/44331480"/>
    <hyperlink ref="B48" r:id="rId44" display="https://my.zakupivli.pro/remote/dispatcher/state_purchase_view/41379135"/>
    <hyperlink ref="B49" r:id="rId45" display="https://my.zakupivli.pro/remote/dispatcher/state_purchase_view/44252565"/>
    <hyperlink ref="B50" r:id="rId46" display="https://my.zakupivli.pro/remote/dispatcher/state_purchase_view/40393430"/>
    <hyperlink ref="B51" r:id="rId47" display="https://my.zakupivli.pro/remote/dispatcher/state_purchase_view/47377327"/>
    <hyperlink ref="B52" r:id="rId48" display="https://my.zakupivli.pro/remote/dispatcher/state_purchase_view/41913604"/>
    <hyperlink ref="B53" r:id="rId49" display="https://my.zakupivli.pro/remote/dispatcher/state_purchase_view/42691970"/>
    <hyperlink ref="B54" r:id="rId50" display="https://my.zakupivli.pro/remote/dispatcher/state_purchase_view/41963883"/>
    <hyperlink ref="B55" r:id="rId51" display="https://my.zakupivli.pro/remote/dispatcher/state_purchase_view/46651540"/>
    <hyperlink ref="B56" r:id="rId52" display="https://my.zakupivli.pro/remote/dispatcher/state_purchase_view/47152497"/>
    <hyperlink ref="B57" r:id="rId53" display="https://my.zakupivli.pro/remote/dispatcher/state_purchase_view/42422427"/>
  </hyperlinks>
  <pageMargins left="0.75" right="0.75" top="1" bottom="1" header="0.5" footer="0.5"/>
  <pageSetup paperSize="9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Валентина Магро</cp:lastModifiedBy>
  <dcterms:created xsi:type="dcterms:W3CDTF">2024-02-05T14:32:14Z</dcterms:created>
  <dcterms:modified xsi:type="dcterms:W3CDTF">2024-02-05T12:43:58Z</dcterms:modified>
  <cp:category/>
</cp:coreProperties>
</file>