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4\"/>
    </mc:Choice>
  </mc:AlternateContent>
  <bookViews>
    <workbookView xWindow="0" yWindow="0" windowWidth="28800" windowHeight="12330"/>
  </bookViews>
  <sheets>
    <sheet name="Sheet" sheetId="1" r:id="rId1"/>
  </sheets>
  <definedNames>
    <definedName name="_xlnm._FilterDatabase" localSheetId="0" hidden="1">Sheet!$A$4:$K$73</definedName>
  </definedNames>
  <calcPr calcId="162913"/>
</workbook>
</file>

<file path=xl/calcChain.xml><?xml version="1.0" encoding="utf-8"?>
<calcChain xmlns="http://schemas.openxmlformats.org/spreadsheetml/2006/main">
  <c r="B73" i="1" l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<sst xmlns="http://schemas.openxmlformats.org/spreadsheetml/2006/main" count="427" uniqueCount="225">
  <si>
    <t>00191951</t>
  </si>
  <si>
    <t>00759</t>
  </si>
  <si>
    <t>00760/5</t>
  </si>
  <si>
    <t>09310000-5 Електрична енергія</t>
  </si>
  <si>
    <t>09320000-8 Пара, гаряча вода та пов’язана продукція</t>
  </si>
  <si>
    <t>1</t>
  </si>
  <si>
    <t>10</t>
  </si>
  <si>
    <t>10/99.21н</t>
  </si>
  <si>
    <t>1004175</t>
  </si>
  <si>
    <t>11</t>
  </si>
  <si>
    <t>12</t>
  </si>
  <si>
    <t>1206</t>
  </si>
  <si>
    <t>13</t>
  </si>
  <si>
    <t>14</t>
  </si>
  <si>
    <t>14360570</t>
  </si>
  <si>
    <t>148264/21-11</t>
  </si>
  <si>
    <t>15980000-1 Безалкогольні напої</t>
  </si>
  <si>
    <t>18330000-1 Футболки та сорочки</t>
  </si>
  <si>
    <t>18440000-5 Капелюхи та головні убори</t>
  </si>
  <si>
    <t>18930000-7 Мішки та пакети</t>
  </si>
  <si>
    <t>19640000-4 Поліетиленові мішки та пакети для сміття</t>
  </si>
  <si>
    <t>2</t>
  </si>
  <si>
    <t>20</t>
  </si>
  <si>
    <t>205591393</t>
  </si>
  <si>
    <t>21</t>
  </si>
  <si>
    <t>21560766</t>
  </si>
  <si>
    <t>22450000-9 Друкована продукція з елементами захисту</t>
  </si>
  <si>
    <t>22800000-8 Паперові чи картонні реєстраційні журнали, бухгалтерські книги, швидкозшивачі, бланки та інші паперові канцелярські вироби</t>
  </si>
  <si>
    <t>22859846</t>
  </si>
  <si>
    <t>2318600433</t>
  </si>
  <si>
    <t>2415713417</t>
  </si>
  <si>
    <t>2427916858</t>
  </si>
  <si>
    <t>2465800151</t>
  </si>
  <si>
    <t>25.21/OL</t>
  </si>
  <si>
    <t>27</t>
  </si>
  <si>
    <t>2727816548</t>
  </si>
  <si>
    <t>2736409396</t>
  </si>
  <si>
    <t>2744010571</t>
  </si>
  <si>
    <t>28</t>
  </si>
  <si>
    <t>2858412578</t>
  </si>
  <si>
    <t>2866922881</t>
  </si>
  <si>
    <t>29</t>
  </si>
  <si>
    <t>2980010175</t>
  </si>
  <si>
    <t>3</t>
  </si>
  <si>
    <t>30120000-6 Фотокопіювальне та поліграфічне обладнання для офсетного друку</t>
  </si>
  <si>
    <t>30190000-7 Офісне устаткування та приладдя різне</t>
  </si>
  <si>
    <t>30210000-4 Машини для обробки даних (апаратна частина)</t>
  </si>
  <si>
    <t>30230000-0 Комп’ютерне обладнання</t>
  </si>
  <si>
    <t>3027903301</t>
  </si>
  <si>
    <t>31150000-2 Баласти для розрядних ламп чи трубок</t>
  </si>
  <si>
    <t>31510000-4 Електричні лампи розжарення</t>
  </si>
  <si>
    <t>3154725413</t>
  </si>
  <si>
    <t>3179022437</t>
  </si>
  <si>
    <t>32448187</t>
  </si>
  <si>
    <t>32540000-0 Комутаційні щити</t>
  </si>
  <si>
    <t>3363203857</t>
  </si>
  <si>
    <t>34</t>
  </si>
  <si>
    <t>34315660</t>
  </si>
  <si>
    <t>3441611286</t>
  </si>
  <si>
    <t>3447.21/LL</t>
  </si>
  <si>
    <t>35</t>
  </si>
  <si>
    <t>355</t>
  </si>
  <si>
    <t>361</t>
  </si>
  <si>
    <t>36216548</t>
  </si>
  <si>
    <t>36865753</t>
  </si>
  <si>
    <t>371</t>
  </si>
  <si>
    <t>37596682</t>
  </si>
  <si>
    <t>38</t>
  </si>
  <si>
    <t>38528367</t>
  </si>
  <si>
    <t>39</t>
  </si>
  <si>
    <t>39150000-8 Меблі та приспособи різні</t>
  </si>
  <si>
    <t>39220000-0 Кухонне приладдя, товари для дому та господарства і приладдя для закладів громадського харчування</t>
  </si>
  <si>
    <t>39290000-1 Фурнітура різна</t>
  </si>
  <si>
    <t>39510000-0 Вироби домашнього текстилю</t>
  </si>
  <si>
    <t>39710000-2 Електричні побутові прилади</t>
  </si>
  <si>
    <t>39830000-9 Продукція для чищення</t>
  </si>
  <si>
    <t>4</t>
  </si>
  <si>
    <t>40916722</t>
  </si>
  <si>
    <t>41516058</t>
  </si>
  <si>
    <t>41654095</t>
  </si>
  <si>
    <t>43530116</t>
  </si>
  <si>
    <t>44170000-2 Плити, листи, стрічки та фольга, пов’язані з конструкційними матеріалами</t>
  </si>
  <si>
    <t>44320000-9 Кабелі та супутня продукція</t>
  </si>
  <si>
    <t>44520000-1 Замки, ключі та петлі</t>
  </si>
  <si>
    <t>45</t>
  </si>
  <si>
    <t>46</t>
  </si>
  <si>
    <t>48</t>
  </si>
  <si>
    <t>5</t>
  </si>
  <si>
    <t>50310000-1 Технічне обслуговування і ремонт офісної техніки</t>
  </si>
  <si>
    <t>50320000-4 Послуги з ремонту і технічного обслуговування персональних комп’ютерів</t>
  </si>
  <si>
    <t>50730000-1 Послуги з ремонту і технічного обслуговування охолоджувальних установок</t>
  </si>
  <si>
    <t>59</t>
  </si>
  <si>
    <t>6</t>
  </si>
  <si>
    <t>619</t>
  </si>
  <si>
    <t>62</t>
  </si>
  <si>
    <t>64200000-8 Телекомунікаційні послуги</t>
  </si>
  <si>
    <t>64210000-1 Послуги телефонного зв’язку та передачі даних</t>
  </si>
  <si>
    <t>65100000-4 Послуги з розподілу води та супутні послуги</t>
  </si>
  <si>
    <t>70220000-9 Послуги з надання в оренду чи лізингу нежитлової нерухомості</t>
  </si>
  <si>
    <t>72220000-3 Консультаційні послуги з питань систем та з технічних питань</t>
  </si>
  <si>
    <t>72250000-2 Послуги, пов’язані із системами та підтримкою</t>
  </si>
  <si>
    <t>72260000-5 Послуги, пов’язані з програмним забезпеченням</t>
  </si>
  <si>
    <t>72310000-1 Послуги з обробки даних</t>
  </si>
  <si>
    <t>72410000-7 Послуги провайдерів</t>
  </si>
  <si>
    <t>72710000-0 Послуги у сфері локальних мереж</t>
  </si>
  <si>
    <t>72720000-3 Послуги у сфері глобальних мереж</t>
  </si>
  <si>
    <t>73</t>
  </si>
  <si>
    <t>74</t>
  </si>
  <si>
    <t>75</t>
  </si>
  <si>
    <t>79</t>
  </si>
  <si>
    <t>80520000-5 Навчальні засоби</t>
  </si>
  <si>
    <t>92110000-5 Послуги з виробництва кіноплівки та відеокасет і супутні послуги</t>
  </si>
  <si>
    <t>99999999-9 Не відображене в інших розділах</t>
  </si>
  <si>
    <t>MEIS-2852</t>
  </si>
  <si>
    <t>USB флеш накопичувач Goodram</t>
  </si>
  <si>
    <t>USB флеш накопичувач Kingston Transcend</t>
  </si>
  <si>
    <t>ЄДРПОУ переможця</t>
  </si>
  <si>
    <t>Ідентифікатор закупівлі</t>
  </si>
  <si>
    <t>Інформаційно-консультативні послуги з супроводження ПЗ "Звітність"</t>
  </si>
  <si>
    <t>Інформаційні послуги на основі інформаційно-правової системи ЛІГА:ЗАКОН Юрист (LIGA360: Юрист (Пакет Базовий 2)</t>
  </si>
  <si>
    <t>Інформаційні послуги по наданню безпосереднього доступу до Системи</t>
  </si>
  <si>
    <t>АКЦІОНЕРНЕ ТОВАРИСТВО КОМЕРЦІЙНИЙ БАНК "ПРИВАТБАНК"</t>
  </si>
  <si>
    <t>БІВ-80/11</t>
  </si>
  <si>
    <t>БОРИСОВА ІРИНА ВІКТОРІВНА</t>
  </si>
  <si>
    <t>Боброва Карина Юріївна</t>
  </si>
  <si>
    <t>ВАСИЛЕНКО МАКСИМ ВОЛОДИМИРОВИЧ</t>
  </si>
  <si>
    <t>Вода мінеральна «Моршинська» негазована</t>
  </si>
  <si>
    <t>Відшкодування витрат на водопостачання та водовідведення</t>
  </si>
  <si>
    <t>Відшкодування витрат на енергопостачання та реактивну електроенергію</t>
  </si>
  <si>
    <t xml:space="preserve">Відшкодування витрат на теплопостачання </t>
  </si>
  <si>
    <t>Відшкодування частини суми кредиту, отриманого об'єднаннями співвласників багатоквартирних будинків (ОСББ), житлово-будівельними кооперативами (ЖБК) на придбання енергоефективного обладнання та/або матеріалів</t>
  </si>
  <si>
    <t>ГП-39</t>
  </si>
  <si>
    <t>ГРИЩЕНКО АНТОН ГЕННАДІЙОВИЧ</t>
  </si>
  <si>
    <t>ДЕРЖАВНЕ ПІДПРИЄМСТВО "ПРОМСПЕЦЗВ’ЯЗОК"</t>
  </si>
  <si>
    <t>Дата закінчення договору:</t>
  </si>
  <si>
    <t>Дата підписання договору:</t>
  </si>
  <si>
    <t>Диплом А4</t>
  </si>
  <si>
    <t>Друкована продукція (постер А3, листівка)</t>
  </si>
  <si>
    <t xml:space="preserve">Друкована та інша брендована продукція </t>
  </si>
  <si>
    <t>ЖИЛЕНКО ЮРІЙ ВАСИЛЬОВИЧ</t>
  </si>
  <si>
    <t>ЗАБОЛОТНІЙ ІГОР ОЛЕКСІЙОВИЧ</t>
  </si>
  <si>
    <t>Загальнодоступні (універсальні) (абонентська плата за користування телефонним апаратом) ті інші телекомунікаційні послуги</t>
  </si>
  <si>
    <t>Закупівля без використання електронної системи</t>
  </si>
  <si>
    <t>Замок, циліндр та защелка</t>
  </si>
  <si>
    <t>Засоби побутової хімії</t>
  </si>
  <si>
    <t>Зовнішній SSD накопичувач TRANSCEND</t>
  </si>
  <si>
    <t>КІСЛУХІН ОЛЕКСІЙ АНАТОЛІЙОВИЧ</t>
  </si>
  <si>
    <t>КОМУНАЛЬНЕ ПІДПРИЄМСТВО "МІСЬКЕ УПРАВЛІННЯ СПРАВАМИ" ДНІПРОВСЬКОЇ МІСЬКОЇ РАДИ</t>
  </si>
  <si>
    <t>Канцелярські та господарські товари</t>
  </si>
  <si>
    <t>Картридж Canon 737 Black 9435B002 - 2 шт</t>
  </si>
  <si>
    <t>Кепка з логотипом</t>
  </si>
  <si>
    <t>Клавіатура Logitech K120</t>
  </si>
  <si>
    <t>Код CPV</t>
  </si>
  <si>
    <t>Комутатор мережевий TP-Link LS1008G</t>
  </si>
  <si>
    <t>Комутатор мережевий TP-Link LS1008G, кабель UTP 305m</t>
  </si>
  <si>
    <t>Корзина офісна для паперу Buromax 8 л пластикова</t>
  </si>
  <si>
    <t>Крафт-пакет 250*350*140 з логотипом</t>
  </si>
  <si>
    <t>ЛИНДЯ ПАВЛО СЕРГІЙОВИЧ</t>
  </si>
  <si>
    <t>Лампа світлодіодна 120 18Вт матова</t>
  </si>
  <si>
    <t xml:space="preserve">МАРЧЕНКО ВІТАЛІЙ ВОЛОДИМИРОВИЧ
</t>
  </si>
  <si>
    <t>МВ210347</t>
  </si>
  <si>
    <t>Мишка Logitech M185</t>
  </si>
  <si>
    <t>Модуль пам'яті для комп'ютера DDR3 4GB</t>
  </si>
  <si>
    <t>Набір настільний 9 предметів SCHOLZ, щоденник YES A5</t>
  </si>
  <si>
    <t>Навчання спеціалістів у сфері здійснення публічних закупівель</t>
  </si>
  <si>
    <t>Накопичувач SSD 2.5 Apacer</t>
  </si>
  <si>
    <t>Номер договору</t>
  </si>
  <si>
    <t>ПАЛАФІРОВ ЮРІЙ ВОЛОДИМИРОВИЧ</t>
  </si>
  <si>
    <t>ПП Компанія Дромадер</t>
  </si>
  <si>
    <t>ПУБЛІЧНЕ АКЦІОНЕРНЕ ТОВАРИСТВО "УКРТЕЛЕКОМ"</t>
  </si>
  <si>
    <t>Пакет для сміття (20л 45*50, 35л 50*55, 60л 60*80)</t>
  </si>
  <si>
    <t>Папір А4 80г/м2</t>
  </si>
  <si>
    <t>Папір А4 80г/м2 500 арк</t>
  </si>
  <si>
    <t>Переможець (назва)</t>
  </si>
  <si>
    <t>Персональний компютер INTEL Core i5 10400F з монітором Samsung, монітор Philips 243V7QJABF/00</t>
  </si>
  <si>
    <t>Послуги  з постачання, встановлення та налаштування програмного забезпечення: WinPro 10 SNGL OLP NL Legalization GetGenuine (FQC-09481), OfficeStd 2019 UKR OLP C Gov (021-10624)</t>
  </si>
  <si>
    <t>Послуги  з постачання, встановлення та налаштування програмної системи CorelDRAW Graphics Suite 2021</t>
  </si>
  <si>
    <t>Послуги використання комп'ютерної програми "Єдина інформаційна система управління бюджетом" для місцевих бюджетів</t>
  </si>
  <si>
    <t>Послуги доступу до мережі Інтернет (абонентське обслуговування в мережі Інтернет)</t>
  </si>
  <si>
    <t xml:space="preserve">Послуги доступу до мережі Інтернет каналами передачі даних </t>
  </si>
  <si>
    <t>Послуги з демонтажу кондиціонерів</t>
  </si>
  <si>
    <t>Послуги з діагностики та чистки кондиціонерів</t>
  </si>
  <si>
    <t>Послуги з забезпечення рекламної кампанії в соціальних мережах Facebook та Instagram етапу голосування за громадські проєкти Бюджету участі Дніпра у 2021 році</t>
  </si>
  <si>
    <t>Послуги з забезпечення рекламної кампанії в соціальних мережах Facebook та Instagram етапу подання громадських проєктів Бюджету участі Дніпра у 2021 році</t>
  </si>
  <si>
    <t>Послуги з заправки картриджів Canon 725 та Canon 737</t>
  </si>
  <si>
    <t>Послуги з обробки даних, видачі сертифікатів та їх обслуговування</t>
  </si>
  <si>
    <t>Послуги з передавання даних і повідомлень (телекомунікаційні послуги)</t>
  </si>
  <si>
    <t>Послуги з підтримки та роботи системи "Громадський проект" у глобальній мережі інтернет за 2021 рік</t>
  </si>
  <si>
    <t>Послуги з технічного обслуговування персональних комп'ютерів</t>
  </si>
  <si>
    <t>Послуги зі створення відео-ролика "Про Бюджет участі у місті Дніпро"</t>
  </si>
  <si>
    <t>Послуги оренди (найму) приміщень</t>
  </si>
  <si>
    <t>Послуги технічного налаштування та обслуговування локальної мережі</t>
  </si>
  <si>
    <t>Послуги технічного підключення локальної мережі</t>
  </si>
  <si>
    <t>Послуги щодо оновлення та консультування комп’ютерної програми MASTER: «Комплексний облік для бюджетних установ»</t>
  </si>
  <si>
    <t>Постер А4</t>
  </si>
  <si>
    <t>Предмет закупівлі</t>
  </si>
  <si>
    <t xml:space="preserve">Пристрій безперебійного живлення Ritar RTP500 </t>
  </si>
  <si>
    <t>Рамка А4 21*30</t>
  </si>
  <si>
    <t>СКРИПЕЦЬ ОЛЕКСАНДР МИКОЛАЙОВИЧ</t>
  </si>
  <si>
    <t>Спрощена закупівля</t>
  </si>
  <si>
    <t>Стретч плівка 17МКМ/600м</t>
  </si>
  <si>
    <t>Сума договору</t>
  </si>
  <si>
    <t xml:space="preserve">Сумка для ноутбука RivaCase15.6 Sumdex 15.6 </t>
  </si>
  <si>
    <t>ТОВАРИСТВО З ОБМЕЖЕНОЮ ВІДПОВІДАЛЬНІСТЮ "АГЕНТСТВО "КОНСАЛТ"</t>
  </si>
  <si>
    <t>ТОВАРИСТВО З ОБМЕЖЕНОЮ ВІДПОВІДАЛЬНІСТЮ "АЙ ТІ СІСТЕМ ЮКРЕЙН"</t>
  </si>
  <si>
    <t>ТОВАРИСТВО З ОБМЕЖЕНОЮ ВІДПОВІДАЛЬНІСТЮ "ЛАЙФСЕЛЛ"</t>
  </si>
  <si>
    <t>ТОВАРИСТВО З ОБМЕЖЕНОЮ ВІДПОВІДАЛЬНІСТЮ "МАСТЕР:СТРІМ"</t>
  </si>
  <si>
    <t>ТОВАРИСТВО З ОБМЕЖЕНОЮ ВІДПОВІДАЛЬНІСТЮ "НАУКОВО-ВИРОБНИЧЕ ПІДПРИЄМСТВО "ТРАЙФЛ"</t>
  </si>
  <si>
    <t>ТОВАРИСТВО З ОБМЕЖЕНОЮ ВІДПОВІДАЛЬНІСТЮ "ОПЕНДАТАКОРП"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</si>
  <si>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</si>
  <si>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</si>
  <si>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Телекомунікаційні послуги</t>
  </si>
  <si>
    <t>Тип процедури</t>
  </si>
  <si>
    <t>Тканинні ролети на вікна</t>
  </si>
  <si>
    <t>ФОП Липа Олександр Вікторович</t>
  </si>
  <si>
    <t>Футболка з логотипом</t>
  </si>
  <si>
    <t>Фізична особа підприємець Бердник Володимир Анатолійович</t>
  </si>
  <si>
    <t>Х-банер 1800*800мм</t>
  </si>
  <si>
    <t>Холодильник Zanussi ZRX51100WA</t>
  </si>
  <si>
    <t>ЧУБСА ВОЛОДИМИР ВАСИЛЬОВИЧ</t>
  </si>
  <si>
    <t>ШИШАЦЬКА ЮЛІЯ ВОЛОДИМИРІВНА</t>
  </si>
  <si>
    <t>Шредер Agent 1421.4 X 5x16</t>
  </si>
  <si>
    <t>№</t>
  </si>
  <si>
    <t>Реєстр укладених договорів 2021 року</t>
  </si>
  <si>
    <t>Департаменту інноваційного розвитку Дніпровської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</si>
</sst>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\.mm\.yyyy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ivli.pro/remote/dispatcher/state_purchase_view/26114311" TargetMode="External"/><Relationship Id="rId21" Type="http://schemas.openxmlformats.org/officeDocument/2006/relationships/hyperlink" Target="https://my.zakupivli.pro/remote/dispatcher/state_purchase_view/29978775" TargetMode="External"/><Relationship Id="rId42" Type="http://schemas.openxmlformats.org/officeDocument/2006/relationships/hyperlink" Target="https://my.zakupivli.pro/remote/dispatcher/state_purchase_view/31226935" TargetMode="External"/><Relationship Id="rId47" Type="http://schemas.openxmlformats.org/officeDocument/2006/relationships/hyperlink" Target="https://my.zakupivli.pro/remote/dispatcher/state_purchase_view/32887569" TargetMode="External"/><Relationship Id="rId63" Type="http://schemas.openxmlformats.org/officeDocument/2006/relationships/hyperlink" Target="https://my.zakupivli.pro/remote/dispatcher/state_purchase_view/23435680" TargetMode="External"/><Relationship Id="rId68" Type="http://schemas.openxmlformats.org/officeDocument/2006/relationships/hyperlink" Target="https://my.zakupivli.pro/remote/dispatcher/state_purchase_view/23375286" TargetMode="External"/><Relationship Id="rId7" Type="http://schemas.openxmlformats.org/officeDocument/2006/relationships/hyperlink" Target="https://my.zakupivli.pro/remote/dispatcher/state_purchase_view/25581020" TargetMode="External"/><Relationship Id="rId2" Type="http://schemas.openxmlformats.org/officeDocument/2006/relationships/hyperlink" Target="https://my.zakupivli.pro/remote/dispatcher/state_purchase_view/31281497" TargetMode="External"/><Relationship Id="rId16" Type="http://schemas.openxmlformats.org/officeDocument/2006/relationships/hyperlink" Target="https://my.zakupivli.pro/remote/dispatcher/state_purchase_view/25480527" TargetMode="External"/><Relationship Id="rId29" Type="http://schemas.openxmlformats.org/officeDocument/2006/relationships/hyperlink" Target="https://my.zakupivli.pro/remote/dispatcher/state_purchase_view/32453964" TargetMode="External"/><Relationship Id="rId11" Type="http://schemas.openxmlformats.org/officeDocument/2006/relationships/hyperlink" Target="https://my.zakupivli.pro/remote/dispatcher/state_purchase_view/31177129" TargetMode="External"/><Relationship Id="rId24" Type="http://schemas.openxmlformats.org/officeDocument/2006/relationships/hyperlink" Target="https://my.zakupivli.pro/remote/dispatcher/state_purchase_view/28567503" TargetMode="External"/><Relationship Id="rId32" Type="http://schemas.openxmlformats.org/officeDocument/2006/relationships/hyperlink" Target="https://my.zakupivli.pro/remote/dispatcher/state_purchase_view/32446663" TargetMode="External"/><Relationship Id="rId37" Type="http://schemas.openxmlformats.org/officeDocument/2006/relationships/hyperlink" Target="https://my.zakupivli.pro/remote/dispatcher/state_purchase_view/30516446" TargetMode="External"/><Relationship Id="rId40" Type="http://schemas.openxmlformats.org/officeDocument/2006/relationships/hyperlink" Target="https://my.zakupivli.pro/remote/dispatcher/state_purchase_view/23910312" TargetMode="External"/><Relationship Id="rId45" Type="http://schemas.openxmlformats.org/officeDocument/2006/relationships/hyperlink" Target="https://my.zakupivli.pro/remote/dispatcher/state_purchase_view/26230380" TargetMode="External"/><Relationship Id="rId53" Type="http://schemas.openxmlformats.org/officeDocument/2006/relationships/hyperlink" Target="https://my.zakupivli.pro/remote/dispatcher/state_purchase_view/31178231" TargetMode="External"/><Relationship Id="rId58" Type="http://schemas.openxmlformats.org/officeDocument/2006/relationships/hyperlink" Target="https://my.zakupivli.pro/remote/dispatcher/state_purchase_view/23435069" TargetMode="External"/><Relationship Id="rId66" Type="http://schemas.openxmlformats.org/officeDocument/2006/relationships/hyperlink" Target="https://my.zakupivli.pro/remote/dispatcher/state_purchase_view/31345278" TargetMode="External"/><Relationship Id="rId5" Type="http://schemas.openxmlformats.org/officeDocument/2006/relationships/hyperlink" Target="https://my.zakupivli.pro/remote/dispatcher/state_purchase_view/23433641" TargetMode="External"/><Relationship Id="rId61" Type="http://schemas.openxmlformats.org/officeDocument/2006/relationships/hyperlink" Target="https://my.zakupivli.pro/remote/dispatcher/state_purchase_view/33231588" TargetMode="External"/><Relationship Id="rId19" Type="http://schemas.openxmlformats.org/officeDocument/2006/relationships/hyperlink" Target="https://my.zakupivli.pro/remote/dispatcher/state_purchase_view/32442803" TargetMode="External"/><Relationship Id="rId14" Type="http://schemas.openxmlformats.org/officeDocument/2006/relationships/hyperlink" Target="https://my.zakupivli.pro/remote/dispatcher/state_purchase_view/28378586" TargetMode="External"/><Relationship Id="rId22" Type="http://schemas.openxmlformats.org/officeDocument/2006/relationships/hyperlink" Target="https://my.zakupivli.pro/remote/dispatcher/state_purchase_view/30301959" TargetMode="External"/><Relationship Id="rId27" Type="http://schemas.openxmlformats.org/officeDocument/2006/relationships/hyperlink" Target="https://my.zakupivli.pro/remote/dispatcher/state_purchase_view/24937090" TargetMode="External"/><Relationship Id="rId30" Type="http://schemas.openxmlformats.org/officeDocument/2006/relationships/hyperlink" Target="https://my.zakupivli.pro/remote/dispatcher/state_purchase_view/30026689" TargetMode="External"/><Relationship Id="rId35" Type="http://schemas.openxmlformats.org/officeDocument/2006/relationships/hyperlink" Target="https://my.zakupivli.pro/remote/dispatcher/state_purchase_view/33011832" TargetMode="External"/><Relationship Id="rId43" Type="http://schemas.openxmlformats.org/officeDocument/2006/relationships/hyperlink" Target="https://my.zakupivli.pro/remote/dispatcher/state_purchase_view/33286379" TargetMode="External"/><Relationship Id="rId48" Type="http://schemas.openxmlformats.org/officeDocument/2006/relationships/hyperlink" Target="https://my.zakupivli.pro/remote/dispatcher/state_purchase_view/32906925" TargetMode="External"/><Relationship Id="rId56" Type="http://schemas.openxmlformats.org/officeDocument/2006/relationships/hyperlink" Target="https://my.zakupivli.pro/remote/dispatcher/state_purchase_view/25579713" TargetMode="External"/><Relationship Id="rId64" Type="http://schemas.openxmlformats.org/officeDocument/2006/relationships/hyperlink" Target="https://my.zakupivli.pro/remote/dispatcher/state_purchase_view/24950483" TargetMode="External"/><Relationship Id="rId69" Type="http://schemas.openxmlformats.org/officeDocument/2006/relationships/hyperlink" Target="https://my.zakupivli.pro/remote/dispatcher/state_purchase_view/28379844" TargetMode="External"/><Relationship Id="rId8" Type="http://schemas.openxmlformats.org/officeDocument/2006/relationships/hyperlink" Target="https://my.zakupivli.pro/remote/dispatcher/state_purchase_view/23910690" TargetMode="External"/><Relationship Id="rId51" Type="http://schemas.openxmlformats.org/officeDocument/2006/relationships/hyperlink" Target="https://my.zakupivli.pro/remote/dispatcher/state_purchase_view/30516551" TargetMode="External"/><Relationship Id="rId3" Type="http://schemas.openxmlformats.org/officeDocument/2006/relationships/hyperlink" Target="https://my.zakupivli.pro/remote/dispatcher/state_purchase_view/32451949" TargetMode="External"/><Relationship Id="rId12" Type="http://schemas.openxmlformats.org/officeDocument/2006/relationships/hyperlink" Target="https://my.zakupivli.pro/remote/dispatcher/state_purchase_view/32861982" TargetMode="External"/><Relationship Id="rId17" Type="http://schemas.openxmlformats.org/officeDocument/2006/relationships/hyperlink" Target="https://my.zakupivli.pro/remote/dispatcher/state_purchase_view/26233537" TargetMode="External"/><Relationship Id="rId25" Type="http://schemas.openxmlformats.org/officeDocument/2006/relationships/hyperlink" Target="https://my.zakupivli.pro/remote/dispatcher/state_purchase_view/24170155" TargetMode="External"/><Relationship Id="rId33" Type="http://schemas.openxmlformats.org/officeDocument/2006/relationships/hyperlink" Target="https://my.zakupivli.pro/remote/dispatcher/state_purchase_view/32642920" TargetMode="External"/><Relationship Id="rId38" Type="http://schemas.openxmlformats.org/officeDocument/2006/relationships/hyperlink" Target="https://my.zakupivli.pro/remote/dispatcher/state_purchase_view/23392590" TargetMode="External"/><Relationship Id="rId46" Type="http://schemas.openxmlformats.org/officeDocument/2006/relationships/hyperlink" Target="https://my.zakupivli.pro/remote/dispatcher/state_purchase_view/33047616" TargetMode="External"/><Relationship Id="rId59" Type="http://schemas.openxmlformats.org/officeDocument/2006/relationships/hyperlink" Target="https://my.zakupivli.pro/remote/dispatcher/state_purchase_view/26280790" TargetMode="External"/><Relationship Id="rId67" Type="http://schemas.openxmlformats.org/officeDocument/2006/relationships/hyperlink" Target="https://my.zakupivli.pro/remote/dispatcher/state_purchase_view/29701766" TargetMode="External"/><Relationship Id="rId20" Type="http://schemas.openxmlformats.org/officeDocument/2006/relationships/hyperlink" Target="https://my.zakupivli.pro/remote/dispatcher/state_purchase_view/32641196" TargetMode="External"/><Relationship Id="rId41" Type="http://schemas.openxmlformats.org/officeDocument/2006/relationships/hyperlink" Target="https://my.zakupivli.pro/remote/dispatcher/state_purchase_view/25423817" TargetMode="External"/><Relationship Id="rId54" Type="http://schemas.openxmlformats.org/officeDocument/2006/relationships/hyperlink" Target="https://my.zakupivli.pro/remote/dispatcher/state_purchase_view/31170635" TargetMode="External"/><Relationship Id="rId62" Type="http://schemas.openxmlformats.org/officeDocument/2006/relationships/hyperlink" Target="https://my.zakupivli.pro/remote/dispatcher/state_purchase_view/28336924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s://my.zakupivli.pro/remote/dispatcher/state_purchase_view/30868361" TargetMode="External"/><Relationship Id="rId6" Type="http://schemas.openxmlformats.org/officeDocument/2006/relationships/hyperlink" Target="https://my.zakupivli.pro/remote/dispatcher/state_purchase_view/25037041" TargetMode="External"/><Relationship Id="rId15" Type="http://schemas.openxmlformats.org/officeDocument/2006/relationships/hyperlink" Target="https://my.zakupivli.pro/remote/dispatcher/state_purchase_view/23396189" TargetMode="External"/><Relationship Id="rId23" Type="http://schemas.openxmlformats.org/officeDocument/2006/relationships/hyperlink" Target="https://my.zakupivli.pro/remote/dispatcher/state_purchase_view/27366268" TargetMode="External"/><Relationship Id="rId28" Type="http://schemas.openxmlformats.org/officeDocument/2006/relationships/hyperlink" Target="https://my.zakupivli.pro/remote/dispatcher/state_purchase_view/33255424" TargetMode="External"/><Relationship Id="rId36" Type="http://schemas.openxmlformats.org/officeDocument/2006/relationships/hyperlink" Target="https://my.zakupivli.pro/remote/dispatcher/state_purchase_view/31465277" TargetMode="External"/><Relationship Id="rId49" Type="http://schemas.openxmlformats.org/officeDocument/2006/relationships/hyperlink" Target="https://my.zakupivli.pro/remote/dispatcher/state_purchase_view/31177348" TargetMode="External"/><Relationship Id="rId57" Type="http://schemas.openxmlformats.org/officeDocument/2006/relationships/hyperlink" Target="https://my.zakupivli.pro/remote/dispatcher/state_purchase_view/23400138" TargetMode="External"/><Relationship Id="rId10" Type="http://schemas.openxmlformats.org/officeDocument/2006/relationships/hyperlink" Target="https://my.zakupivli.pro/remote/dispatcher/state_purchase_view/30506443" TargetMode="External"/><Relationship Id="rId31" Type="http://schemas.openxmlformats.org/officeDocument/2006/relationships/hyperlink" Target="https://my.zakupivli.pro/remote/dispatcher/state_purchase_view/32069618" TargetMode="External"/><Relationship Id="rId44" Type="http://schemas.openxmlformats.org/officeDocument/2006/relationships/hyperlink" Target="https://my.zakupivli.pro/remote/dispatcher/state_purchase_view/28333817" TargetMode="External"/><Relationship Id="rId52" Type="http://schemas.openxmlformats.org/officeDocument/2006/relationships/hyperlink" Target="https://my.zakupivli.pro/remote/dispatcher/state_purchase_view/32069334" TargetMode="External"/><Relationship Id="rId60" Type="http://schemas.openxmlformats.org/officeDocument/2006/relationships/hyperlink" Target="https://my.zakupivli.pro/remote/dispatcher/state_purchase_view/25477334" TargetMode="External"/><Relationship Id="rId65" Type="http://schemas.openxmlformats.org/officeDocument/2006/relationships/hyperlink" Target="https://my.zakupivli.pro/remote/dispatcher/state_purchase_view/31226361" TargetMode="External"/><Relationship Id="rId4" Type="http://schemas.openxmlformats.org/officeDocument/2006/relationships/hyperlink" Target="https://my.zakupivli.pro/remote/dispatcher/state_purchase_view/24045859" TargetMode="External"/><Relationship Id="rId9" Type="http://schemas.openxmlformats.org/officeDocument/2006/relationships/hyperlink" Target="https://my.zakupivli.pro/remote/dispatcher/state_purchase_view/32450585" TargetMode="External"/><Relationship Id="rId13" Type="http://schemas.openxmlformats.org/officeDocument/2006/relationships/hyperlink" Target="https://my.zakupivli.pro/remote/dispatcher/state_purchase_view/32035436" TargetMode="External"/><Relationship Id="rId18" Type="http://schemas.openxmlformats.org/officeDocument/2006/relationships/hyperlink" Target="https://my.zakupivli.pro/remote/dispatcher/state_purchase_view/26228499" TargetMode="External"/><Relationship Id="rId39" Type="http://schemas.openxmlformats.org/officeDocument/2006/relationships/hyperlink" Target="https://my.zakupivli.pro/remote/dispatcher/state_purchase_view/25575051" TargetMode="External"/><Relationship Id="rId34" Type="http://schemas.openxmlformats.org/officeDocument/2006/relationships/hyperlink" Target="https://my.zakupivli.pro/remote/dispatcher/state_purchase_view/32647780" TargetMode="External"/><Relationship Id="rId50" Type="http://schemas.openxmlformats.org/officeDocument/2006/relationships/hyperlink" Target="https://my.zakupivli.pro/remote/dispatcher/state_purchase_view/31904395" TargetMode="External"/><Relationship Id="rId55" Type="http://schemas.openxmlformats.org/officeDocument/2006/relationships/hyperlink" Target="https://my.zakupivli.pro/remote/dispatcher/state_purchase_view/31465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workbookViewId="0">
      <pane ySplit="4" topLeftCell="A5" activePane="bottomLeft" state="frozen"/>
      <selection pane="bottomLeft" activeCell="E10" sqref="E10"/>
    </sheetView>
  </sheetViews>
  <sheetFormatPr defaultColWidth="11.42578125" defaultRowHeight="15" x14ac:dyDescent="0.25"/>
  <cols>
    <col min="1" max="1" width="5"/>
    <col min="2" max="2" width="25"/>
    <col min="3" max="4" width="35"/>
    <col min="5" max="6" width="30"/>
    <col min="7" max="9" width="15"/>
    <col min="10" max="11" width="10"/>
  </cols>
  <sheetData>
    <row r="1" spans="1:11" ht="15.75" x14ac:dyDescent="0.25">
      <c r="A1" s="1"/>
      <c r="C1" s="10" t="s">
        <v>223</v>
      </c>
      <c r="D1" s="10"/>
      <c r="E1" s="10"/>
    </row>
    <row r="2" spans="1:11" ht="15.75" x14ac:dyDescent="0.25">
      <c r="A2" s="2"/>
      <c r="C2" s="10" t="s">
        <v>224</v>
      </c>
      <c r="D2" s="10"/>
      <c r="E2" s="10"/>
    </row>
    <row r="4" spans="1:11" ht="39" x14ac:dyDescent="0.25">
      <c r="A4" s="3" t="s">
        <v>222</v>
      </c>
      <c r="B4" s="3" t="s">
        <v>117</v>
      </c>
      <c r="C4" s="3" t="s">
        <v>195</v>
      </c>
      <c r="D4" s="3" t="s">
        <v>152</v>
      </c>
      <c r="E4" s="3" t="s">
        <v>212</v>
      </c>
      <c r="F4" s="3" t="s">
        <v>173</v>
      </c>
      <c r="G4" s="3" t="s">
        <v>116</v>
      </c>
      <c r="H4" s="3" t="s">
        <v>166</v>
      </c>
      <c r="I4" s="3" t="s">
        <v>201</v>
      </c>
      <c r="J4" s="3" t="s">
        <v>135</v>
      </c>
      <c r="K4" s="3" t="s">
        <v>134</v>
      </c>
    </row>
    <row r="5" spans="1:11" ht="63.75" x14ac:dyDescent="0.25">
      <c r="A5" s="4">
        <v>1</v>
      </c>
      <c r="B5" s="5" t="str">
        <f>HYPERLINK("https://my.zakupivli.pro/remote/dispatcher/state_purchase_view/30868361", "UA-2021-10-19-010393-c")</f>
        <v>UA-2021-10-19-010393-c</v>
      </c>
      <c r="C5" s="9" t="s">
        <v>182</v>
      </c>
      <c r="D5" s="9" t="s">
        <v>105</v>
      </c>
      <c r="E5" s="9" t="s">
        <v>142</v>
      </c>
      <c r="F5" s="9" t="s">
        <v>132</v>
      </c>
      <c r="G5" s="6" t="s">
        <v>52</v>
      </c>
      <c r="H5" s="6" t="s">
        <v>6</v>
      </c>
      <c r="I5" s="7">
        <v>36000</v>
      </c>
      <c r="J5" s="8">
        <v>44487</v>
      </c>
      <c r="K5" s="8">
        <v>44561</v>
      </c>
    </row>
    <row r="6" spans="1:11" ht="51" x14ac:dyDescent="0.25">
      <c r="A6" s="4">
        <v>2</v>
      </c>
      <c r="B6" s="5" t="str">
        <f>HYPERLINK("https://my.zakupivli.pro/remote/dispatcher/state_purchase_view/31281497", "UA-2021-11-01-003777-a")</f>
        <v>UA-2021-11-01-003777-a</v>
      </c>
      <c r="C6" s="9" t="s">
        <v>193</v>
      </c>
      <c r="D6" s="9" t="s">
        <v>101</v>
      </c>
      <c r="E6" s="9" t="s">
        <v>199</v>
      </c>
      <c r="F6" s="9" t="s">
        <v>206</v>
      </c>
      <c r="G6" s="6" t="s">
        <v>78</v>
      </c>
      <c r="H6" s="6" t="s">
        <v>160</v>
      </c>
      <c r="I6" s="7">
        <v>24399</v>
      </c>
      <c r="J6" s="8">
        <v>44522</v>
      </c>
      <c r="K6" s="8">
        <v>44561</v>
      </c>
    </row>
    <row r="7" spans="1:11" ht="25.5" x14ac:dyDescent="0.25">
      <c r="A7" s="4">
        <v>3</v>
      </c>
      <c r="B7" s="5" t="str">
        <f>HYPERLINK("https://my.zakupivli.pro/remote/dispatcher/state_purchase_view/32451949", "UA-2021-12-01-011961-c")</f>
        <v>UA-2021-12-01-011961-c</v>
      </c>
      <c r="C7" s="9" t="s">
        <v>136</v>
      </c>
      <c r="D7" s="9" t="s">
        <v>26</v>
      </c>
      <c r="E7" s="9" t="s">
        <v>142</v>
      </c>
      <c r="F7" s="9" t="s">
        <v>198</v>
      </c>
      <c r="G7" s="6" t="s">
        <v>29</v>
      </c>
      <c r="H7" s="6" t="s">
        <v>106</v>
      </c>
      <c r="I7" s="7">
        <v>451</v>
      </c>
      <c r="J7" s="8">
        <v>44531</v>
      </c>
      <c r="K7" s="8">
        <v>44561</v>
      </c>
    </row>
    <row r="8" spans="1:11" ht="51" x14ac:dyDescent="0.25">
      <c r="A8" s="4">
        <v>4</v>
      </c>
      <c r="B8" s="5" t="str">
        <f>HYPERLINK("https://my.zakupivli.pro/remote/dispatcher/state_purchase_view/24045859", "UA-2021-02-16-003627-a")</f>
        <v>UA-2021-02-16-003627-a</v>
      </c>
      <c r="C8" s="9" t="s">
        <v>177</v>
      </c>
      <c r="D8" s="9" t="s">
        <v>100</v>
      </c>
      <c r="E8" s="9" t="s">
        <v>142</v>
      </c>
      <c r="F8" s="9" t="s">
        <v>209</v>
      </c>
      <c r="G8" s="6" t="s">
        <v>63</v>
      </c>
      <c r="H8" s="6" t="s">
        <v>24</v>
      </c>
      <c r="I8" s="7">
        <v>9600</v>
      </c>
      <c r="J8" s="8">
        <v>44235</v>
      </c>
      <c r="K8" s="8">
        <v>44561</v>
      </c>
    </row>
    <row r="9" spans="1:11" ht="38.25" x14ac:dyDescent="0.25">
      <c r="A9" s="4">
        <v>5</v>
      </c>
      <c r="B9" s="5" t="str">
        <f>HYPERLINK("https://my.zakupivli.pro/remote/dispatcher/state_purchase_view/23433641", "UA-2021-01-29-005532-b")</f>
        <v>UA-2021-01-29-005532-b</v>
      </c>
      <c r="C9" s="9" t="s">
        <v>129</v>
      </c>
      <c r="D9" s="9" t="s">
        <v>4</v>
      </c>
      <c r="E9" s="9" t="s">
        <v>142</v>
      </c>
      <c r="F9" s="9" t="s">
        <v>147</v>
      </c>
      <c r="G9" s="6" t="s">
        <v>57</v>
      </c>
      <c r="H9" s="6" t="s">
        <v>5</v>
      </c>
      <c r="I9" s="7">
        <v>5141</v>
      </c>
      <c r="J9" s="8">
        <v>44224</v>
      </c>
      <c r="K9" s="8">
        <v>44561</v>
      </c>
    </row>
    <row r="10" spans="1:11" ht="38.25" x14ac:dyDescent="0.25">
      <c r="A10" s="4">
        <v>6</v>
      </c>
      <c r="B10" s="5" t="str">
        <f>HYPERLINK("https://my.zakupivli.pro/remote/dispatcher/state_purchase_view/25037041", "UA-2021-03-18-006459-a")</f>
        <v>UA-2021-03-18-006459-a</v>
      </c>
      <c r="C10" s="9" t="s">
        <v>180</v>
      </c>
      <c r="D10" s="9" t="s">
        <v>90</v>
      </c>
      <c r="E10" s="9" t="s">
        <v>142</v>
      </c>
      <c r="F10" s="9" t="s">
        <v>125</v>
      </c>
      <c r="G10" s="6" t="s">
        <v>39</v>
      </c>
      <c r="H10" s="6" t="s">
        <v>5</v>
      </c>
      <c r="I10" s="7">
        <v>2988</v>
      </c>
      <c r="J10" s="8">
        <v>44273</v>
      </c>
      <c r="K10" s="8">
        <v>44561</v>
      </c>
    </row>
    <row r="11" spans="1:11" ht="25.5" x14ac:dyDescent="0.25">
      <c r="A11" s="4">
        <v>7</v>
      </c>
      <c r="B11" s="5" t="str">
        <f>HYPERLINK("https://my.zakupivli.pro/remote/dispatcher/state_purchase_view/25581020", "UA-2021-04-06-007446-a")</f>
        <v>UA-2021-04-06-007446-a</v>
      </c>
      <c r="C11" s="9" t="s">
        <v>143</v>
      </c>
      <c r="D11" s="9" t="s">
        <v>83</v>
      </c>
      <c r="E11" s="9" t="s">
        <v>142</v>
      </c>
      <c r="F11" s="9" t="s">
        <v>219</v>
      </c>
      <c r="G11" s="6" t="s">
        <v>32</v>
      </c>
      <c r="H11" s="6" t="s">
        <v>5</v>
      </c>
      <c r="I11" s="7">
        <v>2756</v>
      </c>
      <c r="J11" s="8">
        <v>44291</v>
      </c>
      <c r="K11" s="8">
        <v>44561</v>
      </c>
    </row>
    <row r="12" spans="1:11" ht="25.5" x14ac:dyDescent="0.25">
      <c r="A12" s="4">
        <v>8</v>
      </c>
      <c r="B12" s="5" t="str">
        <f>HYPERLINK("https://my.zakupivli.pro/remote/dispatcher/state_purchase_view/23910690", "UA-2021-02-11-004996-a")</f>
        <v>UA-2021-02-11-004996-a</v>
      </c>
      <c r="C12" s="9" t="s">
        <v>151</v>
      </c>
      <c r="D12" s="9" t="s">
        <v>47</v>
      </c>
      <c r="E12" s="9" t="s">
        <v>142</v>
      </c>
      <c r="F12" s="9" t="s">
        <v>157</v>
      </c>
      <c r="G12" s="6" t="s">
        <v>42</v>
      </c>
      <c r="H12" s="6" t="s">
        <v>5</v>
      </c>
      <c r="I12" s="7">
        <v>300</v>
      </c>
      <c r="J12" s="8">
        <v>44238</v>
      </c>
      <c r="K12" s="8">
        <v>44561</v>
      </c>
    </row>
    <row r="13" spans="1:11" ht="25.5" x14ac:dyDescent="0.25">
      <c r="A13" s="4">
        <v>9</v>
      </c>
      <c r="B13" s="5" t="str">
        <f>HYPERLINK("https://my.zakupivli.pro/remote/dispatcher/state_purchase_view/32450585", "UA-2021-12-01-011626-c")</f>
        <v>UA-2021-12-01-011626-c</v>
      </c>
      <c r="C13" s="9" t="s">
        <v>156</v>
      </c>
      <c r="D13" s="9" t="s">
        <v>19</v>
      </c>
      <c r="E13" s="9" t="s">
        <v>142</v>
      </c>
      <c r="F13" s="9" t="s">
        <v>198</v>
      </c>
      <c r="G13" s="6" t="s">
        <v>29</v>
      </c>
      <c r="H13" s="6" t="s">
        <v>107</v>
      </c>
      <c r="I13" s="7">
        <v>2060</v>
      </c>
      <c r="J13" s="8">
        <v>44531</v>
      </c>
      <c r="K13" s="8">
        <v>44561</v>
      </c>
    </row>
    <row r="14" spans="1:11" ht="25.5" x14ac:dyDescent="0.25">
      <c r="A14" s="4">
        <v>10</v>
      </c>
      <c r="B14" s="5" t="str">
        <f>HYPERLINK("https://my.zakupivli.pro/remote/dispatcher/state_purchase_view/30506443", "UA-2021-10-05-013720-b")</f>
        <v>UA-2021-10-05-013720-b</v>
      </c>
      <c r="C14" s="9" t="s">
        <v>161</v>
      </c>
      <c r="D14" s="9" t="s">
        <v>47</v>
      </c>
      <c r="E14" s="9" t="s">
        <v>142</v>
      </c>
      <c r="F14" s="9" t="s">
        <v>157</v>
      </c>
      <c r="G14" s="6" t="s">
        <v>42</v>
      </c>
      <c r="H14" s="6" t="s">
        <v>6</v>
      </c>
      <c r="I14" s="7">
        <v>2700</v>
      </c>
      <c r="J14" s="8">
        <v>44473</v>
      </c>
      <c r="K14" s="8">
        <v>44561</v>
      </c>
    </row>
    <row r="15" spans="1:11" ht="25.5" x14ac:dyDescent="0.25">
      <c r="A15" s="4">
        <v>11</v>
      </c>
      <c r="B15" s="5" t="str">
        <f>HYPERLINK("https://my.zakupivli.pro/remote/dispatcher/state_purchase_view/31177129", "UA-2021-10-27-008151-a")</f>
        <v>UA-2021-10-27-008151-a</v>
      </c>
      <c r="C15" s="9" t="s">
        <v>145</v>
      </c>
      <c r="D15" s="9" t="s">
        <v>47</v>
      </c>
      <c r="E15" s="9" t="s">
        <v>142</v>
      </c>
      <c r="F15" s="9" t="s">
        <v>157</v>
      </c>
      <c r="G15" s="6" t="s">
        <v>42</v>
      </c>
      <c r="H15" s="6" t="s">
        <v>34</v>
      </c>
      <c r="I15" s="7">
        <v>2996</v>
      </c>
      <c r="J15" s="8">
        <v>44496</v>
      </c>
      <c r="K15" s="8">
        <v>44561</v>
      </c>
    </row>
    <row r="16" spans="1:11" ht="25.5" x14ac:dyDescent="0.25">
      <c r="A16" s="4">
        <v>12</v>
      </c>
      <c r="B16" s="5" t="str">
        <f>HYPERLINK("https://my.zakupivli.pro/remote/dispatcher/state_purchase_view/32861982", "UA-2021-12-09-016705-c")</f>
        <v>UA-2021-12-09-016705-c</v>
      </c>
      <c r="C16" s="9" t="s">
        <v>196</v>
      </c>
      <c r="D16" s="9" t="s">
        <v>49</v>
      </c>
      <c r="E16" s="9" t="s">
        <v>142</v>
      </c>
      <c r="F16" s="9" t="s">
        <v>157</v>
      </c>
      <c r="G16" s="6" t="s">
        <v>42</v>
      </c>
      <c r="H16" s="6" t="s">
        <v>84</v>
      </c>
      <c r="I16" s="7">
        <v>2700</v>
      </c>
      <c r="J16" s="8">
        <v>44539</v>
      </c>
      <c r="K16" s="8">
        <v>44561</v>
      </c>
    </row>
    <row r="17" spans="1:11" ht="38.25" x14ac:dyDescent="0.25">
      <c r="A17" s="4">
        <v>13</v>
      </c>
      <c r="B17" s="5" t="str">
        <f>HYPERLINK("https://my.zakupivli.pro/remote/dispatcher/state_purchase_view/32035436", "UA-2021-11-22-001857-a")</f>
        <v>UA-2021-11-22-001857-a</v>
      </c>
      <c r="C17" s="9" t="s">
        <v>164</v>
      </c>
      <c r="D17" s="9" t="s">
        <v>110</v>
      </c>
      <c r="E17" s="9" t="s">
        <v>142</v>
      </c>
      <c r="F17" s="9" t="s">
        <v>203</v>
      </c>
      <c r="G17" s="6" t="s">
        <v>66</v>
      </c>
      <c r="H17" s="6" t="s">
        <v>7</v>
      </c>
      <c r="I17" s="7">
        <v>1500</v>
      </c>
      <c r="J17" s="8">
        <v>44518</v>
      </c>
      <c r="K17" s="8">
        <v>44561</v>
      </c>
    </row>
    <row r="18" spans="1:11" ht="25.5" x14ac:dyDescent="0.25">
      <c r="A18" s="4">
        <v>14</v>
      </c>
      <c r="B18" s="5" t="str">
        <f>HYPERLINK("https://my.zakupivli.pro/remote/dispatcher/state_purchase_view/28378586", "UA-2021-07-20-008758-b")</f>
        <v>UA-2021-07-20-008758-b</v>
      </c>
      <c r="C18" s="9" t="s">
        <v>184</v>
      </c>
      <c r="D18" s="9" t="s">
        <v>88</v>
      </c>
      <c r="E18" s="9" t="s">
        <v>142</v>
      </c>
      <c r="F18" s="9" t="s">
        <v>157</v>
      </c>
      <c r="G18" s="6" t="s">
        <v>42</v>
      </c>
      <c r="H18" s="6" t="s">
        <v>41</v>
      </c>
      <c r="I18" s="7">
        <v>2900</v>
      </c>
      <c r="J18" s="8">
        <v>44396</v>
      </c>
      <c r="K18" s="8">
        <v>44561</v>
      </c>
    </row>
    <row r="19" spans="1:11" ht="51" x14ac:dyDescent="0.25">
      <c r="A19" s="4">
        <v>15</v>
      </c>
      <c r="B19" s="5" t="str">
        <f>HYPERLINK("https://my.zakupivli.pro/remote/dispatcher/state_purchase_view/23396189", "UA-2021-01-28-009539-b")</f>
        <v>UA-2021-01-28-009539-b</v>
      </c>
      <c r="C19" s="9" t="s">
        <v>141</v>
      </c>
      <c r="D19" s="9" t="s">
        <v>95</v>
      </c>
      <c r="E19" s="9" t="s">
        <v>142</v>
      </c>
      <c r="F19" s="9" t="s">
        <v>133</v>
      </c>
      <c r="G19" s="6" t="s">
        <v>0</v>
      </c>
      <c r="H19" s="6" t="s">
        <v>1</v>
      </c>
      <c r="I19" s="7">
        <v>5636.4</v>
      </c>
      <c r="J19" s="8">
        <v>44224</v>
      </c>
      <c r="K19" s="8">
        <v>44561</v>
      </c>
    </row>
    <row r="20" spans="1:11" ht="51" x14ac:dyDescent="0.25">
      <c r="A20" s="4">
        <v>16</v>
      </c>
      <c r="B20" s="5" t="str">
        <f>HYPERLINK("https://my.zakupivli.pro/remote/dispatcher/state_purchase_view/25480527", "UA-2021-04-02-003319-c")</f>
        <v>UA-2021-04-02-003319-c</v>
      </c>
      <c r="C20" s="9" t="s">
        <v>191</v>
      </c>
      <c r="D20" s="9" t="s">
        <v>104</v>
      </c>
      <c r="E20" s="9" t="s">
        <v>142</v>
      </c>
      <c r="F20" s="9" t="s">
        <v>207</v>
      </c>
      <c r="G20" s="6" t="s">
        <v>53</v>
      </c>
      <c r="H20" s="6" t="s">
        <v>33</v>
      </c>
      <c r="I20" s="7">
        <v>2980</v>
      </c>
      <c r="J20" s="8">
        <v>44287</v>
      </c>
      <c r="K20" s="8">
        <v>44561</v>
      </c>
    </row>
    <row r="21" spans="1:11" ht="25.5" x14ac:dyDescent="0.25">
      <c r="A21" s="4">
        <v>17</v>
      </c>
      <c r="B21" s="5" t="str">
        <f>HYPERLINK("https://my.zakupivli.pro/remote/dispatcher/state_purchase_view/26233537", "UA-2021-04-28-004491-a")</f>
        <v>UA-2021-04-28-004491-a</v>
      </c>
      <c r="C21" s="9" t="s">
        <v>153</v>
      </c>
      <c r="D21" s="9" t="s">
        <v>54</v>
      </c>
      <c r="E21" s="9" t="s">
        <v>142</v>
      </c>
      <c r="F21" s="9" t="s">
        <v>157</v>
      </c>
      <c r="G21" s="6" t="s">
        <v>42</v>
      </c>
      <c r="H21" s="6" t="s">
        <v>10</v>
      </c>
      <c r="I21" s="7">
        <v>554.4</v>
      </c>
      <c r="J21" s="8">
        <v>44314</v>
      </c>
      <c r="K21" s="8">
        <v>44561</v>
      </c>
    </row>
    <row r="22" spans="1:11" ht="25.5" x14ac:dyDescent="0.25">
      <c r="A22" s="4">
        <v>18</v>
      </c>
      <c r="B22" s="5" t="str">
        <f>HYPERLINK("https://my.zakupivli.pro/remote/dispatcher/state_purchase_view/26228499", "UA-2021-04-28-002917-a")</f>
        <v>UA-2021-04-28-002917-a</v>
      </c>
      <c r="C22" s="9" t="s">
        <v>192</v>
      </c>
      <c r="D22" s="9" t="s">
        <v>104</v>
      </c>
      <c r="E22" s="9" t="s">
        <v>142</v>
      </c>
      <c r="F22" s="9" t="s">
        <v>157</v>
      </c>
      <c r="G22" s="6" t="s">
        <v>42</v>
      </c>
      <c r="H22" s="6" t="s">
        <v>9</v>
      </c>
      <c r="I22" s="7">
        <v>2300</v>
      </c>
      <c r="J22" s="8">
        <v>44314</v>
      </c>
      <c r="K22" s="8">
        <v>44561</v>
      </c>
    </row>
    <row r="23" spans="1:11" ht="38.25" x14ac:dyDescent="0.25">
      <c r="A23" s="4">
        <v>19</v>
      </c>
      <c r="B23" s="5" t="str">
        <f>HYPERLINK("https://my.zakupivli.pro/remote/dispatcher/state_purchase_view/32442803", "UA-2021-12-01-009341-c")</f>
        <v>UA-2021-12-01-009341-c</v>
      </c>
      <c r="C23" s="9" t="s">
        <v>155</v>
      </c>
      <c r="D23" s="9" t="s">
        <v>71</v>
      </c>
      <c r="E23" s="9" t="s">
        <v>142</v>
      </c>
      <c r="F23" s="9" t="s">
        <v>220</v>
      </c>
      <c r="G23" s="6" t="s">
        <v>48</v>
      </c>
      <c r="H23" s="6" t="s">
        <v>10</v>
      </c>
      <c r="I23" s="7">
        <v>2059</v>
      </c>
      <c r="J23" s="8">
        <v>44531</v>
      </c>
      <c r="K23" s="8">
        <v>44561</v>
      </c>
    </row>
    <row r="24" spans="1:11" ht="38.25" x14ac:dyDescent="0.25">
      <c r="A24" s="4">
        <v>20</v>
      </c>
      <c r="B24" s="5" t="str">
        <f>HYPERLINK("https://my.zakupivli.pro/remote/dispatcher/state_purchase_view/32641196", "UA-2021-12-06-013135-c")</f>
        <v>UA-2021-12-06-013135-c</v>
      </c>
      <c r="C24" s="9" t="s">
        <v>149</v>
      </c>
      <c r="D24" s="9" t="s">
        <v>44</v>
      </c>
      <c r="E24" s="9" t="s">
        <v>142</v>
      </c>
      <c r="F24" s="9" t="s">
        <v>157</v>
      </c>
      <c r="G24" s="6" t="s">
        <v>42</v>
      </c>
      <c r="H24" s="6" t="s">
        <v>65</v>
      </c>
      <c r="I24" s="7">
        <v>2980</v>
      </c>
      <c r="J24" s="8">
        <v>44530</v>
      </c>
      <c r="K24" s="8">
        <v>44561</v>
      </c>
    </row>
    <row r="25" spans="1:11" ht="25.5" x14ac:dyDescent="0.25">
      <c r="A25" s="4">
        <v>21</v>
      </c>
      <c r="B25" s="5" t="str">
        <f>HYPERLINK("https://my.zakupivli.pro/remote/dispatcher/state_purchase_view/29978775", "UA-2021-09-17-008588-b")</f>
        <v>UA-2021-09-17-008588-b</v>
      </c>
      <c r="C25" s="9" t="s">
        <v>126</v>
      </c>
      <c r="D25" s="9" t="s">
        <v>16</v>
      </c>
      <c r="E25" s="9" t="s">
        <v>142</v>
      </c>
      <c r="F25" s="9" t="s">
        <v>220</v>
      </c>
      <c r="G25" s="6" t="s">
        <v>48</v>
      </c>
      <c r="H25" s="6" t="s">
        <v>43</v>
      </c>
      <c r="I25" s="7">
        <v>1250</v>
      </c>
      <c r="J25" s="8">
        <v>44449</v>
      </c>
      <c r="K25" s="8">
        <v>44561</v>
      </c>
    </row>
    <row r="26" spans="1:11" ht="25.5" x14ac:dyDescent="0.25">
      <c r="A26" s="4">
        <v>22</v>
      </c>
      <c r="B26" s="5" t="str">
        <f>HYPERLINK("https://my.zakupivli.pro/remote/dispatcher/state_purchase_view/30301959", "UA-2021-09-28-005999-b")</f>
        <v>UA-2021-09-28-005999-b</v>
      </c>
      <c r="C26" s="9" t="s">
        <v>148</v>
      </c>
      <c r="D26" s="9" t="s">
        <v>45</v>
      </c>
      <c r="E26" s="9" t="s">
        <v>199</v>
      </c>
      <c r="F26" s="9" t="s">
        <v>216</v>
      </c>
      <c r="G26" s="6" t="s">
        <v>55</v>
      </c>
      <c r="H26" s="6" t="s">
        <v>5</v>
      </c>
      <c r="I26" s="7">
        <v>27990</v>
      </c>
      <c r="J26" s="8">
        <v>44487</v>
      </c>
      <c r="K26" s="8">
        <v>44561</v>
      </c>
    </row>
    <row r="27" spans="1:11" ht="38.25" x14ac:dyDescent="0.25">
      <c r="A27" s="4">
        <v>23</v>
      </c>
      <c r="B27" s="5" t="str">
        <f>HYPERLINK("https://my.zakupivli.pro/remote/dispatcher/state_purchase_view/27366268", "UA-2021-06-10-007218-b")</f>
        <v>UA-2021-06-10-007218-b</v>
      </c>
      <c r="C27" s="9" t="s">
        <v>120</v>
      </c>
      <c r="D27" s="9" t="s">
        <v>99</v>
      </c>
      <c r="E27" s="9" t="s">
        <v>142</v>
      </c>
      <c r="F27" s="9" t="s">
        <v>204</v>
      </c>
      <c r="G27" s="6" t="s">
        <v>80</v>
      </c>
      <c r="H27" s="6" t="s">
        <v>93</v>
      </c>
      <c r="I27" s="7">
        <v>2910</v>
      </c>
      <c r="J27" s="8">
        <v>44356</v>
      </c>
      <c r="K27" s="8">
        <v>44561</v>
      </c>
    </row>
    <row r="28" spans="1:11" ht="38.25" x14ac:dyDescent="0.25">
      <c r="A28" s="4">
        <v>24</v>
      </c>
      <c r="B28" s="5" t="str">
        <f>HYPERLINK("https://my.zakupivli.pro/remote/dispatcher/state_purchase_view/28567503", "UA-2021-07-28-002325-b")</f>
        <v>UA-2021-07-28-002325-b</v>
      </c>
      <c r="C28" s="9" t="s">
        <v>181</v>
      </c>
      <c r="D28" s="9" t="s">
        <v>90</v>
      </c>
      <c r="E28" s="9" t="s">
        <v>142</v>
      </c>
      <c r="F28" s="9" t="s">
        <v>125</v>
      </c>
      <c r="G28" s="6" t="s">
        <v>39</v>
      </c>
      <c r="H28" s="6" t="s">
        <v>21</v>
      </c>
      <c r="I28" s="7">
        <v>2680</v>
      </c>
      <c r="J28" s="8">
        <v>44404</v>
      </c>
      <c r="K28" s="8">
        <v>44561</v>
      </c>
    </row>
    <row r="29" spans="1:11" ht="38.25" x14ac:dyDescent="0.25">
      <c r="A29" s="4">
        <v>25</v>
      </c>
      <c r="B29" s="5" t="str">
        <f>HYPERLINK("https://my.zakupivli.pro/remote/dispatcher/state_purchase_view/24170155", "UA-2021-02-18-010559-b")</f>
        <v>UA-2021-02-18-010559-b</v>
      </c>
      <c r="C29" s="9" t="s">
        <v>187</v>
      </c>
      <c r="D29" s="9" t="s">
        <v>101</v>
      </c>
      <c r="E29" s="9" t="s">
        <v>142</v>
      </c>
      <c r="F29" s="9" t="s">
        <v>208</v>
      </c>
      <c r="G29" s="6" t="s">
        <v>79</v>
      </c>
      <c r="H29" s="6" t="s">
        <v>131</v>
      </c>
      <c r="I29" s="7">
        <v>70000</v>
      </c>
      <c r="J29" s="8">
        <v>44245</v>
      </c>
      <c r="K29" s="8">
        <v>44561</v>
      </c>
    </row>
    <row r="30" spans="1:11" ht="25.5" x14ac:dyDescent="0.25">
      <c r="A30" s="4">
        <v>26</v>
      </c>
      <c r="B30" s="5" t="str">
        <f>HYPERLINK("https://my.zakupivli.pro/remote/dispatcher/state_purchase_view/26114311", "UA-2021-04-23-003471-c")</f>
        <v>UA-2021-04-23-003471-c</v>
      </c>
      <c r="C30" s="9" t="s">
        <v>144</v>
      </c>
      <c r="D30" s="9" t="s">
        <v>75</v>
      </c>
      <c r="E30" s="9" t="s">
        <v>142</v>
      </c>
      <c r="F30" s="9" t="s">
        <v>220</v>
      </c>
      <c r="G30" s="6" t="s">
        <v>48</v>
      </c>
      <c r="H30" s="6" t="s">
        <v>43</v>
      </c>
      <c r="I30" s="7">
        <v>2971</v>
      </c>
      <c r="J30" s="8">
        <v>44309</v>
      </c>
      <c r="K30" s="8">
        <v>44561</v>
      </c>
    </row>
    <row r="31" spans="1:11" ht="89.25" x14ac:dyDescent="0.25">
      <c r="A31" s="4">
        <v>27</v>
      </c>
      <c r="B31" s="5" t="str">
        <f>HYPERLINK("https://my.zakupivli.pro/remote/dispatcher/state_purchase_view/24937090", "UA-2021-03-16-006386-c")</f>
        <v>UA-2021-03-16-006386-c</v>
      </c>
      <c r="C31" s="9" t="s">
        <v>130</v>
      </c>
      <c r="D31" s="9" t="s">
        <v>112</v>
      </c>
      <c r="E31" s="9" t="s">
        <v>142</v>
      </c>
      <c r="F31" s="9" t="s">
        <v>121</v>
      </c>
      <c r="G31" s="6" t="s">
        <v>14</v>
      </c>
      <c r="H31" s="6" t="s">
        <v>5</v>
      </c>
      <c r="I31" s="7">
        <v>1500000</v>
      </c>
      <c r="J31" s="8">
        <v>44265</v>
      </c>
      <c r="K31" s="8">
        <v>44561</v>
      </c>
    </row>
    <row r="32" spans="1:11" ht="38.25" x14ac:dyDescent="0.25">
      <c r="A32" s="4">
        <v>28</v>
      </c>
      <c r="B32" s="5" t="str">
        <f>HYPERLINK("https://my.zakupivli.pro/remote/dispatcher/state_purchase_view/33255424", "UA-2021-12-16-020148-c")</f>
        <v>UA-2021-12-16-020148-c</v>
      </c>
      <c r="C32" s="9" t="s">
        <v>120</v>
      </c>
      <c r="D32" s="9" t="s">
        <v>99</v>
      </c>
      <c r="E32" s="9" t="s">
        <v>142</v>
      </c>
      <c r="F32" s="9" t="s">
        <v>204</v>
      </c>
      <c r="G32" s="6" t="s">
        <v>80</v>
      </c>
      <c r="H32" s="6" t="s">
        <v>11</v>
      </c>
      <c r="I32" s="7">
        <v>2994</v>
      </c>
      <c r="J32" s="8">
        <v>44546</v>
      </c>
      <c r="K32" s="8">
        <v>44561</v>
      </c>
    </row>
    <row r="33" spans="1:11" ht="25.5" x14ac:dyDescent="0.25">
      <c r="A33" s="4">
        <v>29</v>
      </c>
      <c r="B33" s="5" t="str">
        <f>HYPERLINK("https://my.zakupivli.pro/remote/dispatcher/state_purchase_view/32453964", "UA-2021-12-01-012455-c")</f>
        <v>UA-2021-12-01-012455-c</v>
      </c>
      <c r="C33" s="9" t="s">
        <v>197</v>
      </c>
      <c r="D33" s="9" t="s">
        <v>72</v>
      </c>
      <c r="E33" s="9" t="s">
        <v>142</v>
      </c>
      <c r="F33" s="9" t="s">
        <v>198</v>
      </c>
      <c r="G33" s="6" t="s">
        <v>29</v>
      </c>
      <c r="H33" s="6" t="s">
        <v>108</v>
      </c>
      <c r="I33" s="7">
        <v>2980</v>
      </c>
      <c r="J33" s="8">
        <v>44531</v>
      </c>
      <c r="K33" s="8">
        <v>44561</v>
      </c>
    </row>
    <row r="34" spans="1:11" ht="38.25" x14ac:dyDescent="0.25">
      <c r="A34" s="4">
        <v>30</v>
      </c>
      <c r="B34" s="5" t="str">
        <f>HYPERLINK("https://my.zakupivli.pro/remote/dispatcher/state_purchase_view/30026689", "UA-2021-09-20-009592-b")</f>
        <v>UA-2021-09-20-009592-b</v>
      </c>
      <c r="C34" s="9" t="s">
        <v>189</v>
      </c>
      <c r="D34" s="9" t="s">
        <v>111</v>
      </c>
      <c r="E34" s="9" t="s">
        <v>142</v>
      </c>
      <c r="F34" s="9" t="s">
        <v>214</v>
      </c>
      <c r="G34" s="6" t="s">
        <v>37</v>
      </c>
      <c r="H34" s="6" t="s">
        <v>5</v>
      </c>
      <c r="I34" s="7">
        <v>49900</v>
      </c>
      <c r="J34" s="8">
        <v>44456</v>
      </c>
      <c r="K34" s="8">
        <v>44561</v>
      </c>
    </row>
    <row r="35" spans="1:11" ht="38.25" x14ac:dyDescent="0.25">
      <c r="A35" s="4">
        <v>31</v>
      </c>
      <c r="B35" s="5" t="str">
        <f>HYPERLINK("https://my.zakupivli.pro/remote/dispatcher/state_purchase_view/32069618", "UA-2021-11-22-011559-a")</f>
        <v>UA-2021-11-22-011559-a</v>
      </c>
      <c r="C35" s="9" t="s">
        <v>188</v>
      </c>
      <c r="D35" s="9" t="s">
        <v>89</v>
      </c>
      <c r="E35" s="9" t="s">
        <v>142</v>
      </c>
      <c r="F35" s="9" t="s">
        <v>157</v>
      </c>
      <c r="G35" s="6" t="s">
        <v>42</v>
      </c>
      <c r="H35" s="6" t="s">
        <v>67</v>
      </c>
      <c r="I35" s="7">
        <v>2450</v>
      </c>
      <c r="J35" s="8">
        <v>44503</v>
      </c>
      <c r="K35" s="8">
        <v>44561</v>
      </c>
    </row>
    <row r="36" spans="1:11" ht="51" x14ac:dyDescent="0.25">
      <c r="A36" s="4">
        <v>32</v>
      </c>
      <c r="B36" s="5" t="str">
        <f>HYPERLINK("https://my.zakupivli.pro/remote/dispatcher/state_purchase_view/32446663", "UA-2021-12-01-010532-c")</f>
        <v>UA-2021-12-01-010532-c</v>
      </c>
      <c r="C36" s="9" t="s">
        <v>172</v>
      </c>
      <c r="D36" s="9" t="s">
        <v>27</v>
      </c>
      <c r="E36" s="9" t="s">
        <v>142</v>
      </c>
      <c r="F36" s="9" t="s">
        <v>220</v>
      </c>
      <c r="G36" s="6" t="s">
        <v>48</v>
      </c>
      <c r="H36" s="6" t="s">
        <v>12</v>
      </c>
      <c r="I36" s="7">
        <v>2850</v>
      </c>
      <c r="J36" s="8">
        <v>44531</v>
      </c>
      <c r="K36" s="8">
        <v>44561</v>
      </c>
    </row>
    <row r="37" spans="1:11" ht="25.5" x14ac:dyDescent="0.25">
      <c r="A37" s="4">
        <v>33</v>
      </c>
      <c r="B37" s="5" t="str">
        <f>HYPERLINK("https://my.zakupivli.pro/remote/dispatcher/state_purchase_view/32642920", "UA-2021-12-06-013520-c")</f>
        <v>UA-2021-12-06-013520-c</v>
      </c>
      <c r="C37" s="9" t="s">
        <v>221</v>
      </c>
      <c r="D37" s="9" t="s">
        <v>45</v>
      </c>
      <c r="E37" s="9" t="s">
        <v>142</v>
      </c>
      <c r="F37" s="9" t="s">
        <v>157</v>
      </c>
      <c r="G37" s="6" t="s">
        <v>42</v>
      </c>
      <c r="H37" s="6" t="s">
        <v>62</v>
      </c>
      <c r="I37" s="7">
        <v>2900</v>
      </c>
      <c r="J37" s="8">
        <v>44530</v>
      </c>
      <c r="K37" s="8">
        <v>44561</v>
      </c>
    </row>
    <row r="38" spans="1:11" ht="25.5" x14ac:dyDescent="0.25">
      <c r="A38" s="4">
        <v>34</v>
      </c>
      <c r="B38" s="5" t="str">
        <f>HYPERLINK("https://my.zakupivli.pro/remote/dispatcher/state_purchase_view/32647780", "UA-2021-12-06-014618-c")</f>
        <v>UA-2021-12-06-014618-c</v>
      </c>
      <c r="C38" s="9" t="s">
        <v>218</v>
      </c>
      <c r="D38" s="9" t="s">
        <v>74</v>
      </c>
      <c r="E38" s="9" t="s">
        <v>142</v>
      </c>
      <c r="F38" s="9" t="s">
        <v>157</v>
      </c>
      <c r="G38" s="6" t="s">
        <v>42</v>
      </c>
      <c r="H38" s="6" t="s">
        <v>61</v>
      </c>
      <c r="I38" s="7">
        <v>2999</v>
      </c>
      <c r="J38" s="8">
        <v>44536</v>
      </c>
      <c r="K38" s="8">
        <v>44561</v>
      </c>
    </row>
    <row r="39" spans="1:11" ht="38.25" x14ac:dyDescent="0.25">
      <c r="A39" s="4">
        <v>35</v>
      </c>
      <c r="B39" s="5" t="str">
        <f>HYPERLINK("https://my.zakupivli.pro/remote/dispatcher/state_purchase_view/33011832", "UA-2021-12-13-016183-c")</f>
        <v>UA-2021-12-13-016183-c</v>
      </c>
      <c r="C39" s="9" t="s">
        <v>174</v>
      </c>
      <c r="D39" s="9" t="s">
        <v>46</v>
      </c>
      <c r="E39" s="9" t="s">
        <v>142</v>
      </c>
      <c r="F39" s="9" t="s">
        <v>146</v>
      </c>
      <c r="G39" s="6" t="s">
        <v>31</v>
      </c>
      <c r="H39" s="6" t="s">
        <v>109</v>
      </c>
      <c r="I39" s="7">
        <v>95600</v>
      </c>
      <c r="J39" s="8">
        <v>44543</v>
      </c>
      <c r="K39" s="8">
        <v>44561</v>
      </c>
    </row>
    <row r="40" spans="1:11" ht="38.25" x14ac:dyDescent="0.25">
      <c r="A40" s="4">
        <v>36</v>
      </c>
      <c r="B40" s="5" t="str">
        <f>HYPERLINK("https://my.zakupivli.pro/remote/dispatcher/state_purchase_view/31465277", "UA-2021-11-05-003387-b")</f>
        <v>UA-2021-11-05-003387-b</v>
      </c>
      <c r="C40" s="9" t="s">
        <v>185</v>
      </c>
      <c r="D40" s="9" t="s">
        <v>102</v>
      </c>
      <c r="E40" s="9" t="s">
        <v>142</v>
      </c>
      <c r="F40" s="9" t="s">
        <v>210</v>
      </c>
      <c r="G40" s="6" t="s">
        <v>64</v>
      </c>
      <c r="H40" s="6" t="s">
        <v>77</v>
      </c>
      <c r="I40" s="7">
        <v>993</v>
      </c>
      <c r="J40" s="8">
        <v>44505</v>
      </c>
      <c r="K40" s="8">
        <v>44561</v>
      </c>
    </row>
    <row r="41" spans="1:11" ht="25.5" x14ac:dyDescent="0.25">
      <c r="A41" s="4">
        <v>37</v>
      </c>
      <c r="B41" s="5" t="str">
        <f>HYPERLINK("https://my.zakupivli.pro/remote/dispatcher/state_purchase_view/30516446", "UA-2021-10-06-001429-b")</f>
        <v>UA-2021-10-06-001429-b</v>
      </c>
      <c r="C41" s="9" t="s">
        <v>170</v>
      </c>
      <c r="D41" s="9" t="s">
        <v>20</v>
      </c>
      <c r="E41" s="9" t="s">
        <v>142</v>
      </c>
      <c r="F41" s="9" t="s">
        <v>220</v>
      </c>
      <c r="G41" s="6" t="s">
        <v>48</v>
      </c>
      <c r="H41" s="6" t="s">
        <v>87</v>
      </c>
      <c r="I41" s="7">
        <v>2900</v>
      </c>
      <c r="J41" s="8">
        <v>44473</v>
      </c>
      <c r="K41" s="8">
        <v>44561</v>
      </c>
    </row>
    <row r="42" spans="1:11" ht="38.25" x14ac:dyDescent="0.25">
      <c r="A42" s="4">
        <v>38</v>
      </c>
      <c r="B42" s="5" t="str">
        <f>HYPERLINK("https://my.zakupivli.pro/remote/dispatcher/state_purchase_view/23392590", "UA-2021-01-28-008587-b")</f>
        <v>UA-2021-01-28-008587-b</v>
      </c>
      <c r="C42" s="9" t="s">
        <v>178</v>
      </c>
      <c r="D42" s="9" t="s">
        <v>103</v>
      </c>
      <c r="E42" s="9" t="s">
        <v>142</v>
      </c>
      <c r="F42" s="9" t="s">
        <v>133</v>
      </c>
      <c r="G42" s="6" t="s">
        <v>0</v>
      </c>
      <c r="H42" s="6" t="s">
        <v>2</v>
      </c>
      <c r="I42" s="7">
        <v>2400</v>
      </c>
      <c r="J42" s="8">
        <v>44224</v>
      </c>
      <c r="K42" s="8">
        <v>44561</v>
      </c>
    </row>
    <row r="43" spans="1:11" ht="25.5" x14ac:dyDescent="0.25">
      <c r="A43" s="4">
        <v>39</v>
      </c>
      <c r="B43" s="5" t="str">
        <f>HYPERLINK("https://my.zakupivli.pro/remote/dispatcher/state_purchase_view/25575051", "UA-2021-04-06-005034-b")</f>
        <v>UA-2021-04-06-005034-b</v>
      </c>
      <c r="C43" s="9" t="s">
        <v>213</v>
      </c>
      <c r="D43" s="9" t="s">
        <v>73</v>
      </c>
      <c r="E43" s="9" t="s">
        <v>199</v>
      </c>
      <c r="F43" s="9" t="s">
        <v>139</v>
      </c>
      <c r="G43" s="6" t="s">
        <v>36</v>
      </c>
      <c r="H43" s="6" t="s">
        <v>5</v>
      </c>
      <c r="I43" s="7">
        <v>3199</v>
      </c>
      <c r="J43" s="8">
        <v>44313</v>
      </c>
      <c r="K43" s="8">
        <v>44561</v>
      </c>
    </row>
    <row r="44" spans="1:11" ht="38.25" x14ac:dyDescent="0.25">
      <c r="A44" s="4">
        <v>40</v>
      </c>
      <c r="B44" s="5" t="str">
        <f>HYPERLINK("https://my.zakupivli.pro/remote/dispatcher/state_purchase_view/23910312", "UA-2021-02-11-004835-a")</f>
        <v>UA-2021-02-11-004835-a</v>
      </c>
      <c r="C44" s="9" t="s">
        <v>186</v>
      </c>
      <c r="D44" s="9" t="s">
        <v>96</v>
      </c>
      <c r="E44" s="9" t="s">
        <v>142</v>
      </c>
      <c r="F44" s="9" t="s">
        <v>169</v>
      </c>
      <c r="G44" s="6" t="s">
        <v>25</v>
      </c>
      <c r="H44" s="6" t="s">
        <v>8</v>
      </c>
      <c r="I44" s="7">
        <v>2016</v>
      </c>
      <c r="J44" s="8">
        <v>44238</v>
      </c>
      <c r="K44" s="8">
        <v>44561</v>
      </c>
    </row>
    <row r="45" spans="1:11" ht="38.25" x14ac:dyDescent="0.25">
      <c r="A45" s="4">
        <v>41</v>
      </c>
      <c r="B45" s="5" t="str">
        <f>HYPERLINK("https://my.zakupivli.pro/remote/dispatcher/state_purchase_view/25423817", "UA-2021-03-31-004057-c")</f>
        <v>UA-2021-03-31-004057-c</v>
      </c>
      <c r="C45" s="9" t="s">
        <v>200</v>
      </c>
      <c r="D45" s="9" t="s">
        <v>81</v>
      </c>
      <c r="E45" s="9" t="s">
        <v>142</v>
      </c>
      <c r="F45" s="9" t="s">
        <v>220</v>
      </c>
      <c r="G45" s="6" t="s">
        <v>48</v>
      </c>
      <c r="H45" s="6" t="s">
        <v>21</v>
      </c>
      <c r="I45" s="7">
        <v>2415</v>
      </c>
      <c r="J45" s="8">
        <v>44286</v>
      </c>
      <c r="K45" s="8">
        <v>44561</v>
      </c>
    </row>
    <row r="46" spans="1:11" x14ac:dyDescent="0.25">
      <c r="A46" s="4">
        <v>42</v>
      </c>
      <c r="B46" s="5" t="str">
        <f>HYPERLINK("https://my.zakupivli.pro/remote/dispatcher/state_purchase_view/31226935", "UA-2021-10-28-009906-a")</f>
        <v>UA-2021-10-28-009906-a</v>
      </c>
      <c r="C46" s="9" t="s">
        <v>150</v>
      </c>
      <c r="D46" s="9" t="s">
        <v>18</v>
      </c>
      <c r="E46" s="9" t="s">
        <v>199</v>
      </c>
      <c r="F46" s="9" t="s">
        <v>123</v>
      </c>
      <c r="G46" s="6" t="s">
        <v>35</v>
      </c>
      <c r="H46" s="6" t="s">
        <v>122</v>
      </c>
      <c r="I46" s="7">
        <v>23790</v>
      </c>
      <c r="J46" s="8">
        <v>44524</v>
      </c>
      <c r="K46" s="8">
        <v>44561</v>
      </c>
    </row>
    <row r="47" spans="1:11" ht="25.5" x14ac:dyDescent="0.25">
      <c r="A47" s="4">
        <v>43</v>
      </c>
      <c r="B47" s="5" t="str">
        <f>HYPERLINK("https://my.zakupivli.pro/remote/dispatcher/state_purchase_view/33286379", "UA-2021-12-17-005147-c")</f>
        <v>UA-2021-12-17-005147-c</v>
      </c>
      <c r="C47" s="9" t="s">
        <v>163</v>
      </c>
      <c r="D47" s="9" t="s">
        <v>45</v>
      </c>
      <c r="E47" s="9" t="s">
        <v>142</v>
      </c>
      <c r="F47" s="9" t="s">
        <v>220</v>
      </c>
      <c r="G47" s="6" t="s">
        <v>48</v>
      </c>
      <c r="H47" s="6" t="s">
        <v>10</v>
      </c>
      <c r="I47" s="7">
        <v>2500</v>
      </c>
      <c r="J47" s="8">
        <v>44547</v>
      </c>
      <c r="K47" s="8">
        <v>44561</v>
      </c>
    </row>
    <row r="48" spans="1:11" ht="25.5" x14ac:dyDescent="0.25">
      <c r="A48" s="4">
        <v>44</v>
      </c>
      <c r="B48" s="5" t="str">
        <f>HYPERLINK("https://my.zakupivli.pro/remote/dispatcher/state_purchase_view/28333817", "UA-2021-07-19-005861-b")</f>
        <v>UA-2021-07-19-005861-b</v>
      </c>
      <c r="C48" s="9" t="s">
        <v>162</v>
      </c>
      <c r="D48" s="9" t="s">
        <v>47</v>
      </c>
      <c r="E48" s="9" t="s">
        <v>142</v>
      </c>
      <c r="F48" s="9" t="s">
        <v>157</v>
      </c>
      <c r="G48" s="6" t="s">
        <v>42</v>
      </c>
      <c r="H48" s="6" t="s">
        <v>87</v>
      </c>
      <c r="I48" s="7">
        <v>2740</v>
      </c>
      <c r="J48" s="8">
        <v>44396</v>
      </c>
      <c r="K48" s="8">
        <v>44561</v>
      </c>
    </row>
    <row r="49" spans="1:11" ht="25.5" x14ac:dyDescent="0.25">
      <c r="A49" s="4">
        <v>45</v>
      </c>
      <c r="B49" s="5" t="str">
        <f>HYPERLINK("https://my.zakupivli.pro/remote/dispatcher/state_purchase_view/26230380", "UA-2021-04-28-003507-a")</f>
        <v>UA-2021-04-28-003507-a</v>
      </c>
      <c r="C49" s="9" t="s">
        <v>154</v>
      </c>
      <c r="D49" s="9" t="s">
        <v>82</v>
      </c>
      <c r="E49" s="9" t="s">
        <v>142</v>
      </c>
      <c r="F49" s="9" t="s">
        <v>157</v>
      </c>
      <c r="G49" s="6" t="s">
        <v>42</v>
      </c>
      <c r="H49" s="6" t="s">
        <v>10</v>
      </c>
      <c r="I49" s="7">
        <v>2400</v>
      </c>
      <c r="J49" s="8">
        <v>44314</v>
      </c>
      <c r="K49" s="8">
        <v>44561</v>
      </c>
    </row>
    <row r="50" spans="1:11" ht="76.5" x14ac:dyDescent="0.25">
      <c r="A50" s="4">
        <v>46</v>
      </c>
      <c r="B50" s="5" t="str">
        <f>HYPERLINK("https://my.zakupivli.pro/remote/dispatcher/state_purchase_view/33047616", "UA-2021-12-14-005798-c")</f>
        <v>UA-2021-12-14-005798-c</v>
      </c>
      <c r="C50" s="9" t="s">
        <v>175</v>
      </c>
      <c r="D50" s="9" t="s">
        <v>101</v>
      </c>
      <c r="E50" s="9" t="s">
        <v>142</v>
      </c>
      <c r="F50" s="9" t="s">
        <v>157</v>
      </c>
      <c r="G50" s="6" t="s">
        <v>42</v>
      </c>
      <c r="H50" s="6" t="s">
        <v>91</v>
      </c>
      <c r="I50" s="7">
        <v>54450</v>
      </c>
      <c r="J50" s="8">
        <v>44543</v>
      </c>
      <c r="K50" s="8">
        <v>44561</v>
      </c>
    </row>
    <row r="51" spans="1:11" ht="25.5" x14ac:dyDescent="0.25">
      <c r="A51" s="4">
        <v>47</v>
      </c>
      <c r="B51" s="5" t="str">
        <f>HYPERLINK("https://my.zakupivli.pro/remote/dispatcher/state_purchase_view/32887569", "UA-2021-12-10-002531-c")</f>
        <v>UA-2021-12-10-002531-c</v>
      </c>
      <c r="C51" s="9" t="s">
        <v>202</v>
      </c>
      <c r="D51" s="9" t="s">
        <v>47</v>
      </c>
      <c r="E51" s="9" t="s">
        <v>142</v>
      </c>
      <c r="F51" s="9" t="s">
        <v>157</v>
      </c>
      <c r="G51" s="6" t="s">
        <v>42</v>
      </c>
      <c r="H51" s="6" t="s">
        <v>85</v>
      </c>
      <c r="I51" s="7">
        <v>2800</v>
      </c>
      <c r="J51" s="8">
        <v>44539</v>
      </c>
      <c r="K51" s="8">
        <v>44561</v>
      </c>
    </row>
    <row r="52" spans="1:11" ht="38.25" x14ac:dyDescent="0.25">
      <c r="A52" s="4">
        <v>48</v>
      </c>
      <c r="B52" s="5" t="str">
        <f>HYPERLINK("https://my.zakupivli.pro/remote/dispatcher/state_purchase_view/32906925", "UA-2021-12-10-007952-c")</f>
        <v>UA-2021-12-10-007952-c</v>
      </c>
      <c r="C52" s="9" t="s">
        <v>176</v>
      </c>
      <c r="D52" s="9" t="s">
        <v>99</v>
      </c>
      <c r="E52" s="9" t="s">
        <v>142</v>
      </c>
      <c r="F52" s="9" t="s">
        <v>157</v>
      </c>
      <c r="G52" s="6" t="s">
        <v>42</v>
      </c>
      <c r="H52" s="6" t="s">
        <v>86</v>
      </c>
      <c r="I52" s="7">
        <v>23550</v>
      </c>
      <c r="J52" s="8">
        <v>44540</v>
      </c>
      <c r="K52" s="8">
        <v>44561</v>
      </c>
    </row>
    <row r="53" spans="1:11" ht="51" x14ac:dyDescent="0.25">
      <c r="A53" s="4">
        <v>49</v>
      </c>
      <c r="B53" s="5" t="str">
        <f>HYPERLINK("https://my.zakupivli.pro/remote/dispatcher/state_purchase_view/31177348", "UA-2021-10-27-008260-a")</f>
        <v>UA-2021-10-27-008260-a</v>
      </c>
      <c r="C53" s="9" t="s">
        <v>171</v>
      </c>
      <c r="D53" s="9" t="s">
        <v>27</v>
      </c>
      <c r="E53" s="9" t="s">
        <v>142</v>
      </c>
      <c r="F53" s="9" t="s">
        <v>220</v>
      </c>
      <c r="G53" s="6" t="s">
        <v>48</v>
      </c>
      <c r="H53" s="6" t="s">
        <v>56</v>
      </c>
      <c r="I53" s="7">
        <v>2850</v>
      </c>
      <c r="J53" s="8">
        <v>44496</v>
      </c>
      <c r="K53" s="8">
        <v>44561</v>
      </c>
    </row>
    <row r="54" spans="1:11" ht="25.5" x14ac:dyDescent="0.25">
      <c r="A54" s="4">
        <v>50</v>
      </c>
      <c r="B54" s="5" t="str">
        <f>HYPERLINK("https://my.zakupivli.pro/remote/dispatcher/state_purchase_view/31904395", "UA-2021-11-17-011803-a")</f>
        <v>UA-2021-11-17-011803-a</v>
      </c>
      <c r="C54" s="9" t="s">
        <v>115</v>
      </c>
      <c r="D54" s="9" t="s">
        <v>47</v>
      </c>
      <c r="E54" s="9" t="s">
        <v>142</v>
      </c>
      <c r="F54" s="9" t="s">
        <v>157</v>
      </c>
      <c r="G54" s="6" t="s">
        <v>42</v>
      </c>
      <c r="H54" s="6" t="s">
        <v>41</v>
      </c>
      <c r="I54" s="7">
        <v>2845</v>
      </c>
      <c r="J54" s="8">
        <v>44517</v>
      </c>
      <c r="K54" s="8">
        <v>44561</v>
      </c>
    </row>
    <row r="55" spans="1:11" ht="25.5" x14ac:dyDescent="0.25">
      <c r="A55" s="4">
        <v>51</v>
      </c>
      <c r="B55" s="5" t="str">
        <f>HYPERLINK("https://my.zakupivli.pro/remote/dispatcher/state_purchase_view/30516551", "UA-2021-10-06-001500-b")</f>
        <v>UA-2021-10-06-001500-b</v>
      </c>
      <c r="C55" s="9" t="s">
        <v>158</v>
      </c>
      <c r="D55" s="9" t="s">
        <v>50</v>
      </c>
      <c r="E55" s="9" t="s">
        <v>142</v>
      </c>
      <c r="F55" s="9" t="s">
        <v>220</v>
      </c>
      <c r="G55" s="6" t="s">
        <v>48</v>
      </c>
      <c r="H55" s="6" t="s">
        <v>76</v>
      </c>
      <c r="I55" s="7">
        <v>2880</v>
      </c>
      <c r="J55" s="8">
        <v>44473</v>
      </c>
      <c r="K55" s="8">
        <v>44561</v>
      </c>
    </row>
    <row r="56" spans="1:11" ht="25.5" x14ac:dyDescent="0.25">
      <c r="A56" s="4">
        <v>52</v>
      </c>
      <c r="B56" s="5" t="str">
        <f>HYPERLINK("https://my.zakupivli.pro/remote/dispatcher/state_purchase_view/32069334", "UA-2021-11-22-011471-a")</f>
        <v>UA-2021-11-22-011471-a</v>
      </c>
      <c r="C56" s="9" t="s">
        <v>184</v>
      </c>
      <c r="D56" s="9" t="s">
        <v>88</v>
      </c>
      <c r="E56" s="9" t="s">
        <v>142</v>
      </c>
      <c r="F56" s="9" t="s">
        <v>157</v>
      </c>
      <c r="G56" s="6" t="s">
        <v>42</v>
      </c>
      <c r="H56" s="6" t="s">
        <v>69</v>
      </c>
      <c r="I56" s="7">
        <v>2900</v>
      </c>
      <c r="J56" s="8">
        <v>44503</v>
      </c>
      <c r="K56" s="8">
        <v>44561</v>
      </c>
    </row>
    <row r="57" spans="1:11" ht="25.5" x14ac:dyDescent="0.25">
      <c r="A57" s="4">
        <v>53</v>
      </c>
      <c r="B57" s="5" t="str">
        <f>HYPERLINK("https://my.zakupivli.pro/remote/dispatcher/state_purchase_view/31178231", "UA-2021-10-27-008444-a")</f>
        <v>UA-2021-10-27-008444-a</v>
      </c>
      <c r="C57" s="9" t="s">
        <v>144</v>
      </c>
      <c r="D57" s="9" t="s">
        <v>75</v>
      </c>
      <c r="E57" s="9" t="s">
        <v>142</v>
      </c>
      <c r="F57" s="9" t="s">
        <v>220</v>
      </c>
      <c r="G57" s="6" t="s">
        <v>48</v>
      </c>
      <c r="H57" s="6" t="s">
        <v>60</v>
      </c>
      <c r="I57" s="7">
        <v>2996</v>
      </c>
      <c r="J57" s="8">
        <v>44496</v>
      </c>
      <c r="K57" s="8">
        <v>44561</v>
      </c>
    </row>
    <row r="58" spans="1:11" ht="25.5" x14ac:dyDescent="0.25">
      <c r="A58" s="4">
        <v>54</v>
      </c>
      <c r="B58" s="5" t="str">
        <f>HYPERLINK("https://my.zakupivli.pro/remote/dispatcher/state_purchase_view/31170635", "UA-2021-10-27-006527-a")</f>
        <v>UA-2021-10-27-006527-a</v>
      </c>
      <c r="C58" s="9" t="s">
        <v>217</v>
      </c>
      <c r="D58" s="9" t="s">
        <v>70</v>
      </c>
      <c r="E58" s="9" t="s">
        <v>142</v>
      </c>
      <c r="F58" s="9" t="s">
        <v>198</v>
      </c>
      <c r="G58" s="6" t="s">
        <v>29</v>
      </c>
      <c r="H58" s="6" t="s">
        <v>94</v>
      </c>
      <c r="I58" s="7">
        <v>1040</v>
      </c>
      <c r="J58" s="8">
        <v>44496</v>
      </c>
      <c r="K58" s="8">
        <v>44561</v>
      </c>
    </row>
    <row r="59" spans="1:11" ht="25.5" x14ac:dyDescent="0.25">
      <c r="A59" s="4">
        <v>55</v>
      </c>
      <c r="B59" s="5" t="str">
        <f>HYPERLINK("https://my.zakupivli.pro/remote/dispatcher/state_purchase_view/31465393", "UA-2021-11-05-003481-b")</f>
        <v>UA-2021-11-05-003481-b</v>
      </c>
      <c r="C59" s="9" t="s">
        <v>118</v>
      </c>
      <c r="D59" s="9" t="s">
        <v>101</v>
      </c>
      <c r="E59" s="9" t="s">
        <v>142</v>
      </c>
      <c r="F59" s="9" t="s">
        <v>124</v>
      </c>
      <c r="G59" s="6" t="s">
        <v>58</v>
      </c>
      <c r="H59" s="6" t="s">
        <v>113</v>
      </c>
      <c r="I59" s="7">
        <v>2000</v>
      </c>
      <c r="J59" s="8">
        <v>44505</v>
      </c>
      <c r="K59" s="8">
        <v>44561</v>
      </c>
    </row>
    <row r="60" spans="1:11" ht="63.75" x14ac:dyDescent="0.25">
      <c r="A60" s="4">
        <v>56</v>
      </c>
      <c r="B60" s="5" t="str">
        <f>HYPERLINK("https://my.zakupivli.pro/remote/dispatcher/state_purchase_view/25579713", "UA-2021-04-06-006969-a")</f>
        <v>UA-2021-04-06-006969-a</v>
      </c>
      <c r="C60" s="9" t="s">
        <v>183</v>
      </c>
      <c r="D60" s="9" t="s">
        <v>105</v>
      </c>
      <c r="E60" s="9" t="s">
        <v>199</v>
      </c>
      <c r="F60" s="9" t="s">
        <v>167</v>
      </c>
      <c r="G60" s="6" t="s">
        <v>51</v>
      </c>
      <c r="H60" s="6" t="s">
        <v>21</v>
      </c>
      <c r="I60" s="7">
        <v>33990</v>
      </c>
      <c r="J60" s="8">
        <v>44312</v>
      </c>
      <c r="K60" s="8">
        <v>44561</v>
      </c>
    </row>
    <row r="61" spans="1:11" ht="25.5" x14ac:dyDescent="0.25">
      <c r="A61" s="4">
        <v>57</v>
      </c>
      <c r="B61" s="5" t="str">
        <f>HYPERLINK("https://my.zakupivli.pro/remote/dispatcher/state_purchase_view/23400138", "UA-2021-01-28-010483-b")</f>
        <v>UA-2021-01-28-010483-b</v>
      </c>
      <c r="C61" s="9" t="s">
        <v>211</v>
      </c>
      <c r="D61" s="9" t="s">
        <v>95</v>
      </c>
      <c r="E61" s="9" t="s">
        <v>142</v>
      </c>
      <c r="F61" s="9" t="s">
        <v>205</v>
      </c>
      <c r="G61" s="6" t="s">
        <v>28</v>
      </c>
      <c r="H61" s="6" t="s">
        <v>23</v>
      </c>
      <c r="I61" s="7">
        <v>2400</v>
      </c>
      <c r="J61" s="8">
        <v>44224</v>
      </c>
      <c r="K61" s="8">
        <v>44561</v>
      </c>
    </row>
    <row r="62" spans="1:11" ht="38.25" x14ac:dyDescent="0.25">
      <c r="A62" s="4">
        <v>58</v>
      </c>
      <c r="B62" s="5" t="str">
        <f>HYPERLINK("https://my.zakupivli.pro/remote/dispatcher/state_purchase_view/23435069", "UA-2021-01-29-005955-b")</f>
        <v>UA-2021-01-29-005955-b</v>
      </c>
      <c r="C62" s="9" t="s">
        <v>127</v>
      </c>
      <c r="D62" s="9" t="s">
        <v>97</v>
      </c>
      <c r="E62" s="9" t="s">
        <v>142</v>
      </c>
      <c r="F62" s="9" t="s">
        <v>147</v>
      </c>
      <c r="G62" s="6" t="s">
        <v>57</v>
      </c>
      <c r="H62" s="6" t="s">
        <v>5</v>
      </c>
      <c r="I62" s="7">
        <v>269</v>
      </c>
      <c r="J62" s="8">
        <v>44224</v>
      </c>
      <c r="K62" s="8">
        <v>44561</v>
      </c>
    </row>
    <row r="63" spans="1:11" ht="25.5" x14ac:dyDescent="0.25">
      <c r="A63" s="4">
        <v>59</v>
      </c>
      <c r="B63" s="5" t="str">
        <f>HYPERLINK("https://my.zakupivli.pro/remote/dispatcher/state_purchase_view/26280790", "UA-2021-04-30-001559-b")</f>
        <v>UA-2021-04-30-001559-b</v>
      </c>
      <c r="C63" s="9" t="s">
        <v>194</v>
      </c>
      <c r="D63" s="9" t="s">
        <v>26</v>
      </c>
      <c r="E63" s="9" t="s">
        <v>142</v>
      </c>
      <c r="F63" s="9" t="s">
        <v>198</v>
      </c>
      <c r="G63" s="6" t="s">
        <v>29</v>
      </c>
      <c r="H63" s="6" t="s">
        <v>22</v>
      </c>
      <c r="I63" s="7">
        <v>1400</v>
      </c>
      <c r="J63" s="8">
        <v>44309</v>
      </c>
      <c r="K63" s="8">
        <v>44561</v>
      </c>
    </row>
    <row r="64" spans="1:11" ht="51" x14ac:dyDescent="0.25">
      <c r="A64" s="4">
        <v>60</v>
      </c>
      <c r="B64" s="5" t="str">
        <f>HYPERLINK("https://my.zakupivli.pro/remote/dispatcher/state_purchase_view/25477334", "UA-2021-04-02-002346-c")</f>
        <v>UA-2021-04-02-002346-c</v>
      </c>
      <c r="C64" s="9" t="s">
        <v>179</v>
      </c>
      <c r="D64" s="9" t="s">
        <v>103</v>
      </c>
      <c r="E64" s="9" t="s">
        <v>142</v>
      </c>
      <c r="F64" s="9" t="s">
        <v>207</v>
      </c>
      <c r="G64" s="6" t="s">
        <v>53</v>
      </c>
      <c r="H64" s="6" t="s">
        <v>59</v>
      </c>
      <c r="I64" s="7">
        <v>10800</v>
      </c>
      <c r="J64" s="8">
        <v>44287</v>
      </c>
      <c r="K64" s="8">
        <v>44561</v>
      </c>
    </row>
    <row r="65" spans="1:11" ht="25.5" x14ac:dyDescent="0.25">
      <c r="A65" s="4">
        <v>61</v>
      </c>
      <c r="B65" s="5" t="str">
        <f>HYPERLINK("https://my.zakupivli.pro/remote/dispatcher/state_purchase_view/33231588", "UA-2021-12-16-013007-c")</f>
        <v>UA-2021-12-16-013007-c</v>
      </c>
      <c r="C65" s="9" t="s">
        <v>114</v>
      </c>
      <c r="D65" s="9" t="s">
        <v>47</v>
      </c>
      <c r="E65" s="9" t="s">
        <v>142</v>
      </c>
      <c r="F65" s="9" t="s">
        <v>157</v>
      </c>
      <c r="G65" s="6" t="s">
        <v>42</v>
      </c>
      <c r="H65" s="6" t="s">
        <v>94</v>
      </c>
      <c r="I65" s="7">
        <v>457</v>
      </c>
      <c r="J65" s="8">
        <v>44546</v>
      </c>
      <c r="K65" s="8">
        <v>44561</v>
      </c>
    </row>
    <row r="66" spans="1:11" ht="25.5" x14ac:dyDescent="0.25">
      <c r="A66" s="4">
        <v>62</v>
      </c>
      <c r="B66" s="5" t="str">
        <f>HYPERLINK("https://my.zakupivli.pro/remote/dispatcher/state_purchase_view/28336924", "UA-2021-07-19-006812-b")</f>
        <v>UA-2021-07-19-006812-b</v>
      </c>
      <c r="C66" s="9" t="s">
        <v>165</v>
      </c>
      <c r="D66" s="9" t="s">
        <v>47</v>
      </c>
      <c r="E66" s="9" t="s">
        <v>142</v>
      </c>
      <c r="F66" s="9" t="s">
        <v>157</v>
      </c>
      <c r="G66" s="6" t="s">
        <v>42</v>
      </c>
      <c r="H66" s="6" t="s">
        <v>92</v>
      </c>
      <c r="I66" s="7">
        <v>2640</v>
      </c>
      <c r="J66" s="8">
        <v>44396</v>
      </c>
      <c r="K66" s="8">
        <v>44561</v>
      </c>
    </row>
    <row r="67" spans="1:11" ht="38.25" x14ac:dyDescent="0.25">
      <c r="A67" s="4">
        <v>63</v>
      </c>
      <c r="B67" s="5" t="str">
        <f>HYPERLINK("https://my.zakupivli.pro/remote/dispatcher/state_purchase_view/23435680", "UA-2021-01-29-006096-b")</f>
        <v>UA-2021-01-29-006096-b</v>
      </c>
      <c r="C67" s="9" t="s">
        <v>128</v>
      </c>
      <c r="D67" s="9" t="s">
        <v>3</v>
      </c>
      <c r="E67" s="9" t="s">
        <v>142</v>
      </c>
      <c r="F67" s="9" t="s">
        <v>147</v>
      </c>
      <c r="G67" s="6" t="s">
        <v>57</v>
      </c>
      <c r="H67" s="6" t="s">
        <v>5</v>
      </c>
      <c r="I67" s="7">
        <v>3952</v>
      </c>
      <c r="J67" s="8">
        <v>44224</v>
      </c>
      <c r="K67" s="8">
        <v>44561</v>
      </c>
    </row>
    <row r="68" spans="1:11" ht="25.5" x14ac:dyDescent="0.25">
      <c r="A68" s="4">
        <v>64</v>
      </c>
      <c r="B68" s="5" t="str">
        <f>HYPERLINK("https://my.zakupivli.pro/remote/dispatcher/state_purchase_view/24950483", "UA-2021-03-16-011376-c")</f>
        <v>UA-2021-03-16-011376-c</v>
      </c>
      <c r="C68" s="9" t="s">
        <v>138</v>
      </c>
      <c r="D68" s="9" t="s">
        <v>26</v>
      </c>
      <c r="E68" s="9" t="s">
        <v>199</v>
      </c>
      <c r="F68" s="9" t="s">
        <v>198</v>
      </c>
      <c r="G68" s="6" t="s">
        <v>29</v>
      </c>
      <c r="H68" s="6" t="s">
        <v>5</v>
      </c>
      <c r="I68" s="7">
        <v>7350</v>
      </c>
      <c r="J68" s="8">
        <v>44292</v>
      </c>
      <c r="K68" s="8">
        <v>44561</v>
      </c>
    </row>
    <row r="69" spans="1:11" ht="38.25" x14ac:dyDescent="0.25">
      <c r="A69" s="4">
        <v>65</v>
      </c>
      <c r="B69" s="5" t="str">
        <f>HYPERLINK("https://my.zakupivli.pro/remote/dispatcher/state_purchase_view/31226361", "UA-2021-10-28-009788-a")</f>
        <v>UA-2021-10-28-009788-a</v>
      </c>
      <c r="C69" s="9" t="s">
        <v>215</v>
      </c>
      <c r="D69" s="9" t="s">
        <v>17</v>
      </c>
      <c r="E69" s="9" t="s">
        <v>199</v>
      </c>
      <c r="F69" s="9" t="s">
        <v>159</v>
      </c>
      <c r="G69" s="6" t="s">
        <v>30</v>
      </c>
      <c r="H69" s="6" t="s">
        <v>5</v>
      </c>
      <c r="I69" s="7">
        <v>24825</v>
      </c>
      <c r="J69" s="8">
        <v>44522</v>
      </c>
      <c r="K69" s="8">
        <v>44561</v>
      </c>
    </row>
    <row r="70" spans="1:11" ht="51" x14ac:dyDescent="0.25">
      <c r="A70" s="4">
        <v>66</v>
      </c>
      <c r="B70" s="5" t="str">
        <f>HYPERLINK("https://my.zakupivli.pro/remote/dispatcher/state_purchase_view/31345278", "UA-2021-11-02-011852-a")</f>
        <v>UA-2021-11-02-011852-a</v>
      </c>
      <c r="C70" s="9" t="s">
        <v>119</v>
      </c>
      <c r="D70" s="9" t="s">
        <v>101</v>
      </c>
      <c r="E70" s="9" t="s">
        <v>199</v>
      </c>
      <c r="F70" s="9" t="s">
        <v>168</v>
      </c>
      <c r="G70" s="6" t="s">
        <v>68</v>
      </c>
      <c r="H70" s="6" t="s">
        <v>15</v>
      </c>
      <c r="I70" s="7">
        <v>16801</v>
      </c>
      <c r="J70" s="8">
        <v>44524</v>
      </c>
      <c r="K70" s="8">
        <v>44561</v>
      </c>
    </row>
    <row r="71" spans="1:11" ht="25.5" x14ac:dyDescent="0.25">
      <c r="A71" s="4">
        <v>67</v>
      </c>
      <c r="B71" s="5" t="str">
        <f>HYPERLINK("https://my.zakupivli.pro/remote/dispatcher/state_purchase_view/29701766", "UA-2021-09-09-007552-c")</f>
        <v>UA-2021-09-09-007552-c</v>
      </c>
      <c r="C71" s="9" t="s">
        <v>137</v>
      </c>
      <c r="D71" s="9" t="s">
        <v>26</v>
      </c>
      <c r="E71" s="9" t="s">
        <v>199</v>
      </c>
      <c r="F71" s="9" t="s">
        <v>198</v>
      </c>
      <c r="G71" s="6" t="s">
        <v>29</v>
      </c>
      <c r="H71" s="6" t="s">
        <v>21</v>
      </c>
      <c r="I71" s="7">
        <v>6990</v>
      </c>
      <c r="J71" s="8">
        <v>44473</v>
      </c>
      <c r="K71" s="8">
        <v>44561</v>
      </c>
    </row>
    <row r="72" spans="1:11" ht="25.5" x14ac:dyDescent="0.25">
      <c r="A72" s="4">
        <v>68</v>
      </c>
      <c r="B72" s="5" t="str">
        <f>HYPERLINK("https://my.zakupivli.pro/remote/dispatcher/state_purchase_view/23375286", "UA-2021-01-28-004290-b")</f>
        <v>UA-2021-01-28-004290-b</v>
      </c>
      <c r="C72" s="9" t="s">
        <v>190</v>
      </c>
      <c r="D72" s="9" t="s">
        <v>98</v>
      </c>
      <c r="E72" s="9" t="s">
        <v>142</v>
      </c>
      <c r="F72" s="9" t="s">
        <v>140</v>
      </c>
      <c r="G72" s="6" t="s">
        <v>40</v>
      </c>
      <c r="H72" s="6" t="s">
        <v>13</v>
      </c>
      <c r="I72" s="7">
        <v>521730</v>
      </c>
      <c r="J72" s="8">
        <v>44222</v>
      </c>
      <c r="K72" s="8">
        <v>44500</v>
      </c>
    </row>
    <row r="73" spans="1:11" ht="25.5" x14ac:dyDescent="0.25">
      <c r="A73" s="4">
        <v>69</v>
      </c>
      <c r="B73" s="5" t="str">
        <f>HYPERLINK("https://my.zakupivli.pro/remote/dispatcher/state_purchase_view/28379844", "UA-2021-07-20-009136-b")</f>
        <v>UA-2021-07-20-009136-b</v>
      </c>
      <c r="C73" s="9" t="s">
        <v>192</v>
      </c>
      <c r="D73" s="9" t="s">
        <v>104</v>
      </c>
      <c r="E73" s="9" t="s">
        <v>142</v>
      </c>
      <c r="F73" s="9" t="s">
        <v>157</v>
      </c>
      <c r="G73" s="6" t="s">
        <v>42</v>
      </c>
      <c r="H73" s="6" t="s">
        <v>38</v>
      </c>
      <c r="I73" s="7">
        <v>2300</v>
      </c>
      <c r="J73" s="8">
        <v>44396</v>
      </c>
      <c r="K73" s="8">
        <v>44400</v>
      </c>
    </row>
    <row r="74" spans="1:11" x14ac:dyDescent="0.25">
      <c r="A74" s="1"/>
    </row>
  </sheetData>
  <autoFilter ref="A4:K73"/>
  <mergeCells count="2">
    <mergeCell ref="C1:E1"/>
    <mergeCell ref="C2:E2"/>
  </mergeCells>
  <hyperlinks>
    <hyperlink ref="B5" r:id="rId1" display="https://my.zakupivli.pro/remote/dispatcher/state_purchase_view/30868361"/>
    <hyperlink ref="B6" r:id="rId2" display="https://my.zakupivli.pro/remote/dispatcher/state_purchase_view/31281497"/>
    <hyperlink ref="B7" r:id="rId3" display="https://my.zakupivli.pro/remote/dispatcher/state_purchase_view/32451949"/>
    <hyperlink ref="B8" r:id="rId4" display="https://my.zakupivli.pro/remote/dispatcher/state_purchase_view/24045859"/>
    <hyperlink ref="B9" r:id="rId5" display="https://my.zakupivli.pro/remote/dispatcher/state_purchase_view/23433641"/>
    <hyperlink ref="B10" r:id="rId6" display="https://my.zakupivli.pro/remote/dispatcher/state_purchase_view/25037041"/>
    <hyperlink ref="B11" r:id="rId7" display="https://my.zakupivli.pro/remote/dispatcher/state_purchase_view/25581020"/>
    <hyperlink ref="B12" r:id="rId8" display="https://my.zakupivli.pro/remote/dispatcher/state_purchase_view/23910690"/>
    <hyperlink ref="B13" r:id="rId9" display="https://my.zakupivli.pro/remote/dispatcher/state_purchase_view/32450585"/>
    <hyperlink ref="B14" r:id="rId10" display="https://my.zakupivli.pro/remote/dispatcher/state_purchase_view/30506443"/>
    <hyperlink ref="B15" r:id="rId11" display="https://my.zakupivli.pro/remote/dispatcher/state_purchase_view/31177129"/>
    <hyperlink ref="B16" r:id="rId12" display="https://my.zakupivli.pro/remote/dispatcher/state_purchase_view/32861982"/>
    <hyperlink ref="B17" r:id="rId13" display="https://my.zakupivli.pro/remote/dispatcher/state_purchase_view/32035436"/>
    <hyperlink ref="B18" r:id="rId14" display="https://my.zakupivli.pro/remote/dispatcher/state_purchase_view/28378586"/>
    <hyperlink ref="B19" r:id="rId15" display="https://my.zakupivli.pro/remote/dispatcher/state_purchase_view/23396189"/>
    <hyperlink ref="B20" r:id="rId16" display="https://my.zakupivli.pro/remote/dispatcher/state_purchase_view/25480527"/>
    <hyperlink ref="B21" r:id="rId17" display="https://my.zakupivli.pro/remote/dispatcher/state_purchase_view/26233537"/>
    <hyperlink ref="B22" r:id="rId18" display="https://my.zakupivli.pro/remote/dispatcher/state_purchase_view/26228499"/>
    <hyperlink ref="B23" r:id="rId19" display="https://my.zakupivli.pro/remote/dispatcher/state_purchase_view/32442803"/>
    <hyperlink ref="B24" r:id="rId20" display="https://my.zakupivli.pro/remote/dispatcher/state_purchase_view/32641196"/>
    <hyperlink ref="B25" r:id="rId21" display="https://my.zakupivli.pro/remote/dispatcher/state_purchase_view/29978775"/>
    <hyperlink ref="B26" r:id="rId22" display="https://my.zakupivli.pro/remote/dispatcher/state_purchase_view/30301959"/>
    <hyperlink ref="B27" r:id="rId23" display="https://my.zakupivli.pro/remote/dispatcher/state_purchase_view/27366268"/>
    <hyperlink ref="B28" r:id="rId24" display="https://my.zakupivli.pro/remote/dispatcher/state_purchase_view/28567503"/>
    <hyperlink ref="B29" r:id="rId25" display="https://my.zakupivli.pro/remote/dispatcher/state_purchase_view/24170155"/>
    <hyperlink ref="B30" r:id="rId26" display="https://my.zakupivli.pro/remote/dispatcher/state_purchase_view/26114311"/>
    <hyperlink ref="B31" r:id="rId27" display="https://my.zakupivli.pro/remote/dispatcher/state_purchase_view/24937090"/>
    <hyperlink ref="B32" r:id="rId28" display="https://my.zakupivli.pro/remote/dispatcher/state_purchase_view/33255424"/>
    <hyperlink ref="B33" r:id="rId29" display="https://my.zakupivli.pro/remote/dispatcher/state_purchase_view/32453964"/>
    <hyperlink ref="B34" r:id="rId30" display="https://my.zakupivli.pro/remote/dispatcher/state_purchase_view/30026689"/>
    <hyperlink ref="B35" r:id="rId31" display="https://my.zakupivli.pro/remote/dispatcher/state_purchase_view/32069618"/>
    <hyperlink ref="B36" r:id="rId32" display="https://my.zakupivli.pro/remote/dispatcher/state_purchase_view/32446663"/>
    <hyperlink ref="B37" r:id="rId33" display="https://my.zakupivli.pro/remote/dispatcher/state_purchase_view/32642920"/>
    <hyperlink ref="B38" r:id="rId34" display="https://my.zakupivli.pro/remote/dispatcher/state_purchase_view/32647780"/>
    <hyperlink ref="B39" r:id="rId35" display="https://my.zakupivli.pro/remote/dispatcher/state_purchase_view/33011832"/>
    <hyperlink ref="B40" r:id="rId36" display="https://my.zakupivli.pro/remote/dispatcher/state_purchase_view/31465277"/>
    <hyperlink ref="B41" r:id="rId37" display="https://my.zakupivli.pro/remote/dispatcher/state_purchase_view/30516446"/>
    <hyperlink ref="B42" r:id="rId38" display="https://my.zakupivli.pro/remote/dispatcher/state_purchase_view/23392590"/>
    <hyperlink ref="B43" r:id="rId39" display="https://my.zakupivli.pro/remote/dispatcher/state_purchase_view/25575051"/>
    <hyperlink ref="B44" r:id="rId40" display="https://my.zakupivli.pro/remote/dispatcher/state_purchase_view/23910312"/>
    <hyperlink ref="B45" r:id="rId41" display="https://my.zakupivli.pro/remote/dispatcher/state_purchase_view/25423817"/>
    <hyperlink ref="B46" r:id="rId42" display="https://my.zakupivli.pro/remote/dispatcher/state_purchase_view/31226935"/>
    <hyperlink ref="B47" r:id="rId43" display="https://my.zakupivli.pro/remote/dispatcher/state_purchase_view/33286379"/>
    <hyperlink ref="B48" r:id="rId44" display="https://my.zakupivli.pro/remote/dispatcher/state_purchase_view/28333817"/>
    <hyperlink ref="B49" r:id="rId45" display="https://my.zakupivli.pro/remote/dispatcher/state_purchase_view/26230380"/>
    <hyperlink ref="B50" r:id="rId46" display="https://my.zakupivli.pro/remote/dispatcher/state_purchase_view/33047616"/>
    <hyperlink ref="B51" r:id="rId47" display="https://my.zakupivli.pro/remote/dispatcher/state_purchase_view/32887569"/>
    <hyperlink ref="B52" r:id="rId48" display="https://my.zakupivli.pro/remote/dispatcher/state_purchase_view/32906925"/>
    <hyperlink ref="B53" r:id="rId49" display="https://my.zakupivli.pro/remote/dispatcher/state_purchase_view/31177348"/>
    <hyperlink ref="B54" r:id="rId50" display="https://my.zakupivli.pro/remote/dispatcher/state_purchase_view/31904395"/>
    <hyperlink ref="B55" r:id="rId51" display="https://my.zakupivli.pro/remote/dispatcher/state_purchase_view/30516551"/>
    <hyperlink ref="B56" r:id="rId52" display="https://my.zakupivli.pro/remote/dispatcher/state_purchase_view/32069334"/>
    <hyperlink ref="B57" r:id="rId53" display="https://my.zakupivli.pro/remote/dispatcher/state_purchase_view/31178231"/>
    <hyperlink ref="B58" r:id="rId54" display="https://my.zakupivli.pro/remote/dispatcher/state_purchase_view/31170635"/>
    <hyperlink ref="B59" r:id="rId55" display="https://my.zakupivli.pro/remote/dispatcher/state_purchase_view/31465393"/>
    <hyperlink ref="B60" r:id="rId56" display="https://my.zakupivli.pro/remote/dispatcher/state_purchase_view/25579713"/>
    <hyperlink ref="B61" r:id="rId57" display="https://my.zakupivli.pro/remote/dispatcher/state_purchase_view/23400138"/>
    <hyperlink ref="B62" r:id="rId58" display="https://my.zakupivli.pro/remote/dispatcher/state_purchase_view/23435069"/>
    <hyperlink ref="B63" r:id="rId59" display="https://my.zakupivli.pro/remote/dispatcher/state_purchase_view/26280790"/>
    <hyperlink ref="B64" r:id="rId60" display="https://my.zakupivli.pro/remote/dispatcher/state_purchase_view/25477334"/>
    <hyperlink ref="B65" r:id="rId61" display="https://my.zakupivli.pro/remote/dispatcher/state_purchase_view/33231588"/>
    <hyperlink ref="B66" r:id="rId62" display="https://my.zakupivli.pro/remote/dispatcher/state_purchase_view/28336924"/>
    <hyperlink ref="B67" r:id="rId63" display="https://my.zakupivli.pro/remote/dispatcher/state_purchase_view/23435680"/>
    <hyperlink ref="B68" r:id="rId64" display="https://my.zakupivli.pro/remote/dispatcher/state_purchase_view/24950483"/>
    <hyperlink ref="B69" r:id="rId65" display="https://my.zakupivli.pro/remote/dispatcher/state_purchase_view/31226361"/>
    <hyperlink ref="B70" r:id="rId66" display="https://my.zakupivli.pro/remote/dispatcher/state_purchase_view/31345278"/>
    <hyperlink ref="B71" r:id="rId67" display="https://my.zakupivli.pro/remote/dispatcher/state_purchase_view/29701766"/>
    <hyperlink ref="B72" r:id="rId68" display="https://my.zakupivli.pro/remote/dispatcher/state_purchase_view/23375286"/>
    <hyperlink ref="B73" r:id="rId69" display="https://my.zakupivli.pro/remote/dispatcher/state_purchase_view/28379844"/>
  </hyperlinks>
  <pageMargins left="0.75" right="0.75" top="1" bottom="1" header="0.5" footer="0.5"/>
  <pageSetup paperSize="9" scale="57" fitToHeight="0" orientation="landscape" verticalDpi="0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2024-02-05T15:51:02Z</dcterms:created>
  <dcterms:modified xsi:type="dcterms:W3CDTF">2024-02-05T13:53:56Z</dcterms:modified>
  <cp:category/>
</cp:coreProperties>
</file>