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<sst xmlns="http://schemas.openxmlformats.org/spreadsheetml/2006/main" count="195" uniqueCount="131">
  <si>
    <t>№</t>
  </si>
  <si>
    <t>Ідентифікатор закупівлі</t>
  </si>
  <si>
    <t>Назва товару</t>
  </si>
  <si>
    <t>Класифікатор</t>
  </si>
  <si>
    <t>Тип процедури</t>
  </si>
  <si>
    <t>Фактичний переможець</t>
  </si>
  <si>
    <t>ЄДРПОУ переможця</t>
  </si>
  <si>
    <t>Посилання на тендер</t>
  </si>
  <si>
    <t>Номер договору</t>
  </si>
  <si>
    <t>Валюта</t>
  </si>
  <si>
    <t>UA-2022-01-10-005394-c</t>
  </si>
  <si>
    <t>Постачання електричної енергії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</si>
  <si>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</si>
  <si>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</si>
  <si>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</si>
  <si>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</si>
  <si>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31973/2022</t>
  </si>
  <si>
    <t>UAH</t>
  </si>
  <si>
    <t>UA-2022-01-17-002059-a</t>
  </si>
  <si>
    <t>Послуги інтернету</t>
  </si>
  <si>
    <t>72410000-7 - Послуги провайдерів</t>
  </si>
  <si>
    <t>ТОВАРИСТВО З ОБМЕЖЕНОЮ ВІДПОВІДАЛЬНІСТЮ "ТЕЛЕМІСТ 2012"</t>
  </si>
  <si>
    <t>35323603</t>
  </si>
  <si>
    <t>7541</t>
  </si>
  <si>
    <t>UA-2022-01-18-007506-a</t>
  </si>
  <si>
    <t>Послуга з постачання теплової енергії</t>
  </si>
  <si>
    <t>09320000-8 - Пара, гаряча вода та пов’язана продукція</t>
  </si>
  <si>
    <t>Переговорна процедура</t>
  </si>
  <si>
    <t>КОМУНАЛЬНЕ ПІДПРИЄМСТВО "ТЕПЛОЕНЕРГО" ДНІПРОВСЬКОЇ МІСЬКОЇ РАДИ</t>
  </si>
  <si>
    <t>32688148</t>
  </si>
  <si>
    <t>020476</t>
  </si>
  <si>
    <t>UA-2022-01-24-016966-b</t>
  </si>
  <si>
    <t>Послуги з охорони об"єктів</t>
  </si>
  <si>
    <t>79710000-4 - Охоронні послуги</t>
  </si>
  <si>
    <t>ТОВАРИСТВО З ОБМЕЖЕНОЮ ВІДПОВІДАЛЬНІСТЮ "СЛУЖБА ОХОРОНИ "ДЖЕБ"</t>
  </si>
  <si>
    <t>41612783</t>
  </si>
  <si>
    <t>17/ПЦС</t>
  </si>
  <si>
    <t>UA-2022-01-24-017050-b</t>
  </si>
  <si>
    <t>Послуги з пожежного спостереження та ТО пожежної сигналзації</t>
  </si>
  <si>
    <t>75250000-3 - Послуги пожежних і рятувальних служб</t>
  </si>
  <si>
    <t>ТОВАРИСТВО З ОБМЕЖЕНОЮ ВІДПОВІДАЛЬНІСТЮ "ОХОРОННА АГЕНЦІЯ "КОМПЛЕКС ЗАХИСТ"</t>
  </si>
  <si>
    <t>41612830</t>
  </si>
  <si>
    <t>17/СП</t>
  </si>
  <si>
    <t>UA-2022-01-31-009945-b</t>
  </si>
  <si>
    <t>Утримання будинку за адресою вул. Шолохова,23</t>
  </si>
  <si>
    <t>98100000-4 - Послуги членських організацій</t>
  </si>
  <si>
    <t>ОБ'ЄДНАННЯ СПІВВЛАСНИКІВ БАГАТОКВАРТИРНОГО БУДИНКУ "НАДІЯ-23"</t>
  </si>
  <si>
    <t>33611591</t>
  </si>
  <si>
    <t>23</t>
  </si>
  <si>
    <t>UA-2022-01-31-010172-b</t>
  </si>
  <si>
    <t>Утримання будинку за адресою вул. М.Міхновського (Щербіни), 25</t>
  </si>
  <si>
    <t>ОБ'ЄДНАННЯ СПІВВЛАСНИКІВ БАГАТОКВАРТИРНОГО БУДИНКУ "ЩЕРБИНИ-25"</t>
  </si>
  <si>
    <t>40516476</t>
  </si>
  <si>
    <t>25</t>
  </si>
  <si>
    <t>UA-2022-02-08-012660-b</t>
  </si>
  <si>
    <t>ПЗ  ЄІСУМБ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</si>
  <si>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</si>
  <si>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</si>
  <si>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</si>
  <si>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22ДН</t>
  </si>
  <si>
    <t>UA-2022-02-09-005969-b</t>
  </si>
  <si>
    <t>Послуги у сфері поводження зі сміттям та відходами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</si>
  <si>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</si>
  <si>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</si>
  <si>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</si>
  <si>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М/102/01/2022</t>
  </si>
  <si>
    <t>UA-2022-02-22-010278-b</t>
  </si>
  <si>
    <t>Надання послуги з підготовки відповіді за зверненням юридичних осіб по питанню об"єкта нерухомого майна</t>
  </si>
  <si>
    <t>98110000-7 - Послуги підприємницьких, професійних та спеціалізованих організацій</t>
  </si>
  <si>
    <t>КОМУНАЛЬНЕ ПІДПРИЄМСТВО "ДНІПРОВСЬКЕ МІСЬКЕ БЮРО ТЕХНІЧНОЇ ІНВЕНТАРИЗАЦІЇ" ДНІПРОВСЬКОЇ МІСЬКОЇ РАДИ</t>
  </si>
  <si>
    <t>03341776</t>
  </si>
  <si>
    <t>15/01816</t>
  </si>
  <si>
    <t>UA-2022-04-21-001714-a</t>
  </si>
  <si>
    <t>Утримання будинку за адресою вул. Висоцького,4</t>
  </si>
  <si>
    <t>ОБ'ЄДНАННЯ СПІВВЛАСНИКІВ БАГАТОКВАРТИРНОГО БУДИНКУ "ВИСОЦЬКОГО 4"</t>
  </si>
  <si>
    <t>40405860</t>
  </si>
  <si>
    <t>284</t>
  </si>
  <si>
    <t>UA-2022-05-03-002623-a</t>
  </si>
  <si>
    <t>Послуга водопостачання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</si>
  <si>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</si>
  <si>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</si>
  <si>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</si>
  <si>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15943в</t>
  </si>
  <si>
    <t>UA-2022-05-03-002625-a</t>
  </si>
  <si>
    <t>послуги водопостачання</t>
  </si>
  <si>
    <t>1480в</t>
  </si>
  <si>
    <t>UA-2022-05-03-002628-a</t>
  </si>
  <si>
    <t>послуги водовідведення</t>
  </si>
  <si>
    <t>90430000-0 - Послуги з відведення стічних вод</t>
  </si>
  <si>
    <t>1480с</t>
  </si>
  <si>
    <t>UA-2022-05-09-000320-a</t>
  </si>
  <si>
    <t>послуги інтернету</t>
  </si>
  <si>
    <t>ОЛІЙНИК ДМИТРО ОЛЕКСАНДРОВИЧ</t>
  </si>
  <si>
    <t>3152211779</t>
  </si>
  <si>
    <t>17</t>
  </si>
  <si>
    <t>UA-2022-06-27-002152-a</t>
  </si>
  <si>
    <t>заправка картриджу</t>
  </si>
  <si>
    <t>50310000-1 - Технічне обслуговування і ремонт офісної техніки</t>
  </si>
  <si>
    <t>АРХИПОВ ЮРІЙ МИКОЛАЙОВИЧ</t>
  </si>
  <si>
    <t>3023506259</t>
  </si>
  <si>
    <t>56</t>
  </si>
  <si>
    <t>UA-2022-07-06-000763-a</t>
  </si>
  <si>
    <t>послуга з технічного обслуговування охоронної сигналізації (заміна акумулятора)</t>
  </si>
  <si>
    <t>35120000-1 - Системи та пристрої нагляду та охорони</t>
  </si>
  <si>
    <t>0602/МО</t>
  </si>
  <si>
    <t>UA-2022-10-05-003948-a</t>
  </si>
  <si>
    <t>Поточний ремонт та обслуговування комп"ютерної та організаційної техніки (заправка картриджів)</t>
  </si>
  <si>
    <t>121</t>
  </si>
  <si>
    <t>UA-2022-10-17-005258-a</t>
  </si>
  <si>
    <t>Послуга перезарядки вогнегасників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</si>
  <si>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</si>
  <si>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</si>
  <si>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</si>
  <si>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10/17</t>
  </si>
  <si>
    <t>UA-2022-10-25-001591-a</t>
  </si>
  <si>
    <t>Послуга з технічного обслуговування пожежної сигналізації (заміна акумулятора)</t>
  </si>
  <si>
    <t>35110000-8 - Протипожежне, рятувальне та захисне обладнання</t>
  </si>
  <si>
    <t>1283/МО</t>
  </si>
  <si>
    <t>UA-2022-10-25-001767-a</t>
  </si>
  <si>
    <t>ПЗ IS-Pro</t>
  </si>
  <si>
    <t>МАКСИМОВ ЄВГЕН АНАТОЛІЙОВИЧ</t>
  </si>
  <si>
    <t>2676305397</t>
  </si>
  <si>
    <t>09/117</t>
  </si>
  <si>
    <t>UA-2022-11-30-006913-a</t>
  </si>
  <si>
    <t>Супровід програмного забезпечення</t>
  </si>
  <si>
    <t>ТОВАРИСТВО З ОБМЕЖЕНОЮ ВІДПОВІДАЛЬНІСТЮ "АЙФІН 2018"</t>
  </si>
  <si>
    <t>42383865</t>
  </si>
  <si>
    <t>17/11</t>
  </si>
  <si>
    <t>UA-2022-12-02-006337-a</t>
  </si>
  <si>
    <t>Послуги з теплопостачання</t>
  </si>
  <si>
    <t>Сума договору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</si>
</sst>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6" width="25.00390625" style="0" customWidth="1"/>
    <col min="7" max="7" width="45.00390625" style="7" customWidth="1"/>
    <col min="8" max="8" width="20.00390625" style="0" customWidth="1"/>
    <col min="9" max="9" width="30.00390625" style="0" customWidth="1"/>
    <col min="10" max="10" width="20.00390625" style="0" customWidth="1"/>
    <col min="11" max="11" width="10.00390625" style="0" customWidth="1"/>
  </cols>
  <sheetData>
    <row r="1" spans="1:11" ht="26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130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38.25">
      <c r="A2" s="3">
        <v>1</v>
      </c>
      <c r="B2" s="1" t="s">
        <v>10</v>
      </c>
      <c r="C2" s="4" t="s">
        <v>11</v>
      </c>
      <c r="D2" s="8" t="s">
        <v>12</v>
      </c>
      <c r="E2" s="1" t="s">
        <v>13</v>
      </c>
      <c r="F2" s="5">
        <v>40799</v>
      </c>
      <c r="G2" s="8" t="s">
        <v>14</v>
      </c>
      <c r="H2" s="1" t="s">
        <v>15</v>
      </c>
      <c r="I2" s="6" t="str">
        <f>HYPERLINK("https://my.zakupki.prom.ua/cabinet/purchases/state_purchase/view/33989123")</f>
        <v>https://my.zakupki.prom.ua/cabinet/purchases/state_purchase/view/33989123</v>
      </c>
      <c r="J2" s="1" t="s">
        <v>16</v>
      </c>
      <c r="K2" s="1" t="s">
        <v>17</v>
      </c>
    </row>
    <row r="3" spans="1:11" ht="38.25">
      <c r="A3" s="3">
        <v>2</v>
      </c>
      <c r="B3" s="1" t="s">
        <v>18</v>
      </c>
      <c r="C3" s="4" t="s">
        <v>19</v>
      </c>
      <c r="D3" s="8" t="s">
        <v>20</v>
      </c>
      <c r="E3" s="1" t="s">
        <v>13</v>
      </c>
      <c r="F3" s="5">
        <v>9000</v>
      </c>
      <c r="G3" s="8" t="s">
        <v>21</v>
      </c>
      <c r="H3" s="1" t="s">
        <v>22</v>
      </c>
      <c r="I3" s="6" t="str">
        <f>HYPERLINK("https://my.zakupki.prom.ua/cabinet/purchases/state_purchase/view/34112692")</f>
        <v>https://my.zakupki.prom.ua/cabinet/purchases/state_purchase/view/34112692</v>
      </c>
      <c r="J3" s="1" t="s">
        <v>23</v>
      </c>
      <c r="K3" s="1" t="s">
        <v>17</v>
      </c>
    </row>
    <row r="4" spans="1:11" ht="38.25">
      <c r="A4" s="3">
        <v>3</v>
      </c>
      <c r="B4" s="1" t="s">
        <v>24</v>
      </c>
      <c r="C4" s="4" t="s">
        <v>25</v>
      </c>
      <c r="D4" s="8" t="s">
        <v>26</v>
      </c>
      <c r="E4" s="1" t="s">
        <v>27</v>
      </c>
      <c r="F4" s="5">
        <v>149154.51</v>
      </c>
      <c r="G4" s="8" t="s">
        <v>28</v>
      </c>
      <c r="H4" s="1" t="s">
        <v>29</v>
      </c>
      <c r="I4" s="6" t="str">
        <f>HYPERLINK("https://my.zakupki.prom.ua/cabinet/purchases/state_purchase/view/34168151")</f>
        <v>https://my.zakupki.prom.ua/cabinet/purchases/state_purchase/view/34168151</v>
      </c>
      <c r="J4" s="1" t="s">
        <v>30</v>
      </c>
      <c r="K4" s="1" t="s">
        <v>17</v>
      </c>
    </row>
    <row r="5" spans="1:11" ht="38.25">
      <c r="A5" s="3">
        <v>4</v>
      </c>
      <c r="B5" s="1" t="s">
        <v>31</v>
      </c>
      <c r="C5" s="4" t="s">
        <v>32</v>
      </c>
      <c r="D5" s="8" t="s">
        <v>33</v>
      </c>
      <c r="E5" s="1" t="s">
        <v>13</v>
      </c>
      <c r="F5" s="5">
        <v>10800</v>
      </c>
      <c r="G5" s="8" t="s">
        <v>34</v>
      </c>
      <c r="H5" s="1" t="s">
        <v>35</v>
      </c>
      <c r="I5" s="6" t="str">
        <f>HYPERLINK("https://my.zakupki.prom.ua/cabinet/purchases/state_purchase/view/34385096")</f>
        <v>https://my.zakupki.prom.ua/cabinet/purchases/state_purchase/view/34385096</v>
      </c>
      <c r="J5" s="1" t="s">
        <v>36</v>
      </c>
      <c r="K5" s="1" t="s">
        <v>17</v>
      </c>
    </row>
    <row r="6" spans="1:11" ht="38.25">
      <c r="A6" s="3">
        <v>5</v>
      </c>
      <c r="B6" s="1" t="s">
        <v>37</v>
      </c>
      <c r="C6" s="4" t="s">
        <v>38</v>
      </c>
      <c r="D6" s="8" t="s">
        <v>39</v>
      </c>
      <c r="E6" s="1" t="s">
        <v>13</v>
      </c>
      <c r="F6" s="5">
        <v>8040</v>
      </c>
      <c r="G6" s="8" t="s">
        <v>40</v>
      </c>
      <c r="H6" s="1" t="s">
        <v>41</v>
      </c>
      <c r="I6" s="6" t="str">
        <f>HYPERLINK("https://my.zakupki.prom.ua/cabinet/purchases/state_purchase/view/34385364")</f>
        <v>https://my.zakupki.prom.ua/cabinet/purchases/state_purchase/view/34385364</v>
      </c>
      <c r="J6" s="1" t="s">
        <v>42</v>
      </c>
      <c r="K6" s="1" t="s">
        <v>17</v>
      </c>
    </row>
    <row r="7" spans="1:11" ht="38.25">
      <c r="A7" s="3">
        <v>6</v>
      </c>
      <c r="B7" s="1" t="s">
        <v>43</v>
      </c>
      <c r="C7" s="4" t="s">
        <v>44</v>
      </c>
      <c r="D7" s="8" t="s">
        <v>45</v>
      </c>
      <c r="E7" s="1" t="s">
        <v>13</v>
      </c>
      <c r="F7" s="5">
        <v>3374.4</v>
      </c>
      <c r="G7" s="8" t="s">
        <v>46</v>
      </c>
      <c r="H7" s="1" t="s">
        <v>47</v>
      </c>
      <c r="I7" s="6" t="str">
        <f>HYPERLINK("https://my.zakupki.prom.ua/cabinet/purchases/state_purchase/view/34655550")</f>
        <v>https://my.zakupki.prom.ua/cabinet/purchases/state_purchase/view/34655550</v>
      </c>
      <c r="J7" s="1" t="s">
        <v>48</v>
      </c>
      <c r="K7" s="1" t="s">
        <v>17</v>
      </c>
    </row>
    <row r="8" spans="1:11" ht="38.25">
      <c r="A8" s="3">
        <v>7</v>
      </c>
      <c r="B8" s="1" t="s">
        <v>49</v>
      </c>
      <c r="C8" s="4" t="s">
        <v>50</v>
      </c>
      <c r="D8" s="8" t="s">
        <v>45</v>
      </c>
      <c r="E8" s="1" t="s">
        <v>13</v>
      </c>
      <c r="F8" s="5">
        <v>2545.2</v>
      </c>
      <c r="G8" s="8" t="s">
        <v>51</v>
      </c>
      <c r="H8" s="1" t="s">
        <v>52</v>
      </c>
      <c r="I8" s="6" t="str">
        <f>HYPERLINK("https://my.zakupki.prom.ua/cabinet/purchases/state_purchase/view/34656311")</f>
        <v>https://my.zakupki.prom.ua/cabinet/purchases/state_purchase/view/34656311</v>
      </c>
      <c r="J8" s="1" t="s">
        <v>53</v>
      </c>
      <c r="K8" s="1" t="s">
        <v>17</v>
      </c>
    </row>
    <row r="9" spans="1:11" ht="38.25">
      <c r="A9" s="3">
        <v>8</v>
      </c>
      <c r="B9" s="1" t="s">
        <v>54</v>
      </c>
      <c r="C9" s="4" t="s">
        <v>55</v>
      </c>
      <c r="D9" s="8" t="s">
        <v>56</v>
      </c>
      <c r="E9" s="1" t="s">
        <v>13</v>
      </c>
      <c r="F9" s="5">
        <v>5760</v>
      </c>
      <c r="G9" s="8" t="s">
        <v>57</v>
      </c>
      <c r="H9" s="1" t="s">
        <v>58</v>
      </c>
      <c r="I9" s="6" t="str">
        <f>HYPERLINK("https://my.zakupki.prom.ua/cabinet/purchases/state_purchase/view/34957124")</f>
        <v>https://my.zakupki.prom.ua/cabinet/purchases/state_purchase/view/34957124</v>
      </c>
      <c r="J9" s="1" t="s">
        <v>59</v>
      </c>
      <c r="K9" s="1" t="s">
        <v>17</v>
      </c>
    </row>
    <row r="10" spans="1:11" ht="38.25">
      <c r="A10" s="3">
        <v>9</v>
      </c>
      <c r="B10" s="1" t="s">
        <v>60</v>
      </c>
      <c r="C10" s="4" t="s">
        <v>61</v>
      </c>
      <c r="D10" s="8" t="s">
        <v>62</v>
      </c>
      <c r="E10" s="1" t="s">
        <v>13</v>
      </c>
      <c r="F10" s="5">
        <v>1823.93</v>
      </c>
      <c r="G10" s="8" t="s">
        <v>63</v>
      </c>
      <c r="H10" s="1" t="s">
        <v>64</v>
      </c>
      <c r="I10" s="6" t="str">
        <f>HYPERLINK("https://my.zakupki.prom.ua/cabinet/purchases/state_purchase/view/34990396")</f>
        <v>https://my.zakupki.prom.ua/cabinet/purchases/state_purchase/view/34990396</v>
      </c>
      <c r="J10" s="1" t="s">
        <v>65</v>
      </c>
      <c r="K10" s="1" t="s">
        <v>17</v>
      </c>
    </row>
    <row r="11" spans="1:11" ht="38.25">
      <c r="A11" s="3">
        <v>10</v>
      </c>
      <c r="B11" s="1" t="s">
        <v>66</v>
      </c>
      <c r="C11" s="4" t="s">
        <v>67</v>
      </c>
      <c r="D11" s="8" t="s">
        <v>68</v>
      </c>
      <c r="E11" s="1" t="s">
        <v>13</v>
      </c>
      <c r="F11" s="5">
        <v>690</v>
      </c>
      <c r="G11" s="8" t="s">
        <v>69</v>
      </c>
      <c r="H11" s="1" t="s">
        <v>70</v>
      </c>
      <c r="I11" s="6" t="str">
        <f>HYPERLINK("https://my.zakupki.prom.ua/cabinet/purchases/state_purchase/view/35432206")</f>
        <v>https://my.zakupki.prom.ua/cabinet/purchases/state_purchase/view/35432206</v>
      </c>
      <c r="J11" s="1" t="s">
        <v>71</v>
      </c>
      <c r="K11" s="1" t="s">
        <v>17</v>
      </c>
    </row>
    <row r="12" spans="1:11" ht="38.25">
      <c r="A12" s="3">
        <v>11</v>
      </c>
      <c r="B12" s="1" t="s">
        <v>72</v>
      </c>
      <c r="C12" s="4" t="s">
        <v>73</v>
      </c>
      <c r="D12" s="8" t="s">
        <v>45</v>
      </c>
      <c r="E12" s="1" t="s">
        <v>13</v>
      </c>
      <c r="F12" s="5">
        <v>8330.4</v>
      </c>
      <c r="G12" s="8" t="s">
        <v>74</v>
      </c>
      <c r="H12" s="1" t="s">
        <v>75</v>
      </c>
      <c r="I12" s="6" t="str">
        <f>HYPERLINK("https://my.zakupki.prom.ua/cabinet/purchases/state_purchase/view/35978173")</f>
        <v>https://my.zakupki.prom.ua/cabinet/purchases/state_purchase/view/35978173</v>
      </c>
      <c r="J12" s="1" t="s">
        <v>76</v>
      </c>
      <c r="K12" s="1" t="s">
        <v>17</v>
      </c>
    </row>
    <row r="13" spans="1:11" ht="38.25">
      <c r="A13" s="3">
        <v>12</v>
      </c>
      <c r="B13" s="1" t="s">
        <v>77</v>
      </c>
      <c r="C13" s="4" t="s">
        <v>78</v>
      </c>
      <c r="D13" s="8" t="s">
        <v>79</v>
      </c>
      <c r="E13" s="1" t="s">
        <v>13</v>
      </c>
      <c r="F13" s="5">
        <v>1081.4</v>
      </c>
      <c r="G13" s="8" t="s">
        <v>80</v>
      </c>
      <c r="H13" s="1" t="s">
        <v>81</v>
      </c>
      <c r="I13" s="6" t="str">
        <f>HYPERLINK("https://my.zakupki.prom.ua/cabinet/purchases/state_purchase/view/36047504")</f>
        <v>https://my.zakupki.prom.ua/cabinet/purchases/state_purchase/view/36047504</v>
      </c>
      <c r="J13" s="1" t="s">
        <v>82</v>
      </c>
      <c r="K13" s="1" t="s">
        <v>17</v>
      </c>
    </row>
    <row r="14" spans="1:11" ht="38.25">
      <c r="A14" s="3">
        <v>13</v>
      </c>
      <c r="B14" s="1" t="s">
        <v>83</v>
      </c>
      <c r="C14" s="4" t="s">
        <v>84</v>
      </c>
      <c r="D14" s="8" t="s">
        <v>79</v>
      </c>
      <c r="E14" s="1" t="s">
        <v>13</v>
      </c>
      <c r="F14" s="5">
        <v>1965.8</v>
      </c>
      <c r="G14" s="8" t="s">
        <v>80</v>
      </c>
      <c r="H14" s="1" t="s">
        <v>81</v>
      </c>
      <c r="I14" s="6" t="str">
        <f>HYPERLINK("https://my.zakupki.prom.ua/cabinet/purchases/state_purchase/view/36047510")</f>
        <v>https://my.zakupki.prom.ua/cabinet/purchases/state_purchase/view/36047510</v>
      </c>
      <c r="J14" s="1" t="s">
        <v>85</v>
      </c>
      <c r="K14" s="1" t="s">
        <v>17</v>
      </c>
    </row>
    <row r="15" spans="1:11" ht="38.25">
      <c r="A15" s="3">
        <v>14</v>
      </c>
      <c r="B15" s="1" t="s">
        <v>86</v>
      </c>
      <c r="C15" s="4" t="s">
        <v>87</v>
      </c>
      <c r="D15" s="8" t="s">
        <v>88</v>
      </c>
      <c r="E15" s="1" t="s">
        <v>13</v>
      </c>
      <c r="F15" s="5">
        <v>1550.8</v>
      </c>
      <c r="G15" s="8" t="s">
        <v>80</v>
      </c>
      <c r="H15" s="1" t="s">
        <v>81</v>
      </c>
      <c r="I15" s="6" t="str">
        <f>HYPERLINK("https://my.zakupki.prom.ua/cabinet/purchases/state_purchase/view/36047517")</f>
        <v>https://my.zakupki.prom.ua/cabinet/purchases/state_purchase/view/36047517</v>
      </c>
      <c r="J15" s="1" t="s">
        <v>89</v>
      </c>
      <c r="K15" s="1" t="s">
        <v>17</v>
      </c>
    </row>
    <row r="16" spans="1:11" ht="38.25">
      <c r="A16" s="3">
        <v>15</v>
      </c>
      <c r="B16" s="1" t="s">
        <v>90</v>
      </c>
      <c r="C16" s="4" t="s">
        <v>91</v>
      </c>
      <c r="D16" s="8" t="s">
        <v>20</v>
      </c>
      <c r="E16" s="1" t="s">
        <v>13</v>
      </c>
      <c r="F16" s="5">
        <v>1188</v>
      </c>
      <c r="G16" s="8" t="s">
        <v>92</v>
      </c>
      <c r="H16" s="1" t="s">
        <v>93</v>
      </c>
      <c r="I16" s="6" t="str">
        <f>HYPERLINK("https://my.zakupki.prom.ua/cabinet/purchases/state_purchase/view/36078889")</f>
        <v>https://my.zakupki.prom.ua/cabinet/purchases/state_purchase/view/36078889</v>
      </c>
      <c r="J16" s="1" t="s">
        <v>94</v>
      </c>
      <c r="K16" s="1" t="s">
        <v>17</v>
      </c>
    </row>
    <row r="17" spans="1:11" ht="38.25">
      <c r="A17" s="3">
        <v>16</v>
      </c>
      <c r="B17" s="1" t="s">
        <v>95</v>
      </c>
      <c r="C17" s="4" t="s">
        <v>96</v>
      </c>
      <c r="D17" s="8" t="s">
        <v>97</v>
      </c>
      <c r="E17" s="1" t="s">
        <v>13</v>
      </c>
      <c r="F17" s="5">
        <v>400</v>
      </c>
      <c r="G17" s="8" t="s">
        <v>98</v>
      </c>
      <c r="H17" s="1" t="s">
        <v>99</v>
      </c>
      <c r="I17" s="6" t="str">
        <f>HYPERLINK("https://my.zakupki.prom.ua/cabinet/purchases/state_purchase/view/36489574")</f>
        <v>https://my.zakupki.prom.ua/cabinet/purchases/state_purchase/view/36489574</v>
      </c>
      <c r="J17" s="1" t="s">
        <v>100</v>
      </c>
      <c r="K17" s="1" t="s">
        <v>17</v>
      </c>
    </row>
    <row r="18" spans="1:11" ht="38.25">
      <c r="A18" s="3">
        <v>17</v>
      </c>
      <c r="B18" s="1" t="s">
        <v>101</v>
      </c>
      <c r="C18" s="4" t="s">
        <v>102</v>
      </c>
      <c r="D18" s="8" t="s">
        <v>103</v>
      </c>
      <c r="E18" s="1" t="s">
        <v>13</v>
      </c>
      <c r="F18" s="5">
        <v>896</v>
      </c>
      <c r="G18" s="8" t="s">
        <v>34</v>
      </c>
      <c r="H18" s="1" t="s">
        <v>35</v>
      </c>
      <c r="I18" s="6" t="str">
        <f>HYPERLINK("https://my.zakupki.prom.ua/cabinet/purchases/state_purchase/view/36575859")</f>
        <v>https://my.zakupki.prom.ua/cabinet/purchases/state_purchase/view/36575859</v>
      </c>
      <c r="J18" s="1" t="s">
        <v>104</v>
      </c>
      <c r="K18" s="1" t="s">
        <v>17</v>
      </c>
    </row>
    <row r="19" spans="1:11" ht="38.25">
      <c r="A19" s="3">
        <v>18</v>
      </c>
      <c r="B19" s="1" t="s">
        <v>105</v>
      </c>
      <c r="C19" s="4" t="s">
        <v>106</v>
      </c>
      <c r="D19" s="8" t="s">
        <v>97</v>
      </c>
      <c r="E19" s="1" t="s">
        <v>13</v>
      </c>
      <c r="F19" s="5">
        <v>400</v>
      </c>
      <c r="G19" s="8" t="s">
        <v>98</v>
      </c>
      <c r="H19" s="1" t="s">
        <v>99</v>
      </c>
      <c r="I19" s="6" t="str">
        <f>HYPERLINK("https://my.zakupki.prom.ua/cabinet/purchases/state_purchase/view/37830337")</f>
        <v>https://my.zakupki.prom.ua/cabinet/purchases/state_purchase/view/37830337</v>
      </c>
      <c r="J19" s="1" t="s">
        <v>107</v>
      </c>
      <c r="K19" s="1" t="s">
        <v>17</v>
      </c>
    </row>
    <row r="20" spans="1:11" ht="38.25">
      <c r="A20" s="3">
        <v>19</v>
      </c>
      <c r="B20" s="1" t="s">
        <v>108</v>
      </c>
      <c r="C20" s="4" t="s">
        <v>109</v>
      </c>
      <c r="D20" s="8" t="s">
        <v>110</v>
      </c>
      <c r="E20" s="1" t="s">
        <v>13</v>
      </c>
      <c r="F20" s="5">
        <v>2100</v>
      </c>
      <c r="G20" s="8" t="s">
        <v>111</v>
      </c>
      <c r="H20" s="1" t="s">
        <v>112</v>
      </c>
      <c r="I20" s="6" t="str">
        <f>HYPERLINK("https://my.zakupki.prom.ua/cabinet/purchases/state_purchase/view/38004570")</f>
        <v>https://my.zakupki.prom.ua/cabinet/purchases/state_purchase/view/38004570</v>
      </c>
      <c r="J20" s="1" t="s">
        <v>113</v>
      </c>
      <c r="K20" s="1" t="s">
        <v>17</v>
      </c>
    </row>
    <row r="21" spans="1:11" ht="38.25">
      <c r="A21" s="3">
        <v>20</v>
      </c>
      <c r="B21" s="1" t="s">
        <v>114</v>
      </c>
      <c r="C21" s="4" t="s">
        <v>115</v>
      </c>
      <c r="D21" s="8" t="s">
        <v>116</v>
      </c>
      <c r="E21" s="1" t="s">
        <v>13</v>
      </c>
      <c r="F21" s="5">
        <v>1092.1</v>
      </c>
      <c r="G21" s="8" t="s">
        <v>40</v>
      </c>
      <c r="H21" s="1" t="s">
        <v>41</v>
      </c>
      <c r="I21" s="6" t="str">
        <f>HYPERLINK("https://my.zakupki.prom.ua/cabinet/purchases/state_purchase/view/38140620")</f>
        <v>https://my.zakupki.prom.ua/cabinet/purchases/state_purchase/view/38140620</v>
      </c>
      <c r="J21" s="1" t="s">
        <v>117</v>
      </c>
      <c r="K21" s="1" t="s">
        <v>17</v>
      </c>
    </row>
    <row r="22" spans="1:11" ht="38.25">
      <c r="A22" s="3">
        <v>21</v>
      </c>
      <c r="B22" s="1" t="s">
        <v>118</v>
      </c>
      <c r="C22" s="4" t="s">
        <v>119</v>
      </c>
      <c r="D22" s="8" t="s">
        <v>56</v>
      </c>
      <c r="E22" s="1" t="s">
        <v>13</v>
      </c>
      <c r="F22" s="5">
        <v>14400</v>
      </c>
      <c r="G22" s="8" t="s">
        <v>120</v>
      </c>
      <c r="H22" s="1" t="s">
        <v>121</v>
      </c>
      <c r="I22" s="6" t="str">
        <f>HYPERLINK("https://my.zakupki.prom.ua/cabinet/purchases/state_purchase/view/38140914")</f>
        <v>https://my.zakupki.prom.ua/cabinet/purchases/state_purchase/view/38140914</v>
      </c>
      <c r="J22" s="1" t="s">
        <v>122</v>
      </c>
      <c r="K22" s="1" t="s">
        <v>17</v>
      </c>
    </row>
    <row r="23" spans="1:11" ht="38.25">
      <c r="A23" s="3">
        <v>22</v>
      </c>
      <c r="B23" s="1" t="s">
        <v>123</v>
      </c>
      <c r="C23" s="4" t="s">
        <v>124</v>
      </c>
      <c r="D23" s="8" t="s">
        <v>56</v>
      </c>
      <c r="E23" s="1" t="s">
        <v>13</v>
      </c>
      <c r="F23" s="5">
        <v>805</v>
      </c>
      <c r="G23" s="8" t="s">
        <v>125</v>
      </c>
      <c r="H23" s="1" t="s">
        <v>126</v>
      </c>
      <c r="I23" s="6" t="str">
        <f>HYPERLINK("https://my.zakupki.prom.ua/cabinet/purchases/state_purchase/view/38912042")</f>
        <v>https://my.zakupki.prom.ua/cabinet/purchases/state_purchase/view/38912042</v>
      </c>
      <c r="J23" s="1" t="s">
        <v>127</v>
      </c>
      <c r="K23" s="1" t="s">
        <v>17</v>
      </c>
    </row>
    <row r="24" spans="1:11" ht="38.25">
      <c r="A24" s="3">
        <v>23</v>
      </c>
      <c r="B24" s="1" t="s">
        <v>128</v>
      </c>
      <c r="C24" s="4" t="s">
        <v>129</v>
      </c>
      <c r="D24" s="8" t="s">
        <v>26</v>
      </c>
      <c r="E24" s="1" t="s">
        <v>13</v>
      </c>
      <c r="F24" s="5">
        <v>42514.84</v>
      </c>
      <c r="G24" s="8" t="s">
        <v>28</v>
      </c>
      <c r="H24" s="1" t="s">
        <v>29</v>
      </c>
      <c r="I24" s="6" t="str">
        <f>HYPERLINK("https://my.zakupki.prom.ua/cabinet/purchases/state_purchase/view/38978387")</f>
        <v>https://my.zakupki.prom.ua/cabinet/purchases/state_purchase/view/38978387</v>
      </c>
      <c r="J24" s="1" t="s">
        <v>30</v>
      </c>
      <c r="K24" s="1" t="s">
        <v>17</v>
      </c>
    </row>
    <row r="25" ht="12.75">
      <c r="A25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Inna</cp:lastModifiedBy>
  <dcterms:modified xsi:type="dcterms:W3CDTF">2023-05-25T10:28:59Z</dcterms:modified>
  <cp:category/>
  <cp:version/>
  <cp:contentType/>
  <cp:contentStatus/>
</cp:coreProperties>
</file>