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4" sheetId="2" r:id="rId2"/>
    <sheet name="Додаток 5" sheetId="3" r:id="rId3"/>
    <sheet name="Додаток 6" sheetId="4" r:id="rId4"/>
    <sheet name="Додаток 7" sheetId="5" r:id="rId5"/>
    <sheet name="дод7(180107)" sheetId="6" r:id="rId6"/>
    <sheet name="Дод7(150101)" sheetId="7" r:id="rId7"/>
    <sheet name="дод7(240900)" sheetId="8" r:id="rId8"/>
    <sheet name="Додаток 10СФ" sheetId="9" r:id="rId9"/>
    <sheet name="Додаток 10 ЗФ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<sst xmlns="http://schemas.openxmlformats.org/spreadsheetml/2006/main" count="2877" uniqueCount="559">
  <si>
    <t>Звіт</t>
  </si>
  <si>
    <t>Додаток 10                                                                                            до Порядку складання фінансової, бюджетної та іншої звітності розпорядниками та одержувачувами бюджетних коштів (абзац дев'ятий підпункту 2.1.2 пункту 2.1)</t>
  </si>
  <si>
    <r>
      <t xml:space="preserve">про заборгованість за бюджетними коштами </t>
    </r>
    <r>
      <rPr>
        <b/>
        <sz val="11"/>
        <color indexed="8"/>
        <rFont val="Times New Roman"/>
        <family val="1"/>
      </rPr>
      <t xml:space="preserve"> (форма №7д, </t>
    </r>
    <r>
      <rPr>
        <b/>
        <u val="single"/>
        <sz val="11"/>
        <color indexed="8"/>
        <rFont val="Times New Roman"/>
        <family val="1"/>
      </rPr>
      <t>№7м</t>
    </r>
    <r>
      <rPr>
        <b/>
        <sz val="11"/>
        <color indexed="8"/>
        <rFont val="Times New Roman"/>
        <family val="1"/>
      </rPr>
      <t xml:space="preserve">) </t>
    </r>
    <r>
      <rPr>
        <b/>
        <sz val="9"/>
        <color indexed="8"/>
        <rFont val="Times New Roman"/>
        <family val="1"/>
      </rPr>
      <t xml:space="preserve">                                                              </t>
    </r>
  </si>
  <si>
    <t>Коди</t>
  </si>
  <si>
    <t>Установа         Управління освіти та науки Дніпропетровської міської ради</t>
  </si>
  <si>
    <t>за ЄДРПОУ</t>
  </si>
  <si>
    <t>02142224</t>
  </si>
  <si>
    <t>Територія     49000 м. Дніпропетровськ  Бабушкінський район, пр. К. Маркса 75а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</si>
  <si>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</si>
  <si>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</si>
  <si>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</si>
  <si>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</si>
  <si>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</si>
  <si>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</si>
  <si>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 xml:space="preserve">Код та назва типової  відомчої класифікації видатків місцевих бюджетів                                           </t>
  </si>
  <si>
    <t>10 Управління освіти та науки Дніпропетровської міської ради</t>
  </si>
  <si>
    <t>Код та назва програмної класифікації видатків та кредитування місцевих бюджетів</t>
  </si>
  <si>
    <t xml:space="preserve">  Зведений    010</t>
  </si>
  <si>
    <t>(код та назва Типової програмної класифікації видатків та кредитування місцевих бюджетів/ Тимчасової</t>
  </si>
  <si>
    <t>класифікації видатків та кредитування для бюджетів місцевого самоврядування, які не застосовують програмно-цільового методу)*</t>
  </si>
  <si>
    <r>
      <t>Періодичність: місячна,</t>
    </r>
    <r>
      <rPr>
        <u val="single"/>
        <sz val="10"/>
        <color indexed="8"/>
        <rFont val="Times New Roman"/>
        <family val="1"/>
      </rPr>
      <t xml:space="preserve"> квартальна,</t>
    </r>
    <r>
      <rPr>
        <sz val="10"/>
        <color indexed="8"/>
        <rFont val="Times New Roman"/>
        <family val="1"/>
      </rPr>
      <t xml:space="preserve"> річна</t>
    </r>
  </si>
  <si>
    <t>Одиниця виміру: грн. з коп.</t>
  </si>
  <si>
    <r>
      <t xml:space="preserve">Форма складена:   </t>
    </r>
    <r>
      <rPr>
        <b/>
        <u val="single"/>
        <sz val="10"/>
        <rFont val="Times New Roman"/>
        <family val="1"/>
      </rPr>
      <t xml:space="preserve"> за загальним</t>
    </r>
    <r>
      <rPr>
        <b/>
        <sz val="10"/>
        <rFont val="Times New Roman"/>
        <family val="1"/>
      </rPr>
      <t>, спеціальним  фондом (необхідне підкреслити).</t>
    </r>
    <r>
      <rPr>
        <sz val="10"/>
        <rFont val="Times New Roman"/>
        <family val="1"/>
      </rPr>
      <t xml:space="preserve"> </t>
    </r>
  </si>
  <si>
    <t>Показники</t>
  </si>
  <si>
    <t>КЕКВ</t>
  </si>
  <si>
    <t>Код рядка</t>
  </si>
  <si>
    <t>Дебіторська заборгованість</t>
  </si>
  <si>
    <t>Кредиторська заборгованість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</si>
  <si>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</si>
  <si>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</si>
  <si>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</si>
  <si>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</si>
  <si>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</si>
  <si>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</si>
  <si>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</si>
  <si>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</si>
  <si>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</si>
  <si>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>Х</t>
  </si>
  <si>
    <t>010</t>
  </si>
  <si>
    <t>-</t>
  </si>
  <si>
    <r>
      <t xml:space="preserve">Видатки - </t>
    </r>
    <r>
      <rPr>
        <sz val="9"/>
        <color indexed="8"/>
        <rFont val="Times New Roman"/>
        <family val="1"/>
      </rPr>
      <t xml:space="preserve"> усього на утримання установи</t>
    </r>
  </si>
  <si>
    <t>020</t>
  </si>
  <si>
    <t>у тому числі:</t>
  </si>
  <si>
    <t>2000</t>
  </si>
  <si>
    <t>030</t>
  </si>
  <si>
    <t>Поточні видатки</t>
  </si>
  <si>
    <t>Оплата праці і нарахування на заробітну плату</t>
  </si>
  <si>
    <t>2100</t>
  </si>
  <si>
    <t>040</t>
  </si>
  <si>
    <t>Оплата праці</t>
  </si>
  <si>
    <t>2110</t>
  </si>
  <si>
    <t>050</t>
  </si>
  <si>
    <t>Заробітна плата</t>
  </si>
  <si>
    <t>2111</t>
  </si>
  <si>
    <t>060</t>
  </si>
  <si>
    <t>Грошове утримання військовослужбовців</t>
  </si>
  <si>
    <t>2112</t>
  </si>
  <si>
    <t>070</t>
  </si>
  <si>
    <t xml:space="preserve">Нарахування на заробітну плату </t>
  </si>
  <si>
    <t>2120</t>
  </si>
  <si>
    <t>080</t>
  </si>
  <si>
    <t>Використання товарів і послуг</t>
  </si>
  <si>
    <t>2200</t>
  </si>
  <si>
    <t>090</t>
  </si>
  <si>
    <t>Предмети, матеріали, обладнання та інвентар</t>
  </si>
  <si>
    <t>100</t>
  </si>
  <si>
    <t>Медикаменти та перев’язувальні матеріали</t>
  </si>
  <si>
    <t>110</t>
  </si>
  <si>
    <t>Продукти харчування</t>
  </si>
  <si>
    <t>120</t>
  </si>
  <si>
    <t>Оплата послуг (крім комунальних)</t>
  </si>
  <si>
    <t>130</t>
  </si>
  <si>
    <t>Видатки на відрядження</t>
  </si>
  <si>
    <t>140</t>
  </si>
  <si>
    <t>Видатки та заходи  спеціального призначення</t>
  </si>
  <si>
    <t>150</t>
  </si>
  <si>
    <t xml:space="preserve">Оплата комунальних послуг та енергонос-в  </t>
  </si>
  <si>
    <t>160</t>
  </si>
  <si>
    <t xml:space="preserve">  Оплата теплопостачання</t>
  </si>
  <si>
    <t>170</t>
  </si>
  <si>
    <t xml:space="preserve">  Оплата водопостачання і водовідведення</t>
  </si>
  <si>
    <t>180</t>
  </si>
  <si>
    <t xml:space="preserve">  Оплата електроенергії</t>
  </si>
  <si>
    <t>190</t>
  </si>
  <si>
    <t xml:space="preserve">  Оплата природного газу</t>
  </si>
  <si>
    <t>200</t>
  </si>
  <si>
    <t xml:space="preserve">  Оплата інших енергоносіїв</t>
  </si>
  <si>
    <t>230</t>
  </si>
  <si>
    <t>Дослідження і розробки, видатки державного (регіонального) значення</t>
  </si>
  <si>
    <t>220</t>
  </si>
  <si>
    <r>
      <t xml:space="preserve">  </t>
    </r>
    <r>
      <rPr>
        <sz val="9"/>
        <color indexed="8"/>
        <rFont val="Times New Roman"/>
        <family val="1"/>
      </rPr>
      <t>Дослідження і розробки, окремі заходи розвитку по реалізації державних (регіональних) програм</t>
    </r>
  </si>
  <si>
    <t xml:space="preserve">  Окремі заходи по реалізації державних регіональних програм, не віднесені до заходів розвитку</t>
  </si>
  <si>
    <t>240</t>
  </si>
  <si>
    <t>Обслуговування  боргових зобов'язань</t>
  </si>
  <si>
    <t>250</t>
  </si>
  <si>
    <t>Обслуговування внутрішніх боргових зобов'язань</t>
  </si>
  <si>
    <t>260</t>
  </si>
  <si>
    <t>Обслуговування зовнішніх боргових зобов'язань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</si>
  <si>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</si>
  <si>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</si>
  <si>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</si>
  <si>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</si>
  <si>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</si>
  <si>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</si>
  <si>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</si>
  <si>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Соціальне забезпечення</t>
  </si>
  <si>
    <t>320</t>
  </si>
  <si>
    <t xml:space="preserve">  Виплата пенсій і допомоги</t>
  </si>
  <si>
    <t>330</t>
  </si>
  <si>
    <t xml:space="preserve">  Стипендії</t>
  </si>
  <si>
    <t>340</t>
  </si>
  <si>
    <t xml:space="preserve">  Інші виплати населенню  </t>
  </si>
  <si>
    <t>350</t>
  </si>
  <si>
    <t>Інші поточні видатки</t>
  </si>
  <si>
    <t>360</t>
  </si>
  <si>
    <t xml:space="preserve">Капітальні  видатки </t>
  </si>
  <si>
    <t>370</t>
  </si>
  <si>
    <t xml:space="preserve">Придбання основного капіталу 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</si>
  <si>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</si>
  <si>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</si>
  <si>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</si>
  <si>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 житла</t>
  </si>
  <si>
    <t>400</t>
  </si>
  <si>
    <t xml:space="preserve"> Капітальне будівництво (придбання) житла</t>
  </si>
  <si>
    <t>410</t>
  </si>
  <si>
    <t xml:space="preserve"> Капітальне будівництво (придбання) інших об'єктів</t>
  </si>
  <si>
    <t>420</t>
  </si>
  <si>
    <t>Капітальний ремонт</t>
  </si>
  <si>
    <t>430</t>
  </si>
  <si>
    <t xml:space="preserve">  Капітальний ремонт житлового фонду</t>
  </si>
  <si>
    <t>440</t>
  </si>
  <si>
    <t xml:space="preserve">  Капітальний ремонт інших  об’єктів 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</si>
  <si>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</si>
  <si>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</si>
  <si>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</si>
  <si>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</si>
  <si>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</si>
  <si>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 xml:space="preserve">  Реконструкція житлового фонду</t>
  </si>
  <si>
    <t xml:space="preserve">  Реконструкція інших об’єктів</t>
  </si>
  <si>
    <t>480</t>
  </si>
  <si>
    <t xml:space="preserve">  Реставрація пам’яток культури, історії та</t>
  </si>
  <si>
    <t>490</t>
  </si>
  <si>
    <t xml:space="preserve">  архітектури </t>
  </si>
  <si>
    <t>Створення державних запасів і резервів</t>
  </si>
  <si>
    <t>500</t>
  </si>
  <si>
    <t>Придбання землі і нематеріальних активів</t>
  </si>
  <si>
    <t>510</t>
  </si>
  <si>
    <t>Капітальні трансферти</t>
  </si>
  <si>
    <t>520</t>
  </si>
  <si>
    <r>
      <t>Капітальні трансферти підпри</t>
    </r>
    <r>
      <rPr>
        <sz val="8"/>
        <color indexed="8"/>
        <rFont val="Times New Roman"/>
        <family val="1"/>
      </rPr>
      <t>ємствам (установам, організаціям)</t>
    </r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</si>
  <si>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</si>
  <si>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</si>
  <si>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</si>
  <si>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</si>
  <si>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</si>
  <si>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</si>
  <si>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</si>
  <si>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Керівник</t>
  </si>
  <si>
    <t>Сафронова С.Б.</t>
  </si>
  <si>
    <t>(підпис)</t>
  </si>
  <si>
    <t>Головний бухгалтер</t>
  </si>
  <si>
    <t>Ситник Л.О.</t>
  </si>
  <si>
    <t>22 липня 2015 року</t>
  </si>
  <si>
    <t xml:space="preserve">                                                                           Додаток 10                                                                                             до Порядку складання фінансової, бюджетної та іншої звітності розпорядниками та одержувачувами бюджетних коштів (абзай дев'ятий підпункту 2.1. пункту 2.1)</t>
  </si>
  <si>
    <t>010   Зведений</t>
  </si>
  <si>
    <r>
      <t xml:space="preserve">Періодичність:місячна, </t>
    </r>
    <r>
      <rPr>
        <u val="single"/>
        <sz val="10"/>
        <color indexed="8"/>
        <rFont val="Times New Roman"/>
        <family val="1"/>
      </rPr>
      <t>квартальна,</t>
    </r>
    <r>
      <rPr>
        <sz val="10"/>
        <color indexed="8"/>
        <rFont val="Times New Roman"/>
        <family val="1"/>
      </rPr>
      <t xml:space="preserve"> річна</t>
    </r>
  </si>
  <si>
    <r>
      <t xml:space="preserve">Форма складена:    за загальним, </t>
    </r>
    <r>
      <rPr>
        <b/>
        <u val="single"/>
        <sz val="10"/>
        <rFont val="Times New Roman"/>
        <family val="1"/>
      </rPr>
      <t>спеціальним фондом</t>
    </r>
    <r>
      <rPr>
        <sz val="10"/>
        <rFont val="Times New Roman"/>
        <family val="1"/>
      </rPr>
      <t xml:space="preserve"> (необхідне підкреслити)</t>
    </r>
  </si>
  <si>
    <t>Зареєстровані бюджетні фінансові зобовязання на кінець звітного періоду (року)</t>
  </si>
  <si>
    <t xml:space="preserve">  Реконструкція інших об’єктів архітектури</t>
  </si>
  <si>
    <t>22 липня  2015 року</t>
  </si>
  <si>
    <t xml:space="preserve">Оплата комунальних послуг та енергоносіїв  </t>
  </si>
  <si>
    <t xml:space="preserve">На початок </t>
  </si>
  <si>
    <t xml:space="preserve">На кінець </t>
  </si>
  <si>
    <t>АКТИВ</t>
  </si>
  <si>
    <t>звітного року</t>
  </si>
  <si>
    <t>звітного періоду (року)</t>
  </si>
  <si>
    <t>І. НЕОБОРОТНІ АКТИВИ</t>
  </si>
  <si>
    <t xml:space="preserve">Нематеріальні активи </t>
  </si>
  <si>
    <t xml:space="preserve">    Балансова (залишкова) вартість </t>
  </si>
  <si>
    <t xml:space="preserve">     Накопичена амортизація</t>
  </si>
  <si>
    <t xml:space="preserve">    Первісна (переоцінена) вартість </t>
  </si>
  <si>
    <t xml:space="preserve">Основні засоби </t>
  </si>
  <si>
    <t xml:space="preserve">    Знос</t>
  </si>
  <si>
    <t xml:space="preserve">    Первісна (переоцінена) вартість</t>
  </si>
  <si>
    <t xml:space="preserve">Інші необоротні матеріальні активи </t>
  </si>
  <si>
    <t>Незавершені капітальні інвестиції в необоротні активи</t>
  </si>
  <si>
    <t>Довгострокові фінансові інвестиції</t>
  </si>
  <si>
    <t>ІІ. ОБОРОТНІ АКТИВИ</t>
  </si>
  <si>
    <t>Матеріали і продукти харчування</t>
  </si>
  <si>
    <t>Малоцінні та швидкозношувані предмети</t>
  </si>
  <si>
    <t>Інші запаси</t>
  </si>
  <si>
    <t xml:space="preserve">    Розрахунки з постачальниками, підрядниками за товари, роботи й послуги </t>
  </si>
  <si>
    <t xml:space="preserve">    Розрахунки із податків і зборів </t>
  </si>
  <si>
    <t xml:space="preserve">    Розрахунки із страхування </t>
  </si>
  <si>
    <t xml:space="preserve">    Розрахунки з відшкодування завданих збитків </t>
  </si>
  <si>
    <t xml:space="preserve">    Розрахунки за спеціальними видами платежів </t>
  </si>
  <si>
    <t xml:space="preserve">    Розрахунки з підзвітними особами</t>
  </si>
  <si>
    <t>Розрахунки за операціями з внутрівідомчої передачі запасів</t>
  </si>
  <si>
    <t>Розрахунки за окремими програмами</t>
  </si>
  <si>
    <t>Витрати майбутніх періодів</t>
  </si>
  <si>
    <t xml:space="preserve">Короткострокові векселі одержані </t>
  </si>
  <si>
    <t>Інші кошти</t>
  </si>
  <si>
    <t xml:space="preserve">    Грошові документи</t>
  </si>
  <si>
    <t xml:space="preserve">    Грошові кошти в дорозі  </t>
  </si>
  <si>
    <t>Рахунки в банках</t>
  </si>
  <si>
    <t xml:space="preserve">    Рахунки загального фонду </t>
  </si>
  <si>
    <t xml:space="preserve">    Рахунки спеціального фонду </t>
  </si>
  <si>
    <t xml:space="preserve">    Рахунки в іноземній валюті</t>
  </si>
  <si>
    <t xml:space="preserve">    Інші поточні рахунки </t>
  </si>
  <si>
    <t>Рахунки в казначействі загального фонду</t>
  </si>
  <si>
    <t xml:space="preserve">Рахунки в казначействі спеціального фонду </t>
  </si>
  <si>
    <t xml:space="preserve">    Спеціальні реєстраційні рахунки для обліку коштів, отриманих як плата за послуги</t>
  </si>
  <si>
    <t xml:space="preserve">    Спеціальні реєстраційні рахунки для обліку коштів, отриманих за іншими джерелами власних надходжень</t>
  </si>
  <si>
    <t xml:space="preserve">    Спеціальні реєстраційні рахунки для обліку інших надходжень спеціального фонду</t>
  </si>
  <si>
    <t xml:space="preserve">    Спеціальні реєстраційні рахунки для обліку коштів, отриманих на виконання програм соціально-економічного та культурного розвитку регіонів</t>
  </si>
  <si>
    <t>Інші рахунки в казначействі</t>
  </si>
  <si>
    <t xml:space="preserve">Каса </t>
  </si>
  <si>
    <t>Поточні фінансові інвестиції</t>
  </si>
  <si>
    <t>ІІІ. ВИТРАТИ</t>
  </si>
  <si>
    <t>Видатки та надання кредитів загального фонду</t>
  </si>
  <si>
    <t>Видатки та надання кредитів спеціального фонду</t>
  </si>
  <si>
    <t xml:space="preserve">  Видатки за коштами, отриманими як плата за послуги </t>
  </si>
  <si>
    <t xml:space="preserve">  Видатки та надання кредитів за іншими джерелами власних надходжень </t>
  </si>
  <si>
    <t xml:space="preserve">  Видатки та надання кредитів за іншими надходженнями спеціального фонду</t>
  </si>
  <si>
    <t xml:space="preserve">  Видатки за коштами, отриманими на виконання програм соціально-економічного та культурного розвитку регіонів</t>
  </si>
  <si>
    <t>Інші витрати</t>
  </si>
  <si>
    <t>БАЛАНС</t>
  </si>
  <si>
    <t>Код</t>
  </si>
  <si>
    <t>рядка</t>
  </si>
  <si>
    <t>ПАСИВ</t>
  </si>
  <si>
    <t>І. ВЛАСНИЙ КАПІТАЛ</t>
  </si>
  <si>
    <t xml:space="preserve">Фонд у необоротних активах </t>
  </si>
  <si>
    <t xml:space="preserve">Фонд у малоцінних та швидкозношуваних предметах </t>
  </si>
  <si>
    <t>Фонд у фінансових інвестиціях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</si>
  <si>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</si>
  <si>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</si>
  <si>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</si>
  <si>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>ІІ. ЗОБОВ’ЯЗАННЯ</t>
  </si>
  <si>
    <t xml:space="preserve">Довгострокові зобов’язання  </t>
  </si>
  <si>
    <t xml:space="preserve">Короткострокові позики </t>
  </si>
  <si>
    <t xml:space="preserve">Поточна заборгованість за довгостроковими зобов’язаннями </t>
  </si>
  <si>
    <t>Короткострокові векселі видані</t>
  </si>
  <si>
    <t xml:space="preserve">    Розрахунки за спеціальними видами платежів  </t>
  </si>
  <si>
    <t xml:space="preserve">    Розрахунки із податків і зборів</t>
  </si>
  <si>
    <t xml:space="preserve">    Розрахунки із страхування  </t>
  </si>
  <si>
    <t xml:space="preserve">    Розрахунки із заробітної плати та інших виплат</t>
  </si>
  <si>
    <t xml:space="preserve">    Розрахунки зі стипендіатами </t>
  </si>
  <si>
    <t xml:space="preserve">    Розрахунки за іншими операціями </t>
  </si>
  <si>
    <t xml:space="preserve"> </t>
  </si>
  <si>
    <t>Доходи майбутніх періодів</t>
  </si>
  <si>
    <t>ІІІ. ДОХОДИ</t>
  </si>
  <si>
    <t xml:space="preserve">Доходи загального фонду </t>
  </si>
  <si>
    <t xml:space="preserve">Доходи спеціального фонду </t>
  </si>
  <si>
    <t xml:space="preserve">    Доходи за коштами, отриманими як плата за послуги</t>
  </si>
  <si>
    <t xml:space="preserve">    Доходи за іншими джерелами власних надходжень </t>
  </si>
  <si>
    <t xml:space="preserve">    Доходи за іншими надходженнями спеціального фонду </t>
  </si>
  <si>
    <t xml:space="preserve">    Доходи за коштами, отриманими на виконання програм соціально-економічного та культурного розвитку регіонів</t>
  </si>
  <si>
    <t>Інші доходи</t>
  </si>
  <si>
    <t>РОЗШИФРОВКА ПОЗАБАЛАНСОВИХ РАХУНКІВ</t>
  </si>
  <si>
    <t xml:space="preserve">Залишок на початок </t>
  </si>
  <si>
    <t>Надходження</t>
  </si>
  <si>
    <t>Назва рахунку позабалансового обліку</t>
  </si>
  <si>
    <t>01 «Орендовані необоротні активи»</t>
  </si>
  <si>
    <t>02 «Активи на відповідальному зберіганні»</t>
  </si>
  <si>
    <t>04 «Непередбачені активи і зобов’язання»</t>
  </si>
  <si>
    <t>041 «Непередбачені активи»</t>
  </si>
  <si>
    <t>042 «Непередбачені зобов’язання»</t>
  </si>
  <si>
    <t>05 «Гарантії та забезпечення»</t>
  </si>
  <si>
    <t>06 «Передані (видані) активи відповідно до законодавства»</t>
  </si>
  <si>
    <t>07 «Списані активи та зобов’язання»</t>
  </si>
  <si>
    <t>071 «Списана дебіторська заборгованість»</t>
  </si>
  <si>
    <t>072 «Невідшкодовані нестачі і втрати від псування цінностей»</t>
  </si>
  <si>
    <t>08 «Бланки документів суворої звітності»</t>
  </si>
  <si>
    <t>Разом (10+20+30+40+50+60+70)</t>
  </si>
  <si>
    <t>___________________</t>
  </si>
  <si>
    <r>
      <t>Л.Б.Сафронова</t>
    </r>
    <r>
      <rPr>
        <sz val="11"/>
        <rFont val="Times New Roman"/>
        <family val="1"/>
      </rPr>
      <t>________</t>
    </r>
  </si>
  <si>
    <t>(ініциали,прізвище)</t>
  </si>
  <si>
    <r>
      <rPr>
        <u val="single"/>
        <sz val="11"/>
        <rFont val="Times New Roman"/>
        <family val="1"/>
      </rPr>
      <t>Л.О. Ситник</t>
    </r>
    <r>
      <rPr>
        <sz val="11"/>
        <rFont val="Times New Roman"/>
        <family val="1"/>
      </rPr>
      <t>_________</t>
    </r>
  </si>
  <si>
    <t xml:space="preserve">Додаток 1
до Порядку складання фінансової, бюджетної та іншої звітності розпорядниками та одержувачами бюджетних коштів
(пункт 2.1)
</t>
  </si>
  <si>
    <t xml:space="preserve">                                                 БАЛАНС (форма № 1)  
            на 1 липня      2015 р. 
                                               Коди
Установа  Управління освіти та науки Дніпропетровської міської ради________________за ЄДРПОУ 02142224
Територія 49000 м. Дніпропетровськ  Бабушкінський район пр К Маркса 75а__________ за КОАТУУ 1210136600
Організаційно-правова форма господарювання  Орган місцевого самоврядування____ за КОПФГ 420
Код та назва відомчої класифікації видатків та кредитування державного бюджету  
____________________________________________________________________________ 
Код та назва типової відомчої класифікації видатків та кредитування місцевих бюджетів__010_____ 
                                  Управління освіти та науки ДМР 
Періодичність: квартальна, річна.
Одиниця виміру: грн коп.
</t>
  </si>
  <si>
    <r>
      <t xml:space="preserve">    </t>
    </r>
    <r>
      <rPr>
        <sz val="8"/>
        <rFont val="Times New Roman"/>
        <family val="1"/>
      </rPr>
      <t xml:space="preserve">Розрахунки за іншими операціями </t>
    </r>
  </si>
  <si>
    <r>
      <t xml:space="preserve">    </t>
    </r>
    <r>
      <rPr>
        <sz val="8"/>
        <rFont val="Times New Roman"/>
        <family val="1"/>
      </rPr>
      <t>Розрахунки за депозитними сумами</t>
    </r>
  </si>
  <si>
    <t>Вибуття</t>
  </si>
  <si>
    <t xml:space="preserve">Залишок на кінець </t>
  </si>
  <si>
    <t>Додаток 5</t>
  </si>
  <si>
    <t>про надходження і використання коштів, отриманих як плата за послуги,</t>
  </si>
  <si>
    <t>до Порядку складання фінансової ,</t>
  </si>
  <si>
    <t xml:space="preserve"> (форма №4-1д,№4-1м)</t>
  </si>
  <si>
    <t xml:space="preserve">бюджетної та іншої звітності розпорядниками та  </t>
  </si>
  <si>
    <t>одержувачами бюджетних коштів</t>
  </si>
  <si>
    <t xml:space="preserve">Установа            _________________________Управління освіти та науки Дніпропетровської міської ради_________________________________________ </t>
  </si>
  <si>
    <t>Територія          _____________________________________________________________________________________________________</t>
  </si>
  <si>
    <t>49000 м Дніпропетровськ,  Бабушкінський район, пр. Карла Маркса, 75а</t>
  </si>
  <si>
    <t>Організаційно-правова форма господарювання                                   Орган місцевого самоврядування</t>
  </si>
  <si>
    <t>Код та назва відомчої  класифікації видатків та кредитування державного бюджету _____________________________________________________________</t>
  </si>
  <si>
    <t>Код та назва програмної  класифікації видатків та кредитування державного бюджету  _____________________________________________________________</t>
  </si>
  <si>
    <t xml:space="preserve">Код та назва  типової відомчої класифікації видатків місцевих бюджетів       </t>
  </si>
  <si>
    <t>10:  Управління освіти та науки ДМР</t>
  </si>
  <si>
    <r>
      <t>Код та назва програмної 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1"/>
        <rFont val="Arial"/>
        <family val="2"/>
      </rPr>
      <t>*</t>
    </r>
    <r>
      <rPr>
        <b/>
        <sz val="11"/>
        <rFont val="Arial Cyr"/>
        <family val="2"/>
      </rPr>
      <t xml:space="preserve"> </t>
    </r>
  </si>
  <si>
    <t xml:space="preserve"> Освіта, утримання установ та закдадів, разом</t>
  </si>
  <si>
    <t>Одиниця виміру___грн. коп.______________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</si>
  <si>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</si>
  <si>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</si>
  <si>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</si>
  <si>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</si>
  <si>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Нараховано доходів за звітний період (рік)</t>
  </si>
  <si>
    <t>Надійшло коштів за звітний період  (рік)</t>
  </si>
  <si>
    <t>Касові  за звітний період (рік)</t>
  </si>
  <si>
    <t>Фактичні  за звітний період (рік)</t>
  </si>
  <si>
    <t>Залишок на кінець звітного періоду (року)</t>
  </si>
  <si>
    <t>у т.ч. спрямовано на погашення заборгованості загального фонду</t>
  </si>
  <si>
    <t>у т.ч. проведені за видатками загального фонду</t>
  </si>
  <si>
    <t>Надходження коштів-усього</t>
  </si>
  <si>
    <t>х</t>
  </si>
  <si>
    <t>За послуги,що надаються бюджетними установами згідно з їх основною діяльністю</t>
  </si>
  <si>
    <t>Від додаткової (господарської) діяльності</t>
  </si>
  <si>
    <t>Від  оренди майна бюджетних установ</t>
  </si>
  <si>
    <t>Від реалізації в установленому порядку майна (крім нерухомого майна) майна</t>
  </si>
  <si>
    <t xml:space="preserve">Фінансування </t>
  </si>
  <si>
    <t>Видатки-усього</t>
  </si>
  <si>
    <t>у тому числі</t>
  </si>
  <si>
    <t>Грошове забезпечення військовослужбовців</t>
  </si>
  <si>
    <t>Нарахування на оплату праці</t>
  </si>
  <si>
    <t>Використання  товарів і послуг</t>
  </si>
  <si>
    <t>Предмети,матеріали,обладнання та інвентар, у тому числі м'який інвентар та обмундирування</t>
  </si>
  <si>
    <t>Медикаменти  та перев"язувальні матеріали</t>
  </si>
  <si>
    <t>Видатки та заходи спеціального призначення</t>
  </si>
  <si>
    <t>Оплата комунальних послуг та енергоносіів</t>
  </si>
  <si>
    <t>210</t>
  </si>
  <si>
    <t>Оплата теплопостачання</t>
  </si>
  <si>
    <t>Оплата водопостачання і водовідведення</t>
  </si>
  <si>
    <t>Оплата електроенергіі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</si>
  <si>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</si>
  <si>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</si>
  <si>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</si>
  <si>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</si>
  <si>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 по реалізації державних (регіональних) програм, не віднесені до заходів розвитку</t>
  </si>
  <si>
    <t>Поточні трансеферти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</si>
  <si>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</si>
  <si>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</si>
  <si>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</si>
  <si>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Капітальні видатки</t>
  </si>
  <si>
    <t>Придбання основного капіталу</t>
  </si>
  <si>
    <t>Придбання обладнання  і предметів довгострокового користування</t>
  </si>
  <si>
    <t>Капітальне будівництво (придбання)</t>
  </si>
  <si>
    <t xml:space="preserve">Капітальний ремонт  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</si>
  <si>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</si>
  <si>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</si>
  <si>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  інших об'єктів</t>
  </si>
  <si>
    <t>Реставрація пам'яток культури, історії, архітектури</t>
  </si>
  <si>
    <t>Прибдання землі і нематеріальних активів</t>
  </si>
  <si>
    <t xml:space="preserve">Капітальні трансферти  </t>
  </si>
  <si>
    <t>570</t>
  </si>
  <si>
    <t>Капітальні трансферти підприємствам (установам, організаціям)</t>
  </si>
  <si>
    <t>580</t>
  </si>
  <si>
    <t>590</t>
  </si>
  <si>
    <t>600</t>
  </si>
  <si>
    <t>610</t>
  </si>
  <si>
    <t>Капітальні трансферти до бюджету розвитку</t>
  </si>
  <si>
    <t>Внутрішнє кредитування</t>
  </si>
  <si>
    <t>620</t>
  </si>
  <si>
    <t>Надання внутрішніх кредитів</t>
  </si>
  <si>
    <t>630</t>
  </si>
  <si>
    <t>Надання кредитів органам державного управління інших рівнів</t>
  </si>
  <si>
    <t>640</t>
  </si>
  <si>
    <t>Надання кредитів підприємствам, установам, організаціям</t>
  </si>
  <si>
    <t>650</t>
  </si>
  <si>
    <t>Надання інших внутрішніх кредитів</t>
  </si>
  <si>
    <t>660</t>
  </si>
  <si>
    <t>Повернення внутрішніх кредитів</t>
  </si>
  <si>
    <t>670</t>
  </si>
  <si>
    <t>Повернення кредитів органами державного управління інших рівнів</t>
  </si>
  <si>
    <t>680</t>
  </si>
  <si>
    <t>Повернення кредитів підприємствами, установами, організаціями</t>
  </si>
  <si>
    <t>690</t>
  </si>
  <si>
    <t>Повернення інших внутрішніх кредитів</t>
  </si>
  <si>
    <t>700</t>
  </si>
  <si>
    <t>Зовнішнє кредитування</t>
  </si>
  <si>
    <t>710</t>
  </si>
  <si>
    <t>Надання зовніішніх кредитів</t>
  </si>
  <si>
    <t>720</t>
  </si>
  <si>
    <t>Повернення зовніішніх кредитів</t>
  </si>
  <si>
    <t>730</t>
  </si>
  <si>
    <t>" 22 "    липня   2015  року</t>
  </si>
  <si>
    <t>за І І квартал  2015рік</t>
  </si>
  <si>
    <t>Періодичність: квартальна, річна</t>
  </si>
  <si>
    <r>
      <t>Обслуговування боргових зобов</t>
    </r>
    <r>
      <rPr>
        <b/>
        <sz val="8"/>
        <rFont val="Arial"/>
        <family val="2"/>
      </rPr>
      <t>´</t>
    </r>
    <r>
      <rPr>
        <b/>
        <sz val="8"/>
        <rFont val="Arial Cyr"/>
        <family val="2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</si>
  <si>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´</t>
    </r>
    <r>
      <rPr>
        <i/>
        <sz val="8"/>
        <rFont val="Arial Cyr"/>
        <family val="2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</si>
  <si>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´</t>
    </r>
    <r>
      <rPr>
        <i/>
        <sz val="8"/>
        <rFont val="Arial Cyr"/>
        <family val="2"/>
      </rPr>
      <t>язань</t>
    </r>
  </si>
  <si>
    <r>
      <t>Капітальне будівництво (придбання) інших об</t>
    </r>
    <r>
      <rPr>
        <sz val="8"/>
        <rFont val="Arial"/>
        <family val="2"/>
      </rPr>
      <t>´</t>
    </r>
    <r>
      <rPr>
        <sz val="8"/>
        <rFont val="Arial Cyr"/>
        <family val="2"/>
      </rPr>
      <t>єктів</t>
    </r>
  </si>
  <si>
    <t>Додаток 6</t>
  </si>
  <si>
    <t>про надходження і використання коштів, отриманих за іншими джерелами</t>
  </si>
  <si>
    <t xml:space="preserve">до Порядку складання фінансової , бюджетної  та іншої </t>
  </si>
  <si>
    <t>власних надходжень    (форма №4-2д,№4-2м)</t>
  </si>
  <si>
    <t>звітності розпорядниками та одержувачами</t>
  </si>
  <si>
    <t>за   І І  квартал   2015 року</t>
  </si>
  <si>
    <t>бюджетних коштів</t>
  </si>
  <si>
    <t>( пункт2.1)</t>
  </si>
  <si>
    <t>КОДИ</t>
  </si>
  <si>
    <t>за КОТУУ</t>
  </si>
  <si>
    <t>Організаційно-правова форма господарювання                                  Орган місцевого самоврядування</t>
  </si>
  <si>
    <t>Код та назва відомчої  класифікації видатків та кредитування державного бюджету ____________________________________________________________</t>
  </si>
  <si>
    <t>10 Управління освіти та науки ДМР</t>
  </si>
  <si>
    <r>
      <t>Код та назва 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 ,які не застосовують програмно-цільового методу)</t>
    </r>
    <r>
      <rPr>
        <b/>
        <sz val="8"/>
        <rFont val="Arial"/>
        <family val="2"/>
      </rPr>
      <t>*</t>
    </r>
    <r>
      <rPr>
        <b/>
        <sz val="8"/>
        <rFont val="Arial Cyr"/>
        <family val="2"/>
      </rPr>
      <t xml:space="preserve"> </t>
    </r>
  </si>
  <si>
    <r>
      <t xml:space="preserve"> Періодичність :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квартальна</t>
    </r>
    <r>
      <rPr>
        <b/>
        <sz val="8"/>
        <rFont val="Arial Cyr"/>
        <family val="0"/>
      </rPr>
      <t xml:space="preserve"> , річна</t>
    </r>
  </si>
  <si>
    <t>Затверджено</t>
  </si>
  <si>
    <t xml:space="preserve">Залишок </t>
  </si>
  <si>
    <t>Перерахо-</t>
  </si>
  <si>
    <t>Нараховано</t>
  </si>
  <si>
    <t>Надійшло</t>
  </si>
  <si>
    <t>Касові</t>
  </si>
  <si>
    <t>Фактичні</t>
  </si>
  <si>
    <t>на звітний</t>
  </si>
  <si>
    <t xml:space="preserve">на початок </t>
  </si>
  <si>
    <t xml:space="preserve">вано </t>
  </si>
  <si>
    <t>доходів</t>
  </si>
  <si>
    <t>коштів за</t>
  </si>
  <si>
    <t>за</t>
  </si>
  <si>
    <t xml:space="preserve">  за</t>
  </si>
  <si>
    <t>на кінець</t>
  </si>
  <si>
    <t>та/або</t>
  </si>
  <si>
    <t>рік</t>
  </si>
  <si>
    <t xml:space="preserve">звітного </t>
  </si>
  <si>
    <t>залишок</t>
  </si>
  <si>
    <t>за звітний</t>
  </si>
  <si>
    <t>звітний</t>
  </si>
  <si>
    <t>ККК</t>
  </si>
  <si>
    <t>року</t>
  </si>
  <si>
    <t>період (рік)</t>
  </si>
  <si>
    <t>періоду (року)</t>
  </si>
  <si>
    <r>
      <t>Надходження коштів</t>
    </r>
    <r>
      <rPr>
        <b/>
        <sz val="8"/>
        <rFont val="Arial Cyr"/>
        <family val="2"/>
      </rPr>
      <t>-усього</t>
    </r>
  </si>
  <si>
    <t>Від отриманих благодійних внесків, грантів та дарунків</t>
  </si>
  <si>
    <r>
  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</t>
    </r>
    <r>
      <rPr>
        <sz val="8"/>
        <rFont val="Arial"/>
        <family val="2"/>
      </rPr>
      <t>`</t>
    </r>
    <r>
      <rPr>
        <sz val="8"/>
        <rFont val="Arial Cyr"/>
        <family val="2"/>
      </rPr>
      <t>єктів нерухомого майна, що перебувають у приватній власності фізичних або юридичних осіб</t>
    </r>
  </si>
  <si>
    <t>Вищих та професійно-технічних навчальних закладів від розміщення на депозитах тимчасово вільних бюджетних коштів. Отриманих за надання планих послуг, якщо таким закладам законом надано відповідне право</t>
  </si>
  <si>
    <t>Від реалізації майнових прав на фільми,вихідні матеріали фільмівта фільмокопій,створені за бюджетні кошти за державним замовленням або на умовах фінансової підтримки</t>
  </si>
  <si>
    <r>
      <t>Видатки</t>
    </r>
    <r>
      <rPr>
        <b/>
        <sz val="8"/>
        <rFont val="Arial Cyr"/>
        <family val="2"/>
      </rPr>
      <t>-усього</t>
    </r>
  </si>
  <si>
    <t>Предмети,матеріали,обладнання та інвентар</t>
  </si>
  <si>
    <t>Дослідження і розробки, окремі заходи по реалізації  державних (регіональних) програм</t>
  </si>
  <si>
    <r>
      <t>Капітальне будівництво  (придбання) інших об</t>
    </r>
    <r>
      <rPr>
        <sz val="8"/>
        <rFont val="Arial"/>
        <family val="2"/>
      </rPr>
      <t>'</t>
    </r>
    <r>
      <rPr>
        <sz val="8"/>
        <rFont val="Arial Cyr"/>
        <family val="0"/>
      </rPr>
      <t>єктів</t>
    </r>
  </si>
  <si>
    <t>Реконструкція та реставрація інших об'єктів</t>
  </si>
  <si>
    <t xml:space="preserve">  Внутрішне кредитування </t>
  </si>
  <si>
    <t xml:space="preserve"> Надання внутрішніх кредитів</t>
  </si>
  <si>
    <t xml:space="preserve"> Надання  кредитів органам державного управління інших рівнів  </t>
  </si>
  <si>
    <t xml:space="preserve"> Надання кредитів підприємствам,установам,організаціями</t>
  </si>
  <si>
    <t xml:space="preserve"> Надання інших внутрішніх кредитів</t>
  </si>
  <si>
    <t xml:space="preserve">  Зовнішне кредитування</t>
  </si>
  <si>
    <t xml:space="preserve"> Надання зовнішніх кредитів </t>
  </si>
  <si>
    <t xml:space="preserve"> НачальникУправління освіти та науки Дніпропетровської міської ради</t>
  </si>
  <si>
    <t xml:space="preserve">Л.Б. Сафронова </t>
  </si>
  <si>
    <t xml:space="preserve"> Головний  бухгалтер</t>
  </si>
  <si>
    <t>Л.О.Ситник</t>
  </si>
  <si>
    <t xml:space="preserve">     22    липня   2015 року</t>
  </si>
  <si>
    <t xml:space="preserve"> ______________________070000 _________________</t>
  </si>
  <si>
    <t>Додаток 7</t>
  </si>
  <si>
    <t>про надходження і використання інших надходжень спеціального фонду</t>
  </si>
  <si>
    <t>(форма №4-3д,№4-3м)</t>
  </si>
  <si>
    <t>за І І квартал     2015 року</t>
  </si>
  <si>
    <t>49000 м. Дніпропетровськ  Бабушкінський район, пр. Карла Маркса, 75а</t>
  </si>
  <si>
    <t>10: Управління освіти та науки ДМР</t>
  </si>
  <si>
    <t>070000</t>
  </si>
  <si>
    <t>Освіта</t>
  </si>
  <si>
    <t>коштів</t>
  </si>
  <si>
    <t>період</t>
  </si>
  <si>
    <t>звітного</t>
  </si>
  <si>
    <t xml:space="preserve">за звітний </t>
  </si>
  <si>
    <t>(рік)</t>
  </si>
  <si>
    <t>Видатки та надання кредитів-усього</t>
  </si>
  <si>
    <t xml:space="preserve">Оплата праці </t>
  </si>
  <si>
    <r>
      <t>Обслуговування боргових зобов</t>
    </r>
    <r>
      <rPr>
        <b/>
        <sz val="11"/>
        <rFont val="Arial"/>
        <family val="2"/>
      </rPr>
      <t>'</t>
    </r>
    <r>
      <rPr>
        <b/>
        <sz val="11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</si>
  <si>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11"/>
        <rFont val="Arial"/>
        <family val="2"/>
      </rPr>
      <t>'</t>
    </r>
    <r>
      <rPr>
        <i/>
        <sz val="11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</si>
  <si>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11"/>
        <rFont val="Arial"/>
        <family val="2"/>
      </rPr>
      <t>'</t>
    </r>
    <r>
      <rPr>
        <i/>
        <sz val="11"/>
        <rFont val="Arial Cyr"/>
        <family val="0"/>
      </rPr>
      <t>язань</t>
    </r>
  </si>
  <si>
    <t>Поточні трансферти урядам іноземних держав та міжнародним організаціям</t>
  </si>
  <si>
    <t>310</t>
  </si>
  <si>
    <t>Виплата пенсій і допомога</t>
  </si>
  <si>
    <t>Будівництво (придбання) житла</t>
  </si>
  <si>
    <r>
      <t>Капітальне  будівництво (придбання) інших об</t>
    </r>
    <r>
      <rPr>
        <sz val="11"/>
        <rFont val="Arial"/>
        <family val="2"/>
      </rPr>
      <t>'</t>
    </r>
    <r>
      <rPr>
        <sz val="11"/>
        <rFont val="Arial Cyr"/>
        <family val="0"/>
      </rPr>
      <t>єктів</t>
    </r>
  </si>
  <si>
    <t>Прибдання землі та  нематеріальних активів</t>
  </si>
  <si>
    <t>Надання зовнішніх кредитів</t>
  </si>
  <si>
    <t>Інші видатки</t>
  </si>
  <si>
    <t>Начальник Управління освіти та науки Дніпропетровської міської ради</t>
  </si>
  <si>
    <t xml:space="preserve">Л.Б.Сафронова </t>
  </si>
  <si>
    <t xml:space="preserve">  Головний  бухгалтер</t>
  </si>
  <si>
    <t xml:space="preserve">    22      липня   2015р</t>
  </si>
  <si>
    <r>
      <t>Код та назва програмної 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 ,які не застосовують програмно-цільового методу)</t>
    </r>
    <r>
      <rPr>
        <b/>
        <sz val="8"/>
        <rFont val="Arial"/>
        <family val="2"/>
      </rPr>
      <t>*</t>
    </r>
    <r>
      <rPr>
        <b/>
        <sz val="8"/>
        <rFont val="Arial Cyr"/>
        <family val="2"/>
      </rPr>
      <t xml:space="preserve"> </t>
    </r>
  </si>
  <si>
    <r>
      <t xml:space="preserve">у тому числі:                                                                    </t>
    </r>
    <r>
      <rPr>
        <b/>
        <sz val="8"/>
        <rFont val="Arial Cyr"/>
        <family val="0"/>
      </rPr>
      <t>Поточні видатки</t>
    </r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</si>
  <si>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</si>
  <si>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</si>
  <si>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</si>
  <si>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Капітальне  будівництво (придбання) інших об</t>
    </r>
    <r>
      <rPr>
        <sz val="8"/>
        <rFont val="Arial"/>
        <family val="2"/>
      </rPr>
      <t>'</t>
    </r>
    <r>
      <rPr>
        <sz val="8"/>
        <rFont val="Arial Cyr"/>
        <family val="0"/>
      </rPr>
      <t>єктів</t>
    </r>
  </si>
  <si>
    <t>Додаток 4                                                                                 до Порядку складання  фінансової, бюджетної та іншої звітності розпорядниками та одержувачами бюджетних коштів</t>
  </si>
  <si>
    <t>про надходження та використання коштів загального фонду (форма №2д,№2м)</t>
  </si>
  <si>
    <t>за   ІI квартал 2015 року</t>
  </si>
  <si>
    <t>Установа           Управління освіти та науки Дніпропетровської міської ради</t>
  </si>
  <si>
    <t>Територія        49000 м. Дніпропетровськ, Бабушкінський район, пр.Карла Маркса, 75а</t>
  </si>
  <si>
    <t>Організаційно-правова форма господарювання                                    Орган місцевого самоврядування</t>
  </si>
  <si>
    <t>Код та назва програмної  класифікації видатків та кредитування державного бюджету</t>
  </si>
  <si>
    <t xml:space="preserve">Код та назва  типової відомчої класифікації видатків та кредитування місцевих бюджетів    </t>
  </si>
  <si>
    <t>10</t>
  </si>
  <si>
    <t>Управління освіти та науки Дніпропетровської міської ради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</si>
  <si>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</si>
  <si>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Періодичність:   квартальна</t>
  </si>
  <si>
    <t>Одиниця виміру:  грн.  коп.</t>
  </si>
  <si>
    <t>КЕКВ та/або ККК</t>
  </si>
  <si>
    <t>Затверджено на звітний період (рік)1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</si>
  <si>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</si>
  <si>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</si>
  <si>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</si>
  <si>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 xml:space="preserve">  Заробітна плата</t>
  </si>
  <si>
    <t xml:space="preserve">  Грошове  забезпечення військовослужбовців</t>
  </si>
  <si>
    <t xml:space="preserve">  Оплата водопостачання  та водовідведення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</si>
  <si>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</si>
  <si>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</si>
  <si>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</si>
  <si>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</si>
  <si>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</si>
  <si>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</si>
  <si>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</si>
  <si>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</si>
  <si>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</si>
  <si>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</si>
  <si>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</si>
  <si>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</si>
  <si>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</si>
  <si>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</si>
  <si>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</si>
  <si>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</si>
  <si>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</si>
  <si>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</si>
  <si>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X</t>
  </si>
  <si>
    <t>Нерозподілені видатки</t>
  </si>
  <si>
    <t>Повернення зовнішніх кредитів</t>
  </si>
  <si>
    <t>,</t>
  </si>
  <si>
    <t>Начальник управління освіти та науки Дніпропетровської міської ради</t>
  </si>
  <si>
    <t>Сафронова Л.Б.</t>
  </si>
  <si>
    <t>(ініціали, прізвище)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</si>
  <si>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</si>
  <si>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</si>
  <si>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</si>
  <si>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 xml:space="preserve">10 </t>
  </si>
  <si>
    <t>Начальник а Управління освіти та науки Дніпропетровської міської ради</t>
  </si>
  <si>
    <t>Головний  бухгалтер</t>
  </si>
  <si>
    <t xml:space="preserve">     22     липня   2015р.</t>
  </si>
  <si>
    <t>180107</t>
  </si>
  <si>
    <t>(Фінансування енергозберігаючих заходів)</t>
  </si>
  <si>
    <t xml:space="preserve"> Начальник  Управління освіти та науки Дніпропетровської міської ради</t>
  </si>
  <si>
    <t>Л.Б.Сафронова</t>
  </si>
  <si>
    <t>22  липня      2015 р.</t>
  </si>
  <si>
    <t xml:space="preserve"> ______________________150101 _____</t>
  </si>
  <si>
    <t>(Капітальні вкладення)</t>
  </si>
  <si>
    <r>
      <t xml:space="preserve">у тому числі:                                                                                                  </t>
    </r>
    <r>
      <rPr>
        <b/>
        <sz val="11"/>
        <rFont val="Arial Cyr"/>
        <family val="0"/>
      </rPr>
      <t>Поточні видатки</t>
    </r>
  </si>
  <si>
    <t xml:space="preserve">    22    липня     2015 р.</t>
  </si>
  <si>
    <t xml:space="preserve">    за ЄДРПОУ</t>
  </si>
  <si>
    <t xml:space="preserve">     за КОАТУУ</t>
  </si>
  <si>
    <t xml:space="preserve">10:  Орган  з питань освіти і науки                                                                             за КОПФГ                                                                          </t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</si>
  <si>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 які не застосовують програмно-цільового методу)</t>
    </r>
    <r>
      <rPr>
        <b/>
        <sz val="11"/>
        <rFont val="Arial"/>
        <family val="2"/>
      </rPr>
      <t>*</t>
    </r>
    <r>
      <rPr>
        <b/>
        <sz val="11"/>
        <rFont val="Arial Cyr"/>
        <family val="2"/>
      </rPr>
      <t xml:space="preserve"> </t>
    </r>
  </si>
  <si>
    <t xml:space="preserve"> ______________________240900 (Цільові фонди)_____</t>
  </si>
  <si>
    <t xml:space="preserve">   Начальник  Управління освіти та науки Дніпропетровської міської ради</t>
  </si>
  <si>
    <t>Л,Б, Сафронова</t>
  </si>
  <si>
    <r>
      <t xml:space="preserve">  </t>
    </r>
    <r>
      <rPr>
        <sz val="14"/>
        <rFont val="Arial Cyr"/>
        <family val="0"/>
      </rPr>
      <t xml:space="preserve">     22      липня    2015р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</si>
</sst>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0\ _г_р_н_._-;\-* #,##0.000\ _г_р_н_._-;_-* &quot;-&quot;??\ _г_р_н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#,##0.00;\-#,##0.00;#,&quot;-&quot;"/>
  </numFmts>
  <fonts count="92">
    <font>
      <sz val="10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i/>
      <sz val="8"/>
      <name val="Times New Roman"/>
      <family val="1"/>
    </font>
    <font>
      <vertAlign val="subscript"/>
      <sz val="9"/>
      <name val="Times New Roman"/>
      <family val="1"/>
    </font>
    <font>
      <b/>
      <sz val="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1"/>
      <name val="Arial Cyr"/>
      <family val="2"/>
    </font>
    <font>
      <i/>
      <sz val="12"/>
      <name val="Arial Cyr"/>
      <family val="2"/>
    </font>
    <font>
      <i/>
      <sz val="11"/>
      <name val="Arial Cyr"/>
      <family val="0"/>
    </font>
    <font>
      <i/>
      <sz val="11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Calibri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8"/>
      <name val="Arial Cyr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rgb="FFB2B2B2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0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1" fontId="8" fillId="0" borderId="16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center" vertical="center" wrapText="1"/>
    </xf>
    <xf numFmtId="171" fontId="8" fillId="0" borderId="12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" fontId="7" fillId="0" borderId="16" xfId="0" applyNumberFormat="1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left" vertical="center" wrapText="1"/>
    </xf>
    <xf numFmtId="171" fontId="7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1" fontId="7" fillId="0" borderId="15" xfId="0" applyNumberFormat="1" applyFont="1" applyFill="1" applyBorder="1" applyAlignment="1">
      <alignment horizontal="center" vertical="center" wrapText="1"/>
    </xf>
    <xf numFmtId="171" fontId="7" fillId="0" borderId="16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171" fontId="8" fillId="0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71" fontId="7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vertical="top" wrapText="1"/>
    </xf>
    <xf numFmtId="171" fontId="8" fillId="0" borderId="11" xfId="0" applyNumberFormat="1" applyFont="1" applyFill="1" applyBorder="1" applyAlignment="1">
      <alignment vertical="top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1" fontId="7" fillId="0" borderId="15" xfId="0" applyNumberFormat="1" applyFont="1" applyFill="1" applyBorder="1" applyAlignment="1">
      <alignment horizontal="center" vertical="center" wrapText="1"/>
    </xf>
    <xf numFmtId="171" fontId="7" fillId="0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171" fontId="7" fillId="0" borderId="38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71" fontId="7" fillId="0" borderId="15" xfId="0" applyNumberFormat="1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>
      <alignment horizontal="left" vertical="center" wrapText="1"/>
    </xf>
    <xf numFmtId="171" fontId="7" fillId="0" borderId="15" xfId="0" applyNumberFormat="1" applyFont="1" applyFill="1" applyBorder="1" applyAlignment="1">
      <alignment vertical="center" wrapText="1"/>
    </xf>
    <xf numFmtId="171" fontId="7" fillId="0" borderId="16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4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20" fillId="0" borderId="39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0" fillId="0" borderId="42" xfId="0" applyFont="1" applyBorder="1" applyAlignment="1">
      <alignment horizontal="center" vertical="top" wrapText="1"/>
    </xf>
    <xf numFmtId="0" fontId="87" fillId="33" borderId="40" xfId="0" applyFont="1" applyFill="1" applyBorder="1" applyAlignment="1">
      <alignment horizontal="center" vertical="top" wrapText="1"/>
    </xf>
    <xf numFmtId="0" fontId="20" fillId="33" borderId="42" xfId="0" applyFont="1" applyFill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4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  <xf numFmtId="0" fontId="20" fillId="33" borderId="40" xfId="0" applyFont="1" applyFill="1" applyBorder="1" applyAlignment="1">
      <alignment horizontal="center" vertical="top" wrapText="1"/>
    </xf>
    <xf numFmtId="0" fontId="20" fillId="33" borderId="42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justify" vertical="top" wrapText="1"/>
    </xf>
    <xf numFmtId="0" fontId="42" fillId="0" borderId="40" xfId="0" applyFont="1" applyBorder="1" applyAlignment="1">
      <alignment vertical="top" wrapText="1"/>
    </xf>
    <xf numFmtId="0" fontId="11" fillId="0" borderId="43" xfId="0" applyFont="1" applyBorder="1" applyAlignment="1">
      <alignment horizontal="center" vertical="top" wrapText="1"/>
    </xf>
    <xf numFmtId="0" fontId="87" fillId="0" borderId="44" xfId="0" applyFont="1" applyBorder="1" applyAlignment="1">
      <alignment horizontal="center" vertical="top" wrapText="1"/>
    </xf>
    <xf numFmtId="0" fontId="87" fillId="0" borderId="40" xfId="0" applyFont="1" applyBorder="1" applyAlignment="1">
      <alignment horizontal="center" vertical="top" wrapText="1"/>
    </xf>
    <xf numFmtId="0" fontId="2" fillId="0" borderId="44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87" fillId="33" borderId="39" xfId="0" applyFont="1" applyFill="1" applyBorder="1" applyAlignment="1">
      <alignment horizontal="center" vertical="top" wrapText="1"/>
    </xf>
    <xf numFmtId="0" fontId="87" fillId="33" borderId="40" xfId="0" applyFont="1" applyFill="1" applyBorder="1" applyAlignment="1">
      <alignment horizontal="center" vertical="top" wrapText="1"/>
    </xf>
    <xf numFmtId="0" fontId="20" fillId="33" borderId="39" xfId="0" applyFont="1" applyFill="1" applyBorder="1" applyAlignment="1">
      <alignment horizontal="center" vertical="top" wrapText="1"/>
    </xf>
    <xf numFmtId="0" fontId="20" fillId="33" borderId="4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15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39" xfId="0" applyFont="1" applyBorder="1" applyAlignment="1">
      <alignment horizontal="center" vertical="top" wrapText="1"/>
    </xf>
    <xf numFmtId="0" fontId="43" fillId="0" borderId="40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 wrapText="1"/>
    </xf>
    <xf numFmtId="0" fontId="43" fillId="0" borderId="42" xfId="0" applyFont="1" applyBorder="1" applyAlignment="1">
      <alignment horizontal="center" vertical="top" wrapText="1"/>
    </xf>
    <xf numFmtId="0" fontId="88" fillId="0" borderId="40" xfId="0" applyFont="1" applyBorder="1" applyAlignment="1">
      <alignment horizontal="center" vertical="top" wrapText="1"/>
    </xf>
    <xf numFmtId="0" fontId="88" fillId="0" borderId="42" xfId="0" applyFont="1" applyBorder="1" applyAlignment="1">
      <alignment horizontal="center" vertical="top" wrapText="1"/>
    </xf>
    <xf numFmtId="0" fontId="89" fillId="0" borderId="40" xfId="0" applyFont="1" applyBorder="1" applyAlignment="1">
      <alignment horizontal="justify" vertical="top" wrapText="1"/>
    </xf>
    <xf numFmtId="0" fontId="90" fillId="0" borderId="42" xfId="0" applyFont="1" applyBorder="1" applyAlignment="1">
      <alignment horizontal="center" vertical="top" wrapText="1"/>
    </xf>
    <xf numFmtId="0" fontId="90" fillId="0" borderId="43" xfId="0" applyFont="1" applyBorder="1" applyAlignment="1">
      <alignment horizontal="center" vertical="top" wrapText="1"/>
    </xf>
    <xf numFmtId="0" fontId="89" fillId="0" borderId="40" xfId="0" applyFont="1" applyBorder="1" applyAlignment="1">
      <alignment vertical="top" wrapText="1"/>
    </xf>
    <xf numFmtId="0" fontId="87" fillId="0" borderId="42" xfId="0" applyFont="1" applyBorder="1" applyAlignment="1">
      <alignment horizontal="center" vertical="top" wrapText="1"/>
    </xf>
    <xf numFmtId="0" fontId="43" fillId="0" borderId="39" xfId="0" applyFont="1" applyBorder="1" applyAlignment="1">
      <alignment horizontal="center" vertical="top" wrapText="1"/>
    </xf>
    <xf numFmtId="0" fontId="43" fillId="0" borderId="40" xfId="0" applyFont="1" applyBorder="1" applyAlignment="1">
      <alignment horizontal="center" vertical="top" wrapText="1"/>
    </xf>
    <xf numFmtId="0" fontId="89" fillId="0" borderId="39" xfId="0" applyFont="1" applyBorder="1" applyAlignment="1">
      <alignment vertical="top" wrapText="1"/>
    </xf>
    <xf numFmtId="0" fontId="89" fillId="0" borderId="40" xfId="0" applyFont="1" applyBorder="1" applyAlignment="1">
      <alignment vertical="top" wrapText="1"/>
    </xf>
    <xf numFmtId="0" fontId="90" fillId="0" borderId="39" xfId="0" applyFont="1" applyBorder="1" applyAlignment="1">
      <alignment horizontal="center" vertical="top" wrapText="1"/>
    </xf>
    <xf numFmtId="0" fontId="90" fillId="0" borderId="40" xfId="0" applyFont="1" applyBorder="1" applyAlignment="1">
      <alignment horizontal="center" vertical="top" wrapText="1"/>
    </xf>
    <xf numFmtId="0" fontId="89" fillId="0" borderId="39" xfId="0" applyFont="1" applyBorder="1" applyAlignment="1">
      <alignment horizontal="justify" vertical="top" wrapText="1"/>
    </xf>
    <xf numFmtId="0" fontId="89" fillId="0" borderId="40" xfId="0" applyFont="1" applyBorder="1" applyAlignment="1">
      <alignment horizontal="justify" vertical="top" wrapText="1"/>
    </xf>
    <xf numFmtId="0" fontId="44" fillId="0" borderId="0" xfId="0" applyFont="1" applyAlignment="1">
      <alignment/>
    </xf>
    <xf numFmtId="0" fontId="20" fillId="0" borderId="14" xfId="0" applyFont="1" applyFill="1" applyBorder="1" applyAlignment="1">
      <alignment horizontal="center" vertical="top" wrapText="1"/>
    </xf>
    <xf numFmtId="0" fontId="20" fillId="33" borderId="45" xfId="0" applyFont="1" applyFill="1" applyBorder="1" applyAlignment="1">
      <alignment horizontal="center" vertical="top" wrapText="1"/>
    </xf>
    <xf numFmtId="0" fontId="20" fillId="33" borderId="46" xfId="0" applyFont="1" applyFill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2" fontId="90" fillId="0" borderId="42" xfId="0" applyNumberFormat="1" applyFont="1" applyBorder="1" applyAlignment="1">
      <alignment vertical="top" wrapText="1"/>
    </xf>
    <xf numFmtId="0" fontId="15" fillId="33" borderId="42" xfId="0" applyFont="1" applyFill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2" fontId="2" fillId="0" borderId="42" xfId="0" applyNumberFormat="1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15" fillId="33" borderId="46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2" fontId="15" fillId="33" borderId="43" xfId="0" applyNumberFormat="1" applyFont="1" applyFill="1" applyBorder="1" applyAlignment="1">
      <alignment horizontal="center" vertical="top" wrapText="1"/>
    </xf>
    <xf numFmtId="2" fontId="15" fillId="33" borderId="42" xfId="0" applyNumberFormat="1" applyFont="1" applyFill="1" applyBorder="1" applyAlignment="1">
      <alignment horizontal="center" vertical="top" wrapText="1"/>
    </xf>
    <xf numFmtId="0" fontId="2" fillId="34" borderId="42" xfId="0" applyFont="1" applyFill="1" applyBorder="1" applyAlignment="1">
      <alignment horizontal="center" vertical="top" wrapText="1"/>
    </xf>
    <xf numFmtId="2" fontId="2" fillId="34" borderId="42" xfId="0" applyNumberFormat="1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 vertical="top" wrapText="1"/>
    </xf>
    <xf numFmtId="2" fontId="15" fillId="33" borderId="46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14" fontId="4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8" fillId="35" borderId="0" xfId="0" applyFont="1" applyFill="1" applyBorder="1" applyAlignment="1">
      <alignment horizontal="left" vertical="center" wrapText="1"/>
    </xf>
    <xf numFmtId="0" fontId="46" fillId="35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2" fontId="45" fillId="0" borderId="12" xfId="0" applyNumberFormat="1" applyFont="1" applyFill="1" applyBorder="1" applyAlignment="1">
      <alignment/>
    </xf>
    <xf numFmtId="2" fontId="45" fillId="0" borderId="12" xfId="0" applyNumberFormat="1" applyFont="1" applyFill="1" applyBorder="1" applyAlignment="1">
      <alignment horizontal="center"/>
    </xf>
    <xf numFmtId="43" fontId="51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/>
    </xf>
    <xf numFmtId="43" fontId="45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43" fontId="46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49" fontId="51" fillId="0" borderId="12" xfId="0" applyNumberFormat="1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43" fontId="45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 wrapText="1"/>
    </xf>
    <xf numFmtId="2" fontId="51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4" fillId="0" borderId="0" xfId="64" applyFont="1" applyFill="1" applyBorder="1" applyAlignment="1">
      <alignment wrapText="1"/>
      <protection/>
    </xf>
    <xf numFmtId="0" fontId="54" fillId="35" borderId="0" xfId="54" applyFont="1" applyFill="1" applyBorder="1" applyAlignment="1">
      <alignment horizontal="center"/>
      <protection/>
    </xf>
    <xf numFmtId="0" fontId="54" fillId="35" borderId="0" xfId="54" applyFont="1" applyFill="1" applyBorder="1" applyAlignment="1">
      <alignment horizontal="center"/>
      <protection/>
    </xf>
    <xf numFmtId="0" fontId="55" fillId="35" borderId="0" xfId="54" applyFont="1" applyFill="1" applyBorder="1" applyAlignment="1">
      <alignment horizontal="left"/>
      <protection/>
    </xf>
    <xf numFmtId="0" fontId="55" fillId="35" borderId="0" xfId="54" applyFont="1" applyFill="1">
      <alignment/>
      <protection/>
    </xf>
    <xf numFmtId="0" fontId="54" fillId="35" borderId="0" xfId="54" applyFont="1" applyFill="1" applyBorder="1">
      <alignment/>
      <protection/>
    </xf>
    <xf numFmtId="0" fontId="54" fillId="35" borderId="10" xfId="54" applyFont="1" applyFill="1" applyBorder="1">
      <alignment/>
      <protection/>
    </xf>
    <xf numFmtId="0" fontId="54" fillId="35" borderId="0" xfId="54" applyFont="1" applyFill="1" applyBorder="1">
      <alignment/>
      <protection/>
    </xf>
    <xf numFmtId="0" fontId="54" fillId="35" borderId="12" xfId="54" applyFont="1" applyFill="1" applyBorder="1">
      <alignment/>
      <protection/>
    </xf>
    <xf numFmtId="0" fontId="54" fillId="35" borderId="12" xfId="54" applyFont="1" applyFill="1" applyBorder="1" applyAlignment="1">
      <alignment horizontal="left"/>
      <protection/>
    </xf>
    <xf numFmtId="0" fontId="54" fillId="35" borderId="0" xfId="54" applyFont="1" applyFill="1" applyBorder="1" applyAlignment="1">
      <alignment horizontal="left"/>
      <protection/>
    </xf>
    <xf numFmtId="49" fontId="54" fillId="35" borderId="0" xfId="54" applyNumberFormat="1" applyFont="1" applyFill="1" applyBorder="1" applyAlignment="1">
      <alignment horizontal="left"/>
      <protection/>
    </xf>
    <xf numFmtId="0" fontId="54" fillId="35" borderId="0" xfId="54" applyFont="1" applyFill="1" applyBorder="1" applyAlignment="1">
      <alignment horizontal="left" vertical="center"/>
      <protection/>
    </xf>
    <xf numFmtId="0" fontId="54" fillId="35" borderId="0" xfId="54" applyFont="1" applyFill="1" applyBorder="1" applyAlignment="1">
      <alignment horizontal="center" vertical="center"/>
      <protection/>
    </xf>
    <xf numFmtId="0" fontId="11" fillId="35" borderId="10" xfId="54" applyFont="1" applyFill="1" applyBorder="1">
      <alignment/>
      <protection/>
    </xf>
    <xf numFmtId="2" fontId="54" fillId="35" borderId="0" xfId="54" applyNumberFormat="1" applyFont="1" applyFill="1" applyBorder="1">
      <alignment/>
      <protection/>
    </xf>
    <xf numFmtId="0" fontId="55" fillId="35" borderId="0" xfId="54" applyFont="1" applyFill="1" applyBorder="1">
      <alignment/>
      <protection/>
    </xf>
    <xf numFmtId="0" fontId="55" fillId="35" borderId="0" xfId="54" applyFont="1" applyFill="1" applyBorder="1" applyAlignment="1">
      <alignment horizontal="center"/>
      <protection/>
    </xf>
    <xf numFmtId="0" fontId="55" fillId="35" borderId="47" xfId="54" applyFont="1" applyFill="1" applyBorder="1">
      <alignment/>
      <protection/>
    </xf>
    <xf numFmtId="0" fontId="55" fillId="35" borderId="15" xfId="54" applyFont="1" applyFill="1" applyBorder="1" applyAlignment="1">
      <alignment horizontal="center"/>
      <protection/>
    </xf>
    <xf numFmtId="0" fontId="55" fillId="35" borderId="48" xfId="54" applyFont="1" applyFill="1" applyBorder="1" applyAlignment="1">
      <alignment horizontal="center"/>
      <protection/>
    </xf>
    <xf numFmtId="0" fontId="55" fillId="35" borderId="22" xfId="54" applyFont="1" applyFill="1" applyBorder="1" applyAlignment="1">
      <alignment horizontal="center"/>
      <protection/>
    </xf>
    <xf numFmtId="0" fontId="55" fillId="35" borderId="35" xfId="54" applyFont="1" applyFill="1" applyBorder="1" applyAlignment="1">
      <alignment horizontal="center"/>
      <protection/>
    </xf>
    <xf numFmtId="0" fontId="55" fillId="35" borderId="19" xfId="54" applyFont="1" applyFill="1" applyBorder="1" applyAlignment="1">
      <alignment horizontal="center"/>
      <protection/>
    </xf>
    <xf numFmtId="0" fontId="55" fillId="35" borderId="11" xfId="54" applyFont="1" applyFill="1" applyBorder="1" applyAlignment="1">
      <alignment horizontal="center"/>
      <protection/>
    </xf>
    <xf numFmtId="49" fontId="55" fillId="35" borderId="35" xfId="54" applyNumberFormat="1" applyFont="1" applyFill="1" applyBorder="1" applyAlignment="1">
      <alignment horizontal="center"/>
      <protection/>
    </xf>
    <xf numFmtId="0" fontId="55" fillId="35" borderId="35" xfId="54" applyFont="1" applyFill="1" applyBorder="1" applyAlignment="1">
      <alignment wrapText="1"/>
      <protection/>
    </xf>
    <xf numFmtId="0" fontId="55" fillId="35" borderId="16" xfId="54" applyFont="1" applyFill="1" applyBorder="1" applyAlignment="1">
      <alignment horizontal="center"/>
      <protection/>
    </xf>
    <xf numFmtId="0" fontId="55" fillId="35" borderId="12" xfId="54" applyFont="1" applyFill="1" applyBorder="1" applyAlignment="1">
      <alignment horizontal="center"/>
      <protection/>
    </xf>
    <xf numFmtId="0" fontId="55" fillId="35" borderId="10" xfId="54" applyFont="1" applyFill="1" applyBorder="1" applyAlignment="1">
      <alignment horizontal="center"/>
      <protection/>
    </xf>
    <xf numFmtId="0" fontId="55" fillId="35" borderId="21" xfId="54" applyFont="1" applyFill="1" applyBorder="1" applyAlignment="1">
      <alignment horizontal="center"/>
      <protection/>
    </xf>
    <xf numFmtId="0" fontId="55" fillId="35" borderId="36" xfId="54" applyFont="1" applyFill="1" applyBorder="1" applyAlignment="1">
      <alignment horizontal="center"/>
      <protection/>
    </xf>
    <xf numFmtId="0" fontId="55" fillId="35" borderId="0" xfId="54" applyFont="1" applyFill="1" applyAlignment="1">
      <alignment horizontal="center"/>
      <protection/>
    </xf>
    <xf numFmtId="0" fontId="54" fillId="35" borderId="12" xfId="54" applyFont="1" applyFill="1" applyBorder="1" applyAlignment="1">
      <alignment horizontal="center"/>
      <protection/>
    </xf>
    <xf numFmtId="49" fontId="54" fillId="35" borderId="12" xfId="54" applyNumberFormat="1" applyFont="1" applyFill="1" applyBorder="1" applyAlignment="1">
      <alignment horizontal="center"/>
      <protection/>
    </xf>
    <xf numFmtId="2" fontId="54" fillId="35" borderId="12" xfId="54" applyNumberFormat="1" applyFont="1" applyFill="1" applyBorder="1">
      <alignment/>
      <protection/>
    </xf>
    <xf numFmtId="43" fontId="54" fillId="35" borderId="12" xfId="54" applyNumberFormat="1" applyFont="1" applyFill="1" applyBorder="1">
      <alignment/>
      <protection/>
    </xf>
    <xf numFmtId="2" fontId="54" fillId="35" borderId="12" xfId="54" applyNumberFormat="1" applyFont="1" applyFill="1" applyBorder="1" applyAlignment="1">
      <alignment horizontal="center"/>
      <protection/>
    </xf>
    <xf numFmtId="0" fontId="54" fillId="35" borderId="0" xfId="54" applyFont="1" applyFill="1" applyAlignment="1">
      <alignment horizontal="center"/>
      <protection/>
    </xf>
    <xf numFmtId="49" fontId="55" fillId="35" borderId="12" xfId="54" applyNumberFormat="1" applyFont="1" applyFill="1" applyBorder="1" applyAlignment="1">
      <alignment horizontal="center"/>
      <protection/>
    </xf>
    <xf numFmtId="2" fontId="55" fillId="35" borderId="12" xfId="54" applyNumberFormat="1" applyFont="1" applyFill="1" applyBorder="1">
      <alignment/>
      <protection/>
    </xf>
    <xf numFmtId="2" fontId="55" fillId="35" borderId="12" xfId="54" applyNumberFormat="1" applyFont="1" applyFill="1" applyBorder="1" applyAlignment="1">
      <alignment horizontal="center"/>
      <protection/>
    </xf>
    <xf numFmtId="0" fontId="55" fillId="35" borderId="12" xfId="54" applyFont="1" applyFill="1" applyBorder="1" applyAlignment="1">
      <alignment horizontal="center" vertical="center"/>
      <protection/>
    </xf>
    <xf numFmtId="49" fontId="55" fillId="35" borderId="12" xfId="54" applyNumberFormat="1" applyFont="1" applyFill="1" applyBorder="1" applyAlignment="1">
      <alignment horizontal="center" vertical="center"/>
      <protection/>
    </xf>
    <xf numFmtId="43" fontId="55" fillId="35" borderId="12" xfId="54" applyNumberFormat="1" applyFont="1" applyFill="1" applyBorder="1">
      <alignment/>
      <protection/>
    </xf>
    <xf numFmtId="2" fontId="55" fillId="35" borderId="12" xfId="54" applyNumberFormat="1" applyFont="1" applyFill="1" applyBorder="1" applyAlignment="1">
      <alignment horizontal="center" vertical="center"/>
      <protection/>
    </xf>
    <xf numFmtId="43" fontId="55" fillId="35" borderId="12" xfId="54" applyNumberFormat="1" applyFont="1" applyFill="1" applyBorder="1" applyAlignment="1">
      <alignment horizontal="right" vertical="center"/>
      <protection/>
    </xf>
    <xf numFmtId="43" fontId="55" fillId="35" borderId="12" xfId="54" applyNumberFormat="1" applyFont="1" applyFill="1" applyBorder="1" applyAlignment="1">
      <alignment horizontal="center" vertical="center"/>
      <protection/>
    </xf>
    <xf numFmtId="0" fontId="54" fillId="35" borderId="0" xfId="54" applyFont="1" applyFill="1">
      <alignment/>
      <protection/>
    </xf>
    <xf numFmtId="2" fontId="54" fillId="35" borderId="0" xfId="54" applyNumberFormat="1" applyFont="1" applyFill="1">
      <alignment/>
      <protection/>
    </xf>
    <xf numFmtId="49" fontId="54" fillId="35" borderId="12" xfId="54" applyNumberFormat="1" applyFont="1" applyFill="1" applyBorder="1" applyAlignment="1">
      <alignment horizontal="center"/>
      <protection/>
    </xf>
    <xf numFmtId="0" fontId="57" fillId="35" borderId="12" xfId="54" applyFont="1" applyFill="1" applyBorder="1">
      <alignment/>
      <protection/>
    </xf>
    <xf numFmtId="49" fontId="57" fillId="35" borderId="12" xfId="54" applyNumberFormat="1" applyFont="1" applyFill="1" applyBorder="1" applyAlignment="1">
      <alignment horizontal="center"/>
      <protection/>
    </xf>
    <xf numFmtId="2" fontId="57" fillId="35" borderId="12" xfId="54" applyNumberFormat="1" applyFont="1" applyFill="1" applyBorder="1" applyAlignment="1">
      <alignment horizontal="center"/>
      <protection/>
    </xf>
    <xf numFmtId="0" fontId="57" fillId="35" borderId="0" xfId="54" applyFont="1" applyFill="1">
      <alignment/>
      <protection/>
    </xf>
    <xf numFmtId="0" fontId="55" fillId="35" borderId="12" xfId="54" applyFont="1" applyFill="1" applyBorder="1">
      <alignment/>
      <protection/>
    </xf>
    <xf numFmtId="0" fontId="54" fillId="35" borderId="16" xfId="54" applyFont="1" applyFill="1" applyBorder="1" applyAlignment="1">
      <alignment horizontal="center"/>
      <protection/>
    </xf>
    <xf numFmtId="0" fontId="54" fillId="35" borderId="10" xfId="54" applyFont="1" applyFill="1" applyBorder="1" applyAlignment="1">
      <alignment horizontal="right"/>
      <protection/>
    </xf>
    <xf numFmtId="0" fontId="57" fillId="35" borderId="16" xfId="54" applyFont="1" applyFill="1" applyBorder="1" applyAlignment="1">
      <alignment horizontal="center"/>
      <protection/>
    </xf>
    <xf numFmtId="0" fontId="57" fillId="35" borderId="10" xfId="54" applyFont="1" applyFill="1" applyBorder="1" applyAlignment="1">
      <alignment horizontal="right"/>
      <protection/>
    </xf>
    <xf numFmtId="0" fontId="57" fillId="35" borderId="0" xfId="54" applyFont="1" applyFill="1" applyAlignment="1">
      <alignment horizontal="center"/>
      <protection/>
    </xf>
    <xf numFmtId="0" fontId="57" fillId="35" borderId="10" xfId="54" applyFont="1" applyFill="1" applyBorder="1" applyAlignment="1">
      <alignment horizontal="right"/>
      <protection/>
    </xf>
    <xf numFmtId="0" fontId="57" fillId="35" borderId="16" xfId="54" applyFont="1" applyFill="1" applyBorder="1" applyAlignment="1">
      <alignment horizontal="center"/>
      <protection/>
    </xf>
    <xf numFmtId="0" fontId="57" fillId="35" borderId="12" xfId="54" applyFont="1" applyFill="1" applyBorder="1">
      <alignment/>
      <protection/>
    </xf>
    <xf numFmtId="49" fontId="57" fillId="35" borderId="12" xfId="54" applyNumberFormat="1" applyFont="1" applyFill="1" applyBorder="1" applyAlignment="1">
      <alignment horizontal="center"/>
      <protection/>
    </xf>
    <xf numFmtId="43" fontId="55" fillId="35" borderId="12" xfId="54" applyNumberFormat="1" applyFont="1" applyFill="1" applyBorder="1">
      <alignment/>
      <protection/>
    </xf>
    <xf numFmtId="0" fontId="54" fillId="35" borderId="12" xfId="54" applyFont="1" applyFill="1" applyBorder="1" applyAlignment="1">
      <alignment/>
      <protection/>
    </xf>
    <xf numFmtId="49" fontId="61" fillId="35" borderId="13" xfId="54" applyNumberFormat="1" applyFont="1" applyFill="1" applyBorder="1" applyAlignment="1">
      <alignment horizontal="center"/>
      <protection/>
    </xf>
    <xf numFmtId="43" fontId="57" fillId="35" borderId="12" xfId="54" applyNumberFormat="1" applyFont="1" applyFill="1" applyBorder="1">
      <alignment/>
      <protection/>
    </xf>
    <xf numFmtId="2" fontId="55" fillId="35" borderId="13" xfId="54" applyNumberFormat="1" applyFont="1" applyFill="1" applyBorder="1" applyAlignment="1">
      <alignment horizontal="center"/>
      <protection/>
    </xf>
    <xf numFmtId="49" fontId="57" fillId="35" borderId="13" xfId="54" applyNumberFormat="1" applyFont="1" applyFill="1" applyBorder="1" applyAlignment="1">
      <alignment horizontal="center"/>
      <protection/>
    </xf>
    <xf numFmtId="49" fontId="57" fillId="35" borderId="21" xfId="54" applyNumberFormat="1" applyFont="1" applyFill="1" applyBorder="1" applyAlignment="1">
      <alignment horizontal="center"/>
      <protection/>
    </xf>
    <xf numFmtId="49" fontId="55" fillId="35" borderId="0" xfId="54" applyNumberFormat="1" applyFont="1" applyFill="1" applyBorder="1" applyAlignment="1">
      <alignment horizontal="center"/>
      <protection/>
    </xf>
    <xf numFmtId="2" fontId="55" fillId="35" borderId="0" xfId="54" applyNumberFormat="1" applyFont="1" applyFill="1" applyBorder="1">
      <alignment/>
      <protection/>
    </xf>
    <xf numFmtId="2" fontId="55" fillId="35" borderId="0" xfId="54" applyNumberFormat="1" applyFont="1" applyFill="1" applyBorder="1" applyAlignment="1">
      <alignment horizontal="center"/>
      <protection/>
    </xf>
    <xf numFmtId="14" fontId="55" fillId="35" borderId="0" xfId="54" applyNumberFormat="1" applyFont="1" applyFill="1" applyBorder="1">
      <alignment/>
      <protection/>
    </xf>
    <xf numFmtId="0" fontId="54" fillId="35" borderId="0" xfId="64" applyFont="1" applyFill="1" applyBorder="1" applyAlignment="1">
      <alignment wrapText="1"/>
      <protection/>
    </xf>
    <xf numFmtId="0" fontId="54" fillId="35" borderId="0" xfId="54" applyFont="1" applyFill="1" applyBorder="1" applyAlignment="1">
      <alignment horizontal="left" vertical="center" wrapText="1"/>
      <protection/>
    </xf>
    <xf numFmtId="0" fontId="54" fillId="35" borderId="16" xfId="54" applyFont="1" applyFill="1" applyBorder="1" applyAlignment="1">
      <alignment horizontal="left" wrapText="1"/>
      <protection/>
    </xf>
    <xf numFmtId="0" fontId="55" fillId="35" borderId="12" xfId="54" applyFont="1" applyFill="1" applyBorder="1" applyAlignment="1">
      <alignment horizontal="left" wrapText="1"/>
      <protection/>
    </xf>
    <xf numFmtId="0" fontId="55" fillId="35" borderId="12" xfId="54" applyFont="1" applyFill="1" applyBorder="1" applyAlignment="1">
      <alignment horizontal="left" wrapText="1"/>
      <protection/>
    </xf>
    <xf numFmtId="0" fontId="54" fillId="35" borderId="12" xfId="54" applyFont="1" applyFill="1" applyBorder="1" applyAlignment="1">
      <alignment horizontal="left" wrapText="1"/>
      <protection/>
    </xf>
    <xf numFmtId="0" fontId="54" fillId="35" borderId="12" xfId="54" applyFont="1" applyFill="1" applyBorder="1" applyAlignment="1">
      <alignment horizontal="left" wrapText="1"/>
      <protection/>
    </xf>
    <xf numFmtId="0" fontId="57" fillId="35" borderId="12" xfId="54" applyFont="1" applyFill="1" applyBorder="1" applyAlignment="1">
      <alignment horizontal="left" wrapText="1"/>
      <protection/>
    </xf>
    <xf numFmtId="0" fontId="54" fillId="35" borderId="16" xfId="54" applyFont="1" applyFill="1" applyBorder="1" applyAlignment="1">
      <alignment horizontal="left" wrapText="1"/>
      <protection/>
    </xf>
    <xf numFmtId="0" fontId="57" fillId="35" borderId="16" xfId="54" applyFont="1" applyFill="1" applyBorder="1" applyAlignment="1">
      <alignment horizontal="left" wrapText="1"/>
      <protection/>
    </xf>
    <xf numFmtId="43" fontId="55" fillId="35" borderId="12" xfId="54" applyNumberFormat="1" applyFont="1" applyFill="1" applyBorder="1" applyAlignment="1">
      <alignment horizontal="right"/>
      <protection/>
    </xf>
    <xf numFmtId="0" fontId="48" fillId="0" borderId="0" xfId="64" applyFont="1" applyFill="1" applyBorder="1" applyAlignment="1">
      <alignment wrapText="1"/>
      <protection/>
    </xf>
    <xf numFmtId="0" fontId="54" fillId="0" borderId="0" xfId="55" applyFont="1" applyFill="1" applyBorder="1" applyAlignment="1">
      <alignment horizontal="center"/>
      <protection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>
      <alignment/>
      <protection/>
    </xf>
    <xf numFmtId="0" fontId="55" fillId="0" borderId="0" xfId="55" applyFont="1" applyFill="1" applyBorder="1">
      <alignment/>
      <protection/>
    </xf>
    <xf numFmtId="0" fontId="54" fillId="0" borderId="0" xfId="55" applyFont="1" applyFill="1" applyBorder="1" applyAlignment="1">
      <alignment horizontal="center"/>
      <protection/>
    </xf>
    <xf numFmtId="0" fontId="54" fillId="0" borderId="0" xfId="55" applyFont="1" applyFill="1" applyBorder="1">
      <alignment/>
      <protection/>
    </xf>
    <xf numFmtId="0" fontId="54" fillId="0" borderId="0" xfId="55" applyFont="1" applyFill="1" applyBorder="1" applyAlignment="1">
      <alignment horizontal="left"/>
      <protection/>
    </xf>
    <xf numFmtId="0" fontId="54" fillId="0" borderId="10" xfId="55" applyFont="1" applyFill="1" applyBorder="1">
      <alignment/>
      <protection/>
    </xf>
    <xf numFmtId="0" fontId="54" fillId="0" borderId="47" xfId="55" applyFont="1" applyFill="1" applyBorder="1" applyAlignment="1">
      <alignment horizontal="left"/>
      <protection/>
    </xf>
    <xf numFmtId="49" fontId="54" fillId="0" borderId="12" xfId="55" applyNumberFormat="1" applyFont="1" applyFill="1" applyBorder="1" applyAlignment="1">
      <alignment horizontal="right"/>
      <protection/>
    </xf>
    <xf numFmtId="0" fontId="54" fillId="0" borderId="12" xfId="55" applyFont="1" applyFill="1" applyBorder="1" applyAlignment="1">
      <alignment horizontal="right"/>
      <protection/>
    </xf>
    <xf numFmtId="0" fontId="54" fillId="0" borderId="0" xfId="64" applyFont="1" applyFill="1" applyBorder="1" applyAlignment="1">
      <alignment wrapText="1"/>
      <protection/>
    </xf>
    <xf numFmtId="0" fontId="54" fillId="0" borderId="0" xfId="55" applyFont="1" applyFill="1" applyAlignment="1">
      <alignment wrapText="1"/>
      <protection/>
    </xf>
    <xf numFmtId="0" fontId="54" fillId="0" borderId="0" xfId="55" applyFont="1" applyFill="1" applyBorder="1" applyAlignment="1">
      <alignment horizontal="center" vertical="center"/>
      <protection/>
    </xf>
    <xf numFmtId="0" fontId="54" fillId="0" borderId="12" xfId="55" applyFont="1" applyFill="1" applyBorder="1" applyAlignment="1">
      <alignment horizontal="center" vertical="center"/>
      <protection/>
    </xf>
    <xf numFmtId="0" fontId="54" fillId="35" borderId="0" xfId="55" applyFont="1" applyFill="1" applyBorder="1" applyAlignment="1">
      <alignment horizontal="left" vertical="center" wrapText="1"/>
      <protection/>
    </xf>
    <xf numFmtId="49" fontId="54" fillId="0" borderId="10" xfId="64" applyNumberFormat="1" applyFont="1" applyFill="1" applyBorder="1" applyAlignment="1">
      <alignment horizontal="center"/>
      <protection/>
    </xf>
    <xf numFmtId="0" fontId="54" fillId="0" borderId="10" xfId="64" applyFont="1" applyFill="1" applyBorder="1">
      <alignment/>
      <protection/>
    </xf>
    <xf numFmtId="0" fontId="54" fillId="0" borderId="0" xfId="64" applyFont="1" applyFill="1" applyBorder="1">
      <alignment/>
      <protection/>
    </xf>
    <xf numFmtId="0" fontId="59" fillId="0" borderId="0" xfId="64" applyFont="1" applyFill="1" applyBorder="1">
      <alignment/>
      <protection/>
    </xf>
    <xf numFmtId="0" fontId="55" fillId="0" borderId="0" xfId="55" applyFont="1" applyFill="1">
      <alignment/>
      <protection/>
    </xf>
    <xf numFmtId="0" fontId="11" fillId="0" borderId="0" xfId="55" applyFont="1" applyFill="1" applyBorder="1">
      <alignment/>
      <protection/>
    </xf>
    <xf numFmtId="2" fontId="54" fillId="0" borderId="0" xfId="55" applyNumberFormat="1" applyFont="1" applyFill="1" applyBorder="1">
      <alignment/>
      <protection/>
    </xf>
    <xf numFmtId="0" fontId="55" fillId="0" borderId="0" xfId="55" applyFont="1" applyFill="1" applyBorder="1" applyAlignment="1">
      <alignment horizontal="center"/>
      <protection/>
    </xf>
    <xf numFmtId="0" fontId="55" fillId="0" borderId="15" xfId="55" applyFont="1" applyFill="1" applyBorder="1">
      <alignment/>
      <protection/>
    </xf>
    <xf numFmtId="0" fontId="55" fillId="0" borderId="22" xfId="55" applyFont="1" applyFill="1" applyBorder="1" applyAlignment="1">
      <alignment horizontal="center"/>
      <protection/>
    </xf>
    <xf numFmtId="0" fontId="55" fillId="0" borderId="15" xfId="55" applyFont="1" applyFill="1" applyBorder="1" applyAlignment="1">
      <alignment horizontal="center"/>
      <protection/>
    </xf>
    <xf numFmtId="0" fontId="55" fillId="0" borderId="48" xfId="55" applyFont="1" applyFill="1" applyBorder="1" applyAlignment="1">
      <alignment horizontal="center"/>
      <protection/>
    </xf>
    <xf numFmtId="0" fontId="55" fillId="0" borderId="19" xfId="55" applyFont="1" applyFill="1" applyBorder="1" applyAlignment="1">
      <alignment horizontal="center"/>
      <protection/>
    </xf>
    <xf numFmtId="0" fontId="55" fillId="0" borderId="11" xfId="55" applyFont="1" applyFill="1" applyBorder="1" applyAlignment="1">
      <alignment horizontal="center"/>
      <protection/>
    </xf>
    <xf numFmtId="49" fontId="55" fillId="0" borderId="19" xfId="55" applyNumberFormat="1" applyFont="1" applyFill="1" applyBorder="1" applyAlignment="1">
      <alignment horizontal="center"/>
      <protection/>
    </xf>
    <xf numFmtId="0" fontId="55" fillId="0" borderId="19" xfId="55" applyFont="1" applyFill="1" applyBorder="1" applyAlignment="1">
      <alignment wrapText="1"/>
      <protection/>
    </xf>
    <xf numFmtId="0" fontId="55" fillId="0" borderId="12" xfId="55" applyFont="1" applyFill="1" applyBorder="1" applyAlignment="1">
      <alignment horizontal="center"/>
      <protection/>
    </xf>
    <xf numFmtId="0" fontId="55" fillId="0" borderId="13" xfId="55" applyFont="1" applyFill="1" applyBorder="1" applyAlignment="1">
      <alignment horizontal="center"/>
      <protection/>
    </xf>
    <xf numFmtId="0" fontId="55" fillId="0" borderId="21" xfId="55" applyFont="1" applyFill="1" applyBorder="1" applyAlignment="1">
      <alignment horizontal="center"/>
      <protection/>
    </xf>
    <xf numFmtId="0" fontId="55" fillId="0" borderId="36" xfId="55" applyFont="1" applyFill="1" applyBorder="1" applyAlignment="1">
      <alignment horizontal="center"/>
      <protection/>
    </xf>
    <xf numFmtId="0" fontId="55" fillId="0" borderId="0" xfId="55" applyFont="1" applyFill="1" applyAlignment="1">
      <alignment horizontal="center"/>
      <protection/>
    </xf>
    <xf numFmtId="0" fontId="54" fillId="0" borderId="12" xfId="55" applyFont="1" applyFill="1" applyBorder="1" applyAlignment="1">
      <alignment horizontal="center"/>
      <protection/>
    </xf>
    <xf numFmtId="49" fontId="54" fillId="0" borderId="12" xfId="55" applyNumberFormat="1" applyFont="1" applyFill="1" applyBorder="1" applyAlignment="1">
      <alignment horizontal="center"/>
      <protection/>
    </xf>
    <xf numFmtId="2" fontId="54" fillId="0" borderId="12" xfId="55" applyNumberFormat="1" applyFont="1" applyFill="1" applyBorder="1">
      <alignment/>
      <protection/>
    </xf>
    <xf numFmtId="2" fontId="54" fillId="0" borderId="0" xfId="55" applyNumberFormat="1" applyFont="1" applyFill="1">
      <alignment/>
      <protection/>
    </xf>
    <xf numFmtId="0" fontId="54" fillId="0" borderId="12" xfId="55" applyFont="1" applyFill="1" applyBorder="1">
      <alignment/>
      <protection/>
    </xf>
    <xf numFmtId="0" fontId="54" fillId="0" borderId="0" xfId="55" applyFont="1" applyFill="1">
      <alignment/>
      <protection/>
    </xf>
    <xf numFmtId="0" fontId="57" fillId="0" borderId="12" xfId="55" applyFont="1" applyFill="1" applyBorder="1">
      <alignment/>
      <protection/>
    </xf>
    <xf numFmtId="49" fontId="57" fillId="0" borderId="12" xfId="55" applyNumberFormat="1" applyFont="1" applyFill="1" applyBorder="1" applyAlignment="1">
      <alignment horizontal="center"/>
      <protection/>
    </xf>
    <xf numFmtId="2" fontId="57" fillId="0" borderId="12" xfId="55" applyNumberFormat="1" applyFont="1" applyFill="1" applyBorder="1">
      <alignment/>
      <protection/>
    </xf>
    <xf numFmtId="0" fontId="57" fillId="0" borderId="0" xfId="55" applyFont="1" applyFill="1">
      <alignment/>
      <protection/>
    </xf>
    <xf numFmtId="0" fontId="55" fillId="0" borderId="12" xfId="55" applyFont="1" applyFill="1" applyBorder="1">
      <alignment/>
      <protection/>
    </xf>
    <xf numFmtId="49" fontId="55" fillId="0" borderId="12" xfId="55" applyNumberFormat="1" applyFont="1" applyFill="1" applyBorder="1" applyAlignment="1">
      <alignment horizontal="center"/>
      <protection/>
    </xf>
    <xf numFmtId="2" fontId="55" fillId="0" borderId="12" xfId="55" applyNumberFormat="1" applyFont="1" applyFill="1" applyBorder="1">
      <alignment/>
      <protection/>
    </xf>
    <xf numFmtId="0" fontId="91" fillId="0" borderId="0" xfId="60" applyFont="1">
      <alignment/>
      <protection/>
    </xf>
    <xf numFmtId="0" fontId="57" fillId="0" borderId="12" xfId="55" applyFont="1" applyFill="1" applyBorder="1" applyAlignment="1">
      <alignment wrapText="1"/>
      <protection/>
    </xf>
    <xf numFmtId="0" fontId="55" fillId="0" borderId="12" xfId="55" applyFont="1" applyFill="1" applyBorder="1" applyAlignment="1">
      <alignment wrapText="1"/>
      <protection/>
    </xf>
    <xf numFmtId="0" fontId="54" fillId="0" borderId="12" xfId="55" applyFont="1" applyFill="1" applyBorder="1" applyAlignment="1">
      <alignment horizontal="center"/>
      <protection/>
    </xf>
    <xf numFmtId="0" fontId="54" fillId="0" borderId="13" xfId="55" applyFont="1" applyFill="1" applyBorder="1" applyAlignment="1">
      <alignment horizontal="center"/>
      <protection/>
    </xf>
    <xf numFmtId="0" fontId="54" fillId="0" borderId="0" xfId="55" applyFont="1" applyFill="1" applyAlignment="1">
      <alignment horizontal="center"/>
      <protection/>
    </xf>
    <xf numFmtId="0" fontId="57" fillId="0" borderId="12" xfId="55" applyFont="1" applyFill="1" applyBorder="1" applyAlignment="1">
      <alignment horizontal="center"/>
      <protection/>
    </xf>
    <xf numFmtId="0" fontId="57" fillId="0" borderId="13" xfId="55" applyFont="1" applyFill="1" applyBorder="1" applyAlignment="1">
      <alignment horizontal="center"/>
      <protection/>
    </xf>
    <xf numFmtId="0" fontId="57" fillId="0" borderId="0" xfId="55" applyFont="1" applyFill="1" applyAlignment="1">
      <alignment horizontal="center"/>
      <protection/>
    </xf>
    <xf numFmtId="0" fontId="54" fillId="0" borderId="12" xfId="55" applyFont="1" applyFill="1" applyBorder="1" applyAlignment="1">
      <alignment wrapText="1"/>
      <protection/>
    </xf>
    <xf numFmtId="2" fontId="55" fillId="0" borderId="12" xfId="55" applyNumberFormat="1" applyFont="1" applyFill="1" applyBorder="1">
      <alignment/>
      <protection/>
    </xf>
    <xf numFmtId="0" fontId="59" fillId="0" borderId="0" xfId="0" applyFont="1" applyAlignment="1">
      <alignment/>
    </xf>
    <xf numFmtId="0" fontId="54" fillId="0" borderId="12" xfId="55" applyFont="1" applyFill="1" applyBorder="1">
      <alignment/>
      <protection/>
    </xf>
    <xf numFmtId="49" fontId="54" fillId="0" borderId="12" xfId="55" applyNumberFormat="1" applyFont="1" applyFill="1" applyBorder="1" applyAlignment="1">
      <alignment horizontal="center"/>
      <protection/>
    </xf>
    <xf numFmtId="0" fontId="57" fillId="0" borderId="12" xfId="55" applyFont="1" applyFill="1" applyBorder="1">
      <alignment/>
      <protection/>
    </xf>
    <xf numFmtId="49" fontId="57" fillId="0" borderId="12" xfId="55" applyNumberFormat="1" applyFont="1" applyFill="1" applyBorder="1" applyAlignment="1">
      <alignment horizontal="center"/>
      <protection/>
    </xf>
    <xf numFmtId="2" fontId="55" fillId="0" borderId="12" xfId="55" applyNumberFormat="1" applyFont="1" applyFill="1" applyBorder="1" applyAlignment="1">
      <alignment horizontal="center"/>
      <protection/>
    </xf>
    <xf numFmtId="0" fontId="55" fillId="0" borderId="0" xfId="55" applyFont="1" applyFill="1" applyBorder="1">
      <alignment/>
      <protection/>
    </xf>
    <xf numFmtId="49" fontId="55" fillId="0" borderId="0" xfId="55" applyNumberFormat="1" applyFont="1" applyFill="1" applyBorder="1" applyAlignment="1">
      <alignment horizontal="center"/>
      <protection/>
    </xf>
    <xf numFmtId="2" fontId="55" fillId="0" borderId="0" xfId="55" applyNumberFormat="1" applyFont="1" applyFill="1" applyBorder="1" applyAlignment="1">
      <alignment horizontal="center"/>
      <protection/>
    </xf>
    <xf numFmtId="2" fontId="55" fillId="0" borderId="0" xfId="55" applyNumberFormat="1" applyFont="1" applyFill="1" applyBorder="1">
      <alignment/>
      <protection/>
    </xf>
    <xf numFmtId="14" fontId="55" fillId="0" borderId="0" xfId="55" applyNumberFormat="1" applyFont="1" applyFill="1" applyBorder="1">
      <alignment/>
      <protection/>
    </xf>
    <xf numFmtId="0" fontId="54" fillId="0" borderId="16" xfId="55" applyFont="1" applyFill="1" applyBorder="1" applyAlignment="1">
      <alignment horizontal="left" wrapText="1"/>
      <protection/>
    </xf>
    <xf numFmtId="0" fontId="54" fillId="0" borderId="12" xfId="55" applyFont="1" applyFill="1" applyBorder="1" applyAlignment="1">
      <alignment horizontal="left" wrapText="1"/>
      <protection/>
    </xf>
    <xf numFmtId="0" fontId="54" fillId="0" borderId="12" xfId="55" applyFont="1" applyFill="1" applyBorder="1" applyAlignment="1">
      <alignment horizontal="left" wrapText="1"/>
      <protection/>
    </xf>
    <xf numFmtId="0" fontId="57" fillId="0" borderId="12" xfId="55" applyFont="1" applyFill="1" applyBorder="1" applyAlignment="1">
      <alignment horizontal="left" wrapText="1"/>
      <protection/>
    </xf>
    <xf numFmtId="0" fontId="55" fillId="0" borderId="12" xfId="55" applyFont="1" applyFill="1" applyBorder="1" applyAlignment="1">
      <alignment horizontal="left" wrapText="1"/>
      <protection/>
    </xf>
    <xf numFmtId="0" fontId="57" fillId="0" borderId="12" xfId="55" applyFont="1" applyFill="1" applyBorder="1" applyAlignment="1">
      <alignment horizontal="left" wrapText="1"/>
      <protection/>
    </xf>
    <xf numFmtId="0" fontId="55" fillId="0" borderId="12" xfId="55" applyFont="1" applyFill="1" applyBorder="1" applyAlignment="1">
      <alignment horizontal="left" wrapText="1"/>
      <protection/>
    </xf>
    <xf numFmtId="0" fontId="0" fillId="0" borderId="0" xfId="64" applyFill="1" applyBorder="1" applyAlignment="1">
      <alignment horizontal="center"/>
      <protection/>
    </xf>
    <xf numFmtId="0" fontId="0" fillId="0" borderId="0" xfId="64" applyFill="1" applyBorder="1">
      <alignment/>
      <protection/>
    </xf>
    <xf numFmtId="0" fontId="0" fillId="0" borderId="0" xfId="56" applyFill="1">
      <alignment/>
      <protection/>
    </xf>
    <xf numFmtId="0" fontId="59" fillId="0" borderId="0" xfId="64" applyFont="1" applyFill="1">
      <alignment/>
      <protection/>
    </xf>
    <xf numFmtId="0" fontId="0" fillId="0" borderId="0" xfId="64" applyFont="1" applyFill="1" applyBorder="1">
      <alignment/>
      <protection/>
    </xf>
    <xf numFmtId="2" fontId="16" fillId="0" borderId="22" xfId="56" applyNumberFormat="1" applyFont="1" applyFill="1" applyBorder="1" applyAlignment="1" applyProtection="1">
      <alignment vertical="top"/>
      <protection locked="0"/>
    </xf>
    <xf numFmtId="0" fontId="14" fillId="0" borderId="0" xfId="56" applyFont="1" applyFill="1" applyAlignment="1">
      <alignment/>
      <protection/>
    </xf>
    <xf numFmtId="0" fontId="3" fillId="0" borderId="0" xfId="56" applyFont="1" applyFill="1">
      <alignment/>
      <protection/>
    </xf>
    <xf numFmtId="0" fontId="64" fillId="0" borderId="0" xfId="56" applyFont="1" applyFill="1">
      <alignment/>
      <protection/>
    </xf>
    <xf numFmtId="0" fontId="9" fillId="0" borderId="0" xfId="56" applyFont="1" applyFill="1" applyAlignment="1">
      <alignment horizontal="left"/>
      <protection/>
    </xf>
    <xf numFmtId="0" fontId="59" fillId="0" borderId="0" xfId="56" applyFont="1" applyFill="1" applyAlignment="1">
      <alignment horizontal="left" wrapText="1"/>
      <protection/>
    </xf>
    <xf numFmtId="0" fontId="65" fillId="0" borderId="22" xfId="56" applyFont="1" applyFill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center"/>
      <protection/>
    </xf>
    <xf numFmtId="0" fontId="64" fillId="0" borderId="10" xfId="56" applyFont="1" applyFill="1" applyBorder="1" applyAlignment="1">
      <alignment horizontal="left"/>
      <protection/>
    </xf>
    <xf numFmtId="0" fontId="66" fillId="0" borderId="0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/>
      <protection/>
    </xf>
    <xf numFmtId="49" fontId="54" fillId="0" borderId="12" xfId="64" applyNumberFormat="1" applyFont="1" applyFill="1" applyBorder="1" applyAlignment="1">
      <alignment horizontal="center"/>
      <protection/>
    </xf>
    <xf numFmtId="0" fontId="54" fillId="0" borderId="12" xfId="64" applyFont="1" applyFill="1" applyBorder="1">
      <alignment/>
      <protection/>
    </xf>
    <xf numFmtId="0" fontId="54" fillId="0" borderId="13" xfId="64" applyFont="1" applyFill="1" applyBorder="1">
      <alignment/>
      <protection/>
    </xf>
    <xf numFmtId="49" fontId="54" fillId="0" borderId="0" xfId="64" applyNumberFormat="1" applyFont="1" applyFill="1" applyBorder="1" applyAlignment="1">
      <alignment horizontal="center"/>
      <protection/>
    </xf>
    <xf numFmtId="0" fontId="59" fillId="0" borderId="0" xfId="56" applyFont="1" applyFill="1" applyAlignment="1">
      <alignment wrapText="1"/>
      <protection/>
    </xf>
    <xf numFmtId="0" fontId="39" fillId="0" borderId="0" xfId="56" applyFont="1" applyFill="1" applyAlignment="1">
      <alignment horizontal="left" wrapText="1"/>
      <protection/>
    </xf>
    <xf numFmtId="2" fontId="54" fillId="0" borderId="0" xfId="64" applyNumberFormat="1" applyFont="1" applyFill="1" applyBorder="1">
      <alignment/>
      <protection/>
    </xf>
    <xf numFmtId="0" fontId="59" fillId="0" borderId="0" xfId="64" applyFont="1" applyFill="1" applyBorder="1" applyAlignment="1">
      <alignment horizontal="center"/>
      <protection/>
    </xf>
    <xf numFmtId="2" fontId="59" fillId="0" borderId="0" xfId="64" applyNumberFormat="1" applyFont="1" applyFill="1" applyBorder="1">
      <alignment/>
      <protection/>
    </xf>
    <xf numFmtId="0" fontId="14" fillId="0" borderId="12" xfId="56" applyFont="1" applyFill="1" applyBorder="1" applyAlignment="1">
      <alignment horizontal="center" vertical="center" wrapText="1"/>
      <protection/>
    </xf>
    <xf numFmtId="0" fontId="14" fillId="0" borderId="12" xfId="56" applyFont="1" applyFill="1" applyBorder="1" applyAlignment="1">
      <alignment horizontal="center" vertical="top" wrapText="1"/>
      <protection/>
    </xf>
    <xf numFmtId="0" fontId="39" fillId="0" borderId="12" xfId="56" applyFont="1" applyFill="1" applyBorder="1" applyAlignment="1">
      <alignment horizontal="center" vertical="top" wrapText="1"/>
      <protection/>
    </xf>
    <xf numFmtId="0" fontId="39" fillId="0" borderId="12" xfId="56" applyFont="1" applyFill="1" applyBorder="1" applyAlignment="1">
      <alignment horizontal="center" vertical="center" wrapText="1"/>
      <protection/>
    </xf>
    <xf numFmtId="49" fontId="39" fillId="0" borderId="12" xfId="56" applyNumberFormat="1" applyFont="1" applyFill="1" applyBorder="1" applyAlignment="1">
      <alignment horizontal="center" vertical="center" wrapText="1"/>
      <protection/>
    </xf>
    <xf numFmtId="0" fontId="14" fillId="0" borderId="12" xfId="56" applyFont="1" applyFill="1" applyBorder="1" applyAlignment="1">
      <alignment horizontal="center" vertical="center" wrapText="1"/>
      <protection/>
    </xf>
    <xf numFmtId="0" fontId="67" fillId="0" borderId="12" xfId="56" applyFont="1" applyFill="1" applyBorder="1" applyAlignment="1">
      <alignment horizontal="center" vertical="center" wrapText="1"/>
      <protection/>
    </xf>
    <xf numFmtId="49" fontId="67" fillId="0" borderId="12" xfId="56" applyNumberFormat="1" applyFont="1" applyFill="1" applyBorder="1" applyAlignment="1">
      <alignment horizontal="center" vertical="center" wrapText="1"/>
      <protection/>
    </xf>
    <xf numFmtId="49" fontId="14" fillId="0" borderId="12" xfId="56" applyNumberFormat="1" applyFont="1" applyFill="1" applyBorder="1" applyAlignment="1">
      <alignment horizontal="center" vertical="center" wrapText="1"/>
      <protection/>
    </xf>
    <xf numFmtId="49" fontId="59" fillId="0" borderId="19" xfId="64" applyNumberFormat="1" applyFont="1" applyFill="1" applyBorder="1" applyAlignment="1">
      <alignment horizontal="center"/>
      <protection/>
    </xf>
    <xf numFmtId="49" fontId="59" fillId="0" borderId="15" xfId="64" applyNumberFormat="1" applyFont="1" applyFill="1" applyBorder="1" applyAlignment="1">
      <alignment horizontal="center"/>
      <protection/>
    </xf>
    <xf numFmtId="49" fontId="56" fillId="0" borderId="12" xfId="64" applyNumberFormat="1" applyFont="1" applyFill="1" applyBorder="1" applyAlignment="1">
      <alignment horizontal="center"/>
      <protection/>
    </xf>
    <xf numFmtId="49" fontId="59" fillId="0" borderId="24" xfId="64" applyNumberFormat="1" applyFont="1" applyFill="1" applyBorder="1" applyAlignment="1">
      <alignment horizontal="center"/>
      <protection/>
    </xf>
    <xf numFmtId="0" fontId="56" fillId="0" borderId="24" xfId="64" applyFont="1" applyFill="1" applyBorder="1" applyAlignment="1">
      <alignment horizontal="center"/>
      <protection/>
    </xf>
    <xf numFmtId="0" fontId="39" fillId="0" borderId="12" xfId="56" applyFont="1" applyFill="1" applyBorder="1" applyAlignment="1">
      <alignment horizontal="left" vertical="center" wrapText="1"/>
      <protection/>
    </xf>
    <xf numFmtId="0" fontId="14" fillId="0" borderId="12" xfId="56" applyFont="1" applyFill="1" applyBorder="1" applyAlignment="1">
      <alignment horizontal="left" vertical="center" wrapText="1"/>
      <protection/>
    </xf>
    <xf numFmtId="0" fontId="67" fillId="0" borderId="12" xfId="56" applyFont="1" applyFill="1" applyBorder="1" applyAlignment="1">
      <alignment horizontal="left" vertical="center" wrapText="1"/>
      <protection/>
    </xf>
    <xf numFmtId="0" fontId="42" fillId="0" borderId="12" xfId="56" applyFont="1" applyFill="1" applyBorder="1" applyAlignment="1">
      <alignment horizontal="left" vertical="center" wrapText="1"/>
      <protection/>
    </xf>
    <xf numFmtId="0" fontId="11" fillId="0" borderId="12" xfId="56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/>
      <protection/>
    </xf>
    <xf numFmtId="0" fontId="58" fillId="0" borderId="15" xfId="64" applyFont="1" applyFill="1" applyBorder="1" applyAlignment="1">
      <alignment horizontal="center"/>
      <protection/>
    </xf>
    <xf numFmtId="0" fontId="56" fillId="0" borderId="12" xfId="64" applyFont="1" applyFill="1" applyBorder="1" applyAlignment="1">
      <alignment horizontal="center"/>
      <protection/>
    </xf>
    <xf numFmtId="0" fontId="59" fillId="0" borderId="24" xfId="64" applyFont="1" applyFill="1" applyBorder="1" applyAlignment="1">
      <alignment horizontal="center"/>
      <protection/>
    </xf>
    <xf numFmtId="195" fontId="39" fillId="0" borderId="12" xfId="56" applyNumberFormat="1" applyFont="1" applyFill="1" applyBorder="1" applyAlignment="1" applyProtection="1">
      <alignment horizontal="center" vertical="center" wrapText="1"/>
      <protection/>
    </xf>
    <xf numFmtId="195" fontId="67" fillId="0" borderId="12" xfId="56" applyNumberFormat="1" applyFont="1" applyFill="1" applyBorder="1" applyAlignment="1" applyProtection="1">
      <alignment horizontal="center" vertical="center" wrapText="1"/>
      <protection/>
    </xf>
    <xf numFmtId="195" fontId="14" fillId="0" borderId="12" xfId="56" applyNumberFormat="1" applyFont="1" applyFill="1" applyBorder="1" applyAlignment="1" applyProtection="1">
      <alignment horizontal="center" vertical="center" wrapText="1"/>
      <protection locked="0"/>
    </xf>
    <xf numFmtId="195" fontId="14" fillId="0" borderId="12" xfId="56" applyNumberFormat="1" applyFont="1" applyFill="1" applyBorder="1" applyAlignment="1" applyProtection="1">
      <alignment horizontal="center" vertical="center" wrapText="1"/>
      <protection/>
    </xf>
    <xf numFmtId="195" fontId="67" fillId="0" borderId="12" xfId="56" applyNumberFormat="1" applyFont="1" applyFill="1" applyBorder="1" applyAlignment="1" applyProtection="1">
      <alignment horizontal="center" vertical="center"/>
      <protection/>
    </xf>
    <xf numFmtId="195" fontId="39" fillId="0" borderId="12" xfId="56" applyNumberFormat="1" applyFont="1" applyFill="1" applyBorder="1" applyAlignment="1" applyProtection="1">
      <alignment horizontal="center" vertical="center"/>
      <protection/>
    </xf>
    <xf numFmtId="195" fontId="14" fillId="0" borderId="12" xfId="56" applyNumberFormat="1" applyFont="1" applyFill="1" applyBorder="1" applyAlignment="1" applyProtection="1">
      <alignment horizontal="center" vertical="center"/>
      <protection/>
    </xf>
    <xf numFmtId="195" fontId="68" fillId="0" borderId="12" xfId="56" applyNumberFormat="1" applyFont="1" applyFill="1" applyBorder="1" applyAlignment="1" applyProtection="1">
      <alignment horizontal="center" vertical="center"/>
      <protection/>
    </xf>
    <xf numFmtId="195" fontId="14" fillId="0" borderId="12" xfId="56" applyNumberFormat="1" applyFont="1" applyFill="1" applyBorder="1" applyAlignment="1" applyProtection="1">
      <alignment horizontal="center" vertical="center"/>
      <protection locked="0"/>
    </xf>
    <xf numFmtId="2" fontId="59" fillId="0" borderId="16" xfId="64" applyNumberFormat="1" applyFont="1" applyFill="1" applyBorder="1" applyAlignment="1">
      <alignment horizontal="center"/>
      <protection/>
    </xf>
    <xf numFmtId="2" fontId="59" fillId="0" borderId="12" xfId="64" applyNumberFormat="1" applyFont="1" applyFill="1" applyBorder="1" applyAlignment="1">
      <alignment horizontal="center"/>
      <protection/>
    </xf>
    <xf numFmtId="0" fontId="3" fillId="0" borderId="0" xfId="56" applyFont="1" applyFill="1" applyAlignment="1">
      <alignment horizontal="left" wrapText="1"/>
      <protection/>
    </xf>
    <xf numFmtId="0" fontId="59" fillId="0" borderId="49" xfId="64" applyFont="1" applyFill="1" applyBorder="1" applyAlignment="1">
      <alignment horizontal="left" wrapText="1"/>
      <protection/>
    </xf>
    <xf numFmtId="0" fontId="59" fillId="0" borderId="50" xfId="64" applyFont="1" applyFill="1" applyBorder="1" applyAlignment="1">
      <alignment horizontal="left" wrapText="1"/>
      <protection/>
    </xf>
    <xf numFmtId="0" fontId="56" fillId="0" borderId="51" xfId="64" applyFont="1" applyFill="1" applyBorder="1" applyAlignment="1">
      <alignment horizontal="left" wrapText="1"/>
      <protection/>
    </xf>
    <xf numFmtId="0" fontId="58" fillId="0" borderId="50" xfId="64" applyFont="1" applyFill="1" applyBorder="1" applyAlignment="1">
      <alignment horizontal="left" wrapText="1"/>
      <protection/>
    </xf>
    <xf numFmtId="0" fontId="56" fillId="0" borderId="52" xfId="64" applyFont="1" applyFill="1" applyBorder="1" applyAlignment="1">
      <alignment horizontal="left" wrapText="1"/>
      <protection/>
    </xf>
    <xf numFmtId="0" fontId="54" fillId="0" borderId="0" xfId="57" applyFont="1" applyFill="1" applyBorder="1" applyAlignment="1">
      <alignment horizontal="center"/>
      <protection/>
    </xf>
    <xf numFmtId="0" fontId="55" fillId="0" borderId="0" xfId="57" applyFont="1" applyFill="1" applyBorder="1">
      <alignment/>
      <protection/>
    </xf>
    <xf numFmtId="0" fontId="54" fillId="0" borderId="0" xfId="57" applyFont="1" applyFill="1" applyBorder="1" applyAlignment="1">
      <alignment horizontal="center"/>
      <protection/>
    </xf>
    <xf numFmtId="0" fontId="54" fillId="0" borderId="0" xfId="57" applyFont="1" applyFill="1" applyBorder="1">
      <alignment/>
      <protection/>
    </xf>
    <xf numFmtId="0" fontId="54" fillId="0" borderId="10" xfId="57" applyFont="1" applyFill="1" applyBorder="1">
      <alignment/>
      <protection/>
    </xf>
    <xf numFmtId="0" fontId="54" fillId="0" borderId="47" xfId="57" applyFont="1" applyFill="1" applyBorder="1">
      <alignment/>
      <protection/>
    </xf>
    <xf numFmtId="0" fontId="54" fillId="0" borderId="48" xfId="57" applyFont="1" applyFill="1" applyBorder="1">
      <alignment/>
      <protection/>
    </xf>
    <xf numFmtId="49" fontId="54" fillId="0" borderId="36" xfId="57" applyNumberFormat="1" applyFont="1" applyFill="1" applyBorder="1" applyAlignment="1">
      <alignment horizontal="right"/>
      <protection/>
    </xf>
    <xf numFmtId="0" fontId="54" fillId="0" borderId="21" xfId="57" applyFont="1" applyFill="1" applyBorder="1">
      <alignment/>
      <protection/>
    </xf>
    <xf numFmtId="0" fontId="54" fillId="0" borderId="36" xfId="57" applyFont="1" applyFill="1" applyBorder="1" applyAlignment="1">
      <alignment horizontal="right"/>
      <protection/>
    </xf>
    <xf numFmtId="0" fontId="54" fillId="0" borderId="20" xfId="57" applyFont="1" applyFill="1" applyBorder="1">
      <alignment/>
      <protection/>
    </xf>
    <xf numFmtId="0" fontId="55" fillId="0" borderId="0" xfId="57" applyFont="1" applyAlignment="1">
      <alignment wrapText="1"/>
      <protection/>
    </xf>
    <xf numFmtId="0" fontId="54" fillId="0" borderId="0" xfId="57" applyFont="1" applyFill="1" applyAlignment="1">
      <alignment wrapText="1"/>
      <protection/>
    </xf>
    <xf numFmtId="0" fontId="54" fillId="0" borderId="36" xfId="57" applyFont="1" applyFill="1" applyBorder="1" applyAlignment="1">
      <alignment horizontal="center" vertical="center"/>
      <protection/>
    </xf>
    <xf numFmtId="0" fontId="54" fillId="35" borderId="0" xfId="57" applyFont="1" applyFill="1" applyBorder="1" applyAlignment="1">
      <alignment horizontal="left" vertical="center" wrapText="1"/>
      <protection/>
    </xf>
    <xf numFmtId="49" fontId="54" fillId="0" borderId="10" xfId="57" applyNumberFormat="1" applyFont="1" applyFill="1" applyBorder="1" applyAlignment="1">
      <alignment horizontal="right"/>
      <protection/>
    </xf>
    <xf numFmtId="0" fontId="55" fillId="0" borderId="10" xfId="64" applyFont="1" applyFill="1" applyBorder="1">
      <alignment/>
      <protection/>
    </xf>
    <xf numFmtId="0" fontId="55" fillId="0" borderId="0" xfId="57" applyFont="1" applyFill="1" applyBorder="1" applyAlignment="1">
      <alignment horizontal="center"/>
      <protection/>
    </xf>
    <xf numFmtId="0" fontId="55" fillId="0" borderId="15" xfId="57" applyFont="1" applyFill="1" applyBorder="1" applyAlignment="1">
      <alignment horizontal="center" vertical="center"/>
      <protection/>
    </xf>
    <xf numFmtId="0" fontId="55" fillId="0" borderId="15" xfId="57" applyFont="1" applyFill="1" applyBorder="1" applyAlignment="1">
      <alignment horizontal="center" vertical="center" wrapText="1"/>
      <protection/>
    </xf>
    <xf numFmtId="0" fontId="55" fillId="0" borderId="36" xfId="57" applyFont="1" applyFill="1" applyBorder="1" applyAlignment="1">
      <alignment horizontal="center" vertical="center" wrapText="1"/>
      <protection/>
    </xf>
    <xf numFmtId="0" fontId="55" fillId="0" borderId="21" xfId="57" applyFont="1" applyFill="1" applyBorder="1" applyAlignment="1">
      <alignment horizontal="center" vertical="center" wrapText="1"/>
      <protection/>
    </xf>
    <xf numFmtId="0" fontId="55" fillId="0" borderId="19" xfId="57" applyFont="1" applyFill="1" applyBorder="1" applyAlignment="1">
      <alignment vertical="center"/>
      <protection/>
    </xf>
    <xf numFmtId="0" fontId="55" fillId="0" borderId="19" xfId="57" applyFont="1" applyFill="1" applyBorder="1" applyAlignment="1">
      <alignment horizontal="center" vertical="center" wrapText="1"/>
      <protection/>
    </xf>
    <xf numFmtId="0" fontId="55" fillId="0" borderId="19" xfId="57" applyFont="1" applyFill="1" applyBorder="1" applyAlignment="1">
      <alignment vertical="center" wrapText="1"/>
      <protection/>
    </xf>
    <xf numFmtId="0" fontId="55" fillId="0" borderId="19" xfId="57" applyFont="1" applyFill="1" applyBorder="1" applyAlignment="1">
      <alignment horizontal="center" vertical="center" wrapText="1"/>
      <protection/>
    </xf>
    <xf numFmtId="0" fontId="55" fillId="0" borderId="16" xfId="57" applyFont="1" applyFill="1" applyBorder="1" applyAlignment="1">
      <alignment vertical="center"/>
      <protection/>
    </xf>
    <xf numFmtId="0" fontId="55" fillId="0" borderId="16" xfId="57" applyFont="1" applyFill="1" applyBorder="1" applyAlignment="1">
      <alignment horizontal="center" vertical="center" wrapText="1"/>
      <protection/>
    </xf>
    <xf numFmtId="0" fontId="55" fillId="0" borderId="16" xfId="57" applyFont="1" applyFill="1" applyBorder="1" applyAlignment="1">
      <alignment horizontal="center" vertical="center" wrapText="1"/>
      <protection/>
    </xf>
    <xf numFmtId="0" fontId="55" fillId="0" borderId="16" xfId="57" applyFont="1" applyFill="1" applyBorder="1" applyAlignment="1">
      <alignment vertical="center" wrapText="1"/>
      <protection/>
    </xf>
    <xf numFmtId="0" fontId="55" fillId="0" borderId="16" xfId="57" applyFont="1" applyFill="1" applyBorder="1" applyAlignment="1">
      <alignment horizontal="center"/>
      <protection/>
    </xf>
    <xf numFmtId="0" fontId="55" fillId="0" borderId="10" xfId="57" applyFont="1" applyFill="1" applyBorder="1" applyAlignment="1">
      <alignment horizontal="center"/>
      <protection/>
    </xf>
    <xf numFmtId="0" fontId="55" fillId="0" borderId="20" xfId="57" applyFont="1" applyFill="1" applyBorder="1" applyAlignment="1">
      <alignment horizontal="center"/>
      <protection/>
    </xf>
    <xf numFmtId="0" fontId="55" fillId="0" borderId="53" xfId="57" applyFont="1" applyFill="1" applyBorder="1" applyAlignment="1">
      <alignment horizontal="center"/>
      <protection/>
    </xf>
    <xf numFmtId="0" fontId="55" fillId="0" borderId="12" xfId="57" applyFont="1" applyFill="1" applyBorder="1" applyAlignment="1">
      <alignment horizontal="center"/>
      <protection/>
    </xf>
    <xf numFmtId="49" fontId="55" fillId="0" borderId="12" xfId="57" applyNumberFormat="1" applyFont="1" applyFill="1" applyBorder="1" applyAlignment="1">
      <alignment horizontal="center"/>
      <protection/>
    </xf>
    <xf numFmtId="2" fontId="55" fillId="36" borderId="12" xfId="57" applyNumberFormat="1" applyFont="1" applyFill="1" applyBorder="1" applyAlignment="1">
      <alignment horizontal="center"/>
      <protection/>
    </xf>
    <xf numFmtId="2" fontId="55" fillId="0" borderId="12" xfId="57" applyNumberFormat="1" applyFont="1" applyFill="1" applyBorder="1" applyAlignment="1">
      <alignment horizontal="center"/>
      <protection/>
    </xf>
    <xf numFmtId="0" fontId="54" fillId="0" borderId="12" xfId="57" applyFont="1" applyFill="1" applyBorder="1" applyAlignment="1">
      <alignment horizontal="center"/>
      <protection/>
    </xf>
    <xf numFmtId="49" fontId="54" fillId="0" borderId="12" xfId="57" applyNumberFormat="1" applyFont="1" applyFill="1" applyBorder="1" applyAlignment="1">
      <alignment horizontal="center"/>
      <protection/>
    </xf>
    <xf numFmtId="2" fontId="54" fillId="0" borderId="12" xfId="57" applyNumberFormat="1" applyFont="1" applyFill="1" applyBorder="1" applyAlignment="1">
      <alignment horizontal="center"/>
      <protection/>
    </xf>
    <xf numFmtId="0" fontId="57" fillId="0" borderId="12" xfId="57" applyFont="1" applyFill="1" applyBorder="1" applyAlignment="1">
      <alignment horizontal="center"/>
      <protection/>
    </xf>
    <xf numFmtId="49" fontId="57" fillId="0" borderId="12" xfId="57" applyNumberFormat="1" applyFont="1" applyFill="1" applyBorder="1" applyAlignment="1">
      <alignment horizontal="center"/>
      <protection/>
    </xf>
    <xf numFmtId="2" fontId="57" fillId="0" borderId="12" xfId="57" applyNumberFormat="1" applyFont="1" applyFill="1" applyBorder="1" applyAlignment="1">
      <alignment horizontal="center"/>
      <protection/>
    </xf>
    <xf numFmtId="2" fontId="57" fillId="0" borderId="12" xfId="57" applyNumberFormat="1" applyFont="1" applyFill="1" applyBorder="1" applyAlignment="1">
      <alignment horizontal="center"/>
      <protection/>
    </xf>
    <xf numFmtId="0" fontId="54" fillId="0" borderId="16" xfId="57" applyFont="1" applyFill="1" applyBorder="1" applyAlignment="1">
      <alignment horizontal="center"/>
      <protection/>
    </xf>
    <xf numFmtId="0" fontId="54" fillId="0" borderId="10" xfId="57" applyFont="1" applyFill="1" applyBorder="1" applyAlignment="1">
      <alignment horizontal="center"/>
      <protection/>
    </xf>
    <xf numFmtId="0" fontId="54" fillId="0" borderId="20" xfId="57" applyFont="1" applyFill="1" applyBorder="1" applyAlignment="1">
      <alignment horizontal="center"/>
      <protection/>
    </xf>
    <xf numFmtId="0" fontId="57" fillId="0" borderId="16" xfId="57" applyFont="1" applyFill="1" applyBorder="1" applyAlignment="1">
      <alignment horizontal="center"/>
      <protection/>
    </xf>
    <xf numFmtId="0" fontId="57" fillId="0" borderId="10" xfId="57" applyFont="1" applyFill="1" applyBorder="1" applyAlignment="1">
      <alignment horizontal="center"/>
      <protection/>
    </xf>
    <xf numFmtId="0" fontId="57" fillId="0" borderId="53" xfId="57" applyFont="1" applyFill="1" applyBorder="1" applyAlignment="1">
      <alignment horizontal="center"/>
      <protection/>
    </xf>
    <xf numFmtId="0" fontId="57" fillId="0" borderId="20" xfId="57" applyFont="1" applyFill="1" applyBorder="1" applyAlignment="1">
      <alignment horizontal="center"/>
      <protection/>
    </xf>
    <xf numFmtId="0" fontId="57" fillId="0" borderId="10" xfId="57" applyFont="1" applyFill="1" applyBorder="1" applyAlignment="1">
      <alignment horizontal="center"/>
      <protection/>
    </xf>
    <xf numFmtId="0" fontId="57" fillId="0" borderId="16" xfId="57" applyFont="1" applyFill="1" applyBorder="1" applyAlignment="1">
      <alignment horizontal="center"/>
      <protection/>
    </xf>
    <xf numFmtId="0" fontId="55" fillId="0" borderId="12" xfId="57" applyFont="1" applyFill="1" applyBorder="1" applyAlignment="1">
      <alignment horizontal="center"/>
      <protection/>
    </xf>
    <xf numFmtId="49" fontId="55" fillId="0" borderId="12" xfId="57" applyNumberFormat="1" applyFont="1" applyFill="1" applyBorder="1" applyAlignment="1">
      <alignment horizontal="center"/>
      <protection/>
    </xf>
    <xf numFmtId="2" fontId="54" fillId="0" borderId="12" xfId="57" applyNumberFormat="1" applyFont="1" applyFill="1" applyBorder="1" applyAlignment="1">
      <alignment horizontal="center"/>
      <protection/>
    </xf>
    <xf numFmtId="49" fontId="55" fillId="0" borderId="0" xfId="57" applyNumberFormat="1" applyFont="1" applyFill="1" applyBorder="1" applyAlignment="1">
      <alignment horizontal="center"/>
      <protection/>
    </xf>
    <xf numFmtId="2" fontId="55" fillId="0" borderId="0" xfId="57" applyNumberFormat="1" applyFont="1" applyFill="1" applyBorder="1">
      <alignment/>
      <protection/>
    </xf>
    <xf numFmtId="2" fontId="55" fillId="0" borderId="0" xfId="57" applyNumberFormat="1" applyFont="1" applyFill="1" applyBorder="1" applyAlignment="1">
      <alignment horizontal="center"/>
      <protection/>
    </xf>
    <xf numFmtId="14" fontId="55" fillId="0" borderId="0" xfId="57" applyNumberFormat="1" applyFont="1" applyFill="1" applyBorder="1">
      <alignment/>
      <protection/>
    </xf>
    <xf numFmtId="0" fontId="55" fillId="0" borderId="16" xfId="57" applyFont="1" applyFill="1" applyBorder="1" applyAlignment="1">
      <alignment horizontal="left" wrapText="1"/>
      <protection/>
    </xf>
    <xf numFmtId="0" fontId="55" fillId="0" borderId="12" xfId="57" applyFont="1" applyFill="1" applyBorder="1" applyAlignment="1">
      <alignment horizontal="left" wrapText="1"/>
      <protection/>
    </xf>
    <xf numFmtId="0" fontId="54" fillId="0" borderId="12" xfId="57" applyFont="1" applyFill="1" applyBorder="1" applyAlignment="1">
      <alignment horizontal="left" wrapText="1"/>
      <protection/>
    </xf>
    <xf numFmtId="0" fontId="57" fillId="0" borderId="12" xfId="57" applyFont="1" applyFill="1" applyBorder="1" applyAlignment="1">
      <alignment horizontal="left" wrapText="1"/>
      <protection/>
    </xf>
    <xf numFmtId="0" fontId="54" fillId="0" borderId="16" xfId="57" applyFont="1" applyFill="1" applyBorder="1" applyAlignment="1">
      <alignment horizontal="left" wrapText="1"/>
      <protection/>
    </xf>
    <xf numFmtId="0" fontId="57" fillId="0" borderId="16" xfId="57" applyFont="1" applyFill="1" applyBorder="1" applyAlignment="1">
      <alignment horizontal="left" wrapText="1"/>
      <protection/>
    </xf>
    <xf numFmtId="0" fontId="55" fillId="0" borderId="12" xfId="57" applyFont="1" applyFill="1" applyBorder="1" applyAlignment="1">
      <alignment horizontal="left" wrapText="1"/>
      <protection/>
    </xf>
    <xf numFmtId="0" fontId="55" fillId="0" borderId="0" xfId="57" applyFont="1" applyFill="1" applyBorder="1" applyAlignment="1">
      <alignment horizontal="left"/>
      <protection/>
    </xf>
    <xf numFmtId="43" fontId="55" fillId="0" borderId="12" xfId="57" applyNumberFormat="1" applyFont="1" applyFill="1" applyBorder="1" applyAlignment="1">
      <alignment horizontal="center"/>
      <protection/>
    </xf>
    <xf numFmtId="43" fontId="54" fillId="0" borderId="12" xfId="57" applyNumberFormat="1" applyFont="1" applyFill="1" applyBorder="1" applyAlignment="1">
      <alignment horizontal="center"/>
      <protection/>
    </xf>
    <xf numFmtId="2" fontId="55" fillId="0" borderId="12" xfId="57" applyNumberFormat="1" applyFont="1" applyFill="1" applyBorder="1" applyAlignment="1">
      <alignment horizontal="center"/>
      <protection/>
    </xf>
    <xf numFmtId="43" fontId="57" fillId="0" borderId="12" xfId="57" applyNumberFormat="1" applyFont="1" applyFill="1" applyBorder="1" applyAlignment="1">
      <alignment horizontal="center"/>
      <protection/>
    </xf>
    <xf numFmtId="43" fontId="55" fillId="0" borderId="12" xfId="57" applyNumberFormat="1" applyFont="1" applyFill="1" applyBorder="1" applyAlignment="1">
      <alignment horizontal="center"/>
      <protection/>
    </xf>
    <xf numFmtId="43" fontId="54" fillId="0" borderId="12" xfId="57" applyNumberFormat="1" applyFont="1" applyFill="1" applyBorder="1" applyAlignment="1">
      <alignment horizontal="center"/>
      <protection/>
    </xf>
    <xf numFmtId="2" fontId="55" fillId="0" borderId="36" xfId="57" applyNumberFormat="1" applyFont="1" applyFill="1" applyBorder="1" applyAlignment="1">
      <alignment horizontal="center"/>
      <protection/>
    </xf>
    <xf numFmtId="0" fontId="47" fillId="0" borderId="0" xfId="58">
      <alignment/>
      <protection/>
    </xf>
    <xf numFmtId="0" fontId="45" fillId="0" borderId="0" xfId="58" applyFont="1" applyFill="1" applyBorder="1">
      <alignment/>
      <protection/>
    </xf>
    <xf numFmtId="0" fontId="45" fillId="0" borderId="0" xfId="58" applyFont="1" applyFill="1">
      <alignment/>
      <protection/>
    </xf>
    <xf numFmtId="14" fontId="45" fillId="0" borderId="0" xfId="58" applyNumberFormat="1" applyFont="1" applyFill="1" applyBorder="1">
      <alignment/>
      <protection/>
    </xf>
    <xf numFmtId="2" fontId="45" fillId="0" borderId="0" xfId="58" applyNumberFormat="1" applyFont="1" applyFill="1">
      <alignment/>
      <protection/>
    </xf>
    <xf numFmtId="2" fontId="45" fillId="0" borderId="0" xfId="58" applyNumberFormat="1" applyFont="1" applyFill="1" applyBorder="1">
      <alignment/>
      <protection/>
    </xf>
    <xf numFmtId="0" fontId="45" fillId="0" borderId="0" xfId="58" applyFont="1" applyFill="1" applyAlignment="1">
      <alignment horizontal="center"/>
      <protection/>
    </xf>
    <xf numFmtId="49" fontId="45" fillId="0" borderId="0" xfId="58" applyNumberFormat="1" applyFont="1" applyFill="1" applyBorder="1" applyAlignment="1">
      <alignment horizontal="center"/>
      <protection/>
    </xf>
    <xf numFmtId="2" fontId="45" fillId="0" borderId="0" xfId="58" applyNumberFormat="1" applyFont="1" applyFill="1" applyBorder="1" applyAlignment="1">
      <alignment horizontal="center"/>
      <protection/>
    </xf>
    <xf numFmtId="0" fontId="47" fillId="0" borderId="0" xfId="58" applyFont="1" applyFill="1" applyBorder="1">
      <alignment/>
      <protection/>
    </xf>
    <xf numFmtId="0" fontId="46" fillId="0" borderId="0" xfId="58" applyFont="1" applyFill="1" applyAlignment="1">
      <alignment horizontal="center"/>
      <protection/>
    </xf>
    <xf numFmtId="0" fontId="46" fillId="0" borderId="0" xfId="58" applyFont="1" applyFill="1">
      <alignment/>
      <protection/>
    </xf>
    <xf numFmtId="0" fontId="50" fillId="0" borderId="0" xfId="58" applyFont="1" applyFill="1" applyBorder="1">
      <alignment/>
      <protection/>
    </xf>
    <xf numFmtId="0" fontId="54" fillId="0" borderId="0" xfId="58" applyFont="1" applyFill="1" applyBorder="1" applyAlignment="1">
      <alignment horizontal="center"/>
      <protection/>
    </xf>
    <xf numFmtId="0" fontId="55" fillId="0" borderId="0" xfId="58" applyFont="1" applyFill="1" applyBorder="1" applyAlignment="1">
      <alignment horizontal="left"/>
      <protection/>
    </xf>
    <xf numFmtId="0" fontId="55" fillId="0" borderId="0" xfId="58" applyFont="1" applyFill="1" applyBorder="1">
      <alignment/>
      <protection/>
    </xf>
    <xf numFmtId="0" fontId="54" fillId="0" borderId="0" xfId="58" applyFont="1" applyFill="1" applyBorder="1" applyAlignment="1">
      <alignment horizontal="center"/>
      <protection/>
    </xf>
    <xf numFmtId="0" fontId="54" fillId="0" borderId="0" xfId="58" applyFont="1" applyFill="1" applyBorder="1">
      <alignment/>
      <protection/>
    </xf>
    <xf numFmtId="0" fontId="54" fillId="0" borderId="0" xfId="58" applyFont="1" applyFill="1" applyBorder="1" applyAlignment="1">
      <alignment horizontal="left"/>
      <protection/>
    </xf>
    <xf numFmtId="0" fontId="54" fillId="0" borderId="10" xfId="58" applyFont="1" applyFill="1" applyBorder="1">
      <alignment/>
      <protection/>
    </xf>
    <xf numFmtId="0" fontId="54" fillId="0" borderId="47" xfId="58" applyFont="1" applyFill="1" applyBorder="1" applyAlignment="1">
      <alignment horizontal="left"/>
      <protection/>
    </xf>
    <xf numFmtId="0" fontId="55" fillId="0" borderId="0" xfId="58" applyFont="1">
      <alignment/>
      <protection/>
    </xf>
    <xf numFmtId="0" fontId="54" fillId="0" borderId="0" xfId="58" applyFont="1" applyFill="1" applyAlignment="1">
      <alignment wrapText="1"/>
      <protection/>
    </xf>
    <xf numFmtId="0" fontId="54" fillId="0" borderId="0" xfId="58" applyFont="1" applyFill="1" applyBorder="1" applyAlignment="1">
      <alignment horizontal="center" vertical="center"/>
      <protection/>
    </xf>
    <xf numFmtId="0" fontId="54" fillId="35" borderId="0" xfId="58" applyFont="1" applyFill="1" applyBorder="1" applyAlignment="1">
      <alignment horizontal="left" vertical="center" wrapText="1"/>
      <protection/>
    </xf>
    <xf numFmtId="0" fontId="54" fillId="35" borderId="0" xfId="58" applyFont="1" applyFill="1" applyBorder="1" applyAlignment="1">
      <alignment horizontal="center"/>
      <protection/>
    </xf>
    <xf numFmtId="0" fontId="54" fillId="35" borderId="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0" fontId="55" fillId="0" borderId="0" xfId="58" applyFont="1" applyFill="1" applyBorder="1" applyAlignment="1">
      <alignment horizontal="center"/>
      <protection/>
    </xf>
    <xf numFmtId="0" fontId="55" fillId="0" borderId="15" xfId="58" applyFont="1" applyFill="1" applyBorder="1">
      <alignment/>
      <protection/>
    </xf>
    <xf numFmtId="0" fontId="55" fillId="0" borderId="22" xfId="58" applyFont="1" applyFill="1" applyBorder="1" applyAlignment="1">
      <alignment horizontal="center"/>
      <protection/>
    </xf>
    <xf numFmtId="0" fontId="55" fillId="0" borderId="15" xfId="58" applyFont="1" applyFill="1" applyBorder="1" applyAlignment="1">
      <alignment horizontal="center"/>
      <protection/>
    </xf>
    <xf numFmtId="0" fontId="55" fillId="0" borderId="48" xfId="58" applyFont="1" applyFill="1" applyBorder="1" applyAlignment="1">
      <alignment horizontal="center"/>
      <protection/>
    </xf>
    <xf numFmtId="0" fontId="55" fillId="0" borderId="19" xfId="58" applyFont="1" applyFill="1" applyBorder="1" applyAlignment="1">
      <alignment horizontal="center"/>
      <protection/>
    </xf>
    <xf numFmtId="0" fontId="55" fillId="0" borderId="11" xfId="58" applyFont="1" applyFill="1" applyBorder="1" applyAlignment="1">
      <alignment horizontal="center"/>
      <protection/>
    </xf>
    <xf numFmtId="49" fontId="55" fillId="0" borderId="19" xfId="58" applyNumberFormat="1" applyFont="1" applyFill="1" applyBorder="1" applyAlignment="1">
      <alignment horizontal="center"/>
      <protection/>
    </xf>
    <xf numFmtId="0" fontId="55" fillId="0" borderId="19" xfId="58" applyFont="1" applyFill="1" applyBorder="1" applyAlignment="1">
      <alignment wrapText="1"/>
      <protection/>
    </xf>
    <xf numFmtId="0" fontId="55" fillId="0" borderId="12" xfId="58" applyFont="1" applyFill="1" applyBorder="1" applyAlignment="1">
      <alignment horizontal="center"/>
      <protection/>
    </xf>
    <xf numFmtId="0" fontId="55" fillId="0" borderId="13" xfId="58" applyFont="1" applyFill="1" applyBorder="1" applyAlignment="1">
      <alignment horizontal="center"/>
      <protection/>
    </xf>
    <xf numFmtId="0" fontId="55" fillId="0" borderId="21" xfId="58" applyFont="1" applyFill="1" applyBorder="1" applyAlignment="1">
      <alignment horizontal="center"/>
      <protection/>
    </xf>
    <xf numFmtId="0" fontId="55" fillId="0" borderId="36" xfId="58" applyFont="1" applyFill="1" applyBorder="1" applyAlignment="1">
      <alignment horizontal="center"/>
      <protection/>
    </xf>
    <xf numFmtId="0" fontId="54" fillId="0" borderId="12" xfId="58" applyFont="1" applyFill="1" applyBorder="1" applyAlignment="1">
      <alignment horizontal="center"/>
      <protection/>
    </xf>
    <xf numFmtId="49" fontId="54" fillId="0" borderId="12" xfId="58" applyNumberFormat="1" applyFont="1" applyFill="1" applyBorder="1" applyAlignment="1">
      <alignment horizontal="center"/>
      <protection/>
    </xf>
    <xf numFmtId="2" fontId="55" fillId="0" borderId="12" xfId="58" applyNumberFormat="1" applyFont="1" applyFill="1" applyBorder="1">
      <alignment/>
      <protection/>
    </xf>
    <xf numFmtId="43" fontId="55" fillId="0" borderId="12" xfId="58" applyNumberFormat="1" applyFont="1" applyFill="1" applyBorder="1">
      <alignment/>
      <protection/>
    </xf>
    <xf numFmtId="0" fontId="55" fillId="0" borderId="12" xfId="58" applyFont="1" applyFill="1" applyBorder="1" applyAlignment="1">
      <alignment horizontal="center" wrapText="1"/>
      <protection/>
    </xf>
    <xf numFmtId="43" fontId="54" fillId="0" borderId="12" xfId="58" applyNumberFormat="1" applyFont="1" applyFill="1" applyBorder="1">
      <alignment/>
      <protection/>
    </xf>
    <xf numFmtId="43" fontId="54" fillId="0" borderId="12" xfId="58" applyNumberFormat="1" applyFont="1" applyFill="1" applyBorder="1">
      <alignment/>
      <protection/>
    </xf>
    <xf numFmtId="49" fontId="57" fillId="0" borderId="12" xfId="58" applyNumberFormat="1" applyFont="1" applyFill="1" applyBorder="1" applyAlignment="1">
      <alignment horizontal="center"/>
      <protection/>
    </xf>
    <xf numFmtId="43" fontId="57" fillId="0" borderId="12" xfId="58" applyNumberFormat="1" applyFont="1" applyFill="1" applyBorder="1">
      <alignment/>
      <protection/>
    </xf>
    <xf numFmtId="49" fontId="55" fillId="0" borderId="12" xfId="58" applyNumberFormat="1" applyFont="1" applyFill="1" applyBorder="1" applyAlignment="1">
      <alignment horizontal="center"/>
      <protection/>
    </xf>
    <xf numFmtId="0" fontId="57" fillId="0" borderId="12" xfId="58" applyFont="1" applyFill="1" applyBorder="1" applyAlignment="1">
      <alignment wrapText="1"/>
      <protection/>
    </xf>
    <xf numFmtId="0" fontId="55" fillId="0" borderId="12" xfId="58" applyFont="1" applyFill="1" applyBorder="1" applyAlignment="1">
      <alignment wrapText="1"/>
      <protection/>
    </xf>
    <xf numFmtId="0" fontId="54" fillId="0" borderId="12" xfId="58" applyFont="1" applyFill="1" applyBorder="1" applyAlignment="1">
      <alignment horizontal="center"/>
      <protection/>
    </xf>
    <xf numFmtId="43" fontId="61" fillId="0" borderId="12" xfId="58" applyNumberFormat="1" applyFont="1" applyFill="1" applyBorder="1">
      <alignment/>
      <protection/>
    </xf>
    <xf numFmtId="0" fontId="57" fillId="0" borderId="12" xfId="58" applyFont="1" applyFill="1" applyBorder="1" applyAlignment="1">
      <alignment horizontal="center"/>
      <protection/>
    </xf>
    <xf numFmtId="43" fontId="57" fillId="0" borderId="12" xfId="58" applyNumberFormat="1" applyFont="1" applyFill="1" applyBorder="1">
      <alignment/>
      <protection/>
    </xf>
    <xf numFmtId="43" fontId="61" fillId="0" borderId="12" xfId="58" applyNumberFormat="1" applyFont="1" applyFill="1" applyBorder="1">
      <alignment/>
      <protection/>
    </xf>
    <xf numFmtId="0" fontId="54" fillId="0" borderId="12" xfId="58" applyFont="1" applyFill="1" applyBorder="1" applyAlignment="1">
      <alignment wrapText="1"/>
      <protection/>
    </xf>
    <xf numFmtId="2" fontId="61" fillId="0" borderId="12" xfId="58" applyNumberFormat="1" applyFont="1" applyFill="1" applyBorder="1">
      <alignment/>
      <protection/>
    </xf>
    <xf numFmtId="2" fontId="54" fillId="0" borderId="12" xfId="58" applyNumberFormat="1" applyFont="1" applyFill="1" applyBorder="1">
      <alignment/>
      <protection/>
    </xf>
    <xf numFmtId="2" fontId="57" fillId="0" borderId="12" xfId="58" applyNumberFormat="1" applyFont="1" applyFill="1" applyBorder="1">
      <alignment/>
      <protection/>
    </xf>
    <xf numFmtId="49" fontId="54" fillId="0" borderId="12" xfId="58" applyNumberFormat="1" applyFont="1" applyFill="1" applyBorder="1" applyAlignment="1">
      <alignment horizontal="center"/>
      <protection/>
    </xf>
    <xf numFmtId="2" fontId="55" fillId="0" borderId="12" xfId="58" applyNumberFormat="1" applyFont="1" applyFill="1" applyBorder="1" applyAlignment="1">
      <alignment horizontal="center"/>
      <protection/>
    </xf>
    <xf numFmtId="49" fontId="54" fillId="0" borderId="12" xfId="58" applyNumberFormat="1" applyFont="1" applyFill="1" applyBorder="1" applyAlignment="1">
      <alignment horizontal="right"/>
      <protection/>
    </xf>
    <xf numFmtId="0" fontId="54" fillId="0" borderId="12" xfId="58" applyFont="1" applyFill="1" applyBorder="1" applyAlignment="1">
      <alignment horizontal="right"/>
      <protection/>
    </xf>
    <xf numFmtId="0" fontId="54" fillId="0" borderId="12" xfId="58" applyFont="1" applyFill="1" applyBorder="1" applyAlignment="1">
      <alignment horizontal="center" vertical="center"/>
      <protection/>
    </xf>
    <xf numFmtId="0" fontId="55" fillId="0" borderId="16" xfId="58" applyFont="1" applyFill="1" applyBorder="1" applyAlignment="1">
      <alignment horizontal="center"/>
      <protection/>
    </xf>
    <xf numFmtId="0" fontId="54" fillId="0" borderId="16" xfId="58" applyFont="1" applyFill="1" applyBorder="1" applyAlignment="1">
      <alignment horizontal="center" wrapText="1"/>
      <protection/>
    </xf>
    <xf numFmtId="0" fontId="54" fillId="0" borderId="12" xfId="58" applyFont="1" applyFill="1" applyBorder="1" applyAlignment="1">
      <alignment horizontal="center" wrapText="1"/>
      <protection/>
    </xf>
    <xf numFmtId="0" fontId="57" fillId="0" borderId="12" xfId="58" applyFont="1" applyFill="1" applyBorder="1" applyAlignment="1">
      <alignment horizontal="center" wrapText="1"/>
      <protection/>
    </xf>
    <xf numFmtId="0" fontId="54" fillId="0" borderId="12" xfId="58" applyFont="1" applyFill="1" applyBorder="1" applyAlignment="1">
      <alignment horizontal="center" wrapText="1"/>
      <protection/>
    </xf>
    <xf numFmtId="0" fontId="55" fillId="0" borderId="12" xfId="58" applyFont="1" applyFill="1" applyBorder="1" applyAlignment="1">
      <alignment wrapText="1"/>
      <protection/>
    </xf>
    <xf numFmtId="0" fontId="54" fillId="0" borderId="12" xfId="58" applyFont="1" applyFill="1" applyBorder="1" applyAlignment="1">
      <alignment horizontal="left" wrapText="1"/>
      <protection/>
    </xf>
    <xf numFmtId="0" fontId="57" fillId="0" borderId="12" xfId="58" applyFont="1" applyFill="1" applyBorder="1" applyAlignment="1">
      <alignment horizontal="center"/>
      <protection/>
    </xf>
    <xf numFmtId="0" fontId="54" fillId="0" borderId="13" xfId="58" applyFont="1" applyFill="1" applyBorder="1" applyAlignment="1">
      <alignment horizontal="center"/>
      <protection/>
    </xf>
    <xf numFmtId="0" fontId="57" fillId="0" borderId="13" xfId="58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47" xfId="0" applyFont="1" applyFill="1" applyBorder="1" applyAlignment="1">
      <alignment horizontal="left"/>
    </xf>
    <xf numFmtId="49" fontId="46" fillId="0" borderId="12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8" fillId="0" borderId="0" xfId="0" applyFont="1" applyFill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/>
    </xf>
    <xf numFmtId="0" fontId="45" fillId="0" borderId="22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49" fontId="45" fillId="0" borderId="19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 wrapText="1"/>
    </xf>
    <xf numFmtId="0" fontId="45" fillId="0" borderId="13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/>
    </xf>
    <xf numFmtId="2" fontId="45" fillId="0" borderId="0" xfId="0" applyNumberFormat="1" applyFont="1" applyFill="1" applyAlignment="1">
      <alignment/>
    </xf>
    <xf numFmtId="0" fontId="46" fillId="0" borderId="12" xfId="0" applyFont="1" applyFill="1" applyBorder="1" applyAlignment="1">
      <alignment/>
    </xf>
    <xf numFmtId="43" fontId="46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43" fontId="51" fillId="0" borderId="12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43" fontId="69" fillId="0" borderId="12" xfId="0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43" fontId="69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2" fontId="69" fillId="0" borderId="12" xfId="0" applyNumberFormat="1" applyFont="1" applyFill="1" applyBorder="1" applyAlignment="1">
      <alignment/>
    </xf>
    <xf numFmtId="2" fontId="46" fillId="0" borderId="12" xfId="0" applyNumberFormat="1" applyFont="1" applyFill="1" applyBorder="1" applyAlignment="1">
      <alignment/>
    </xf>
    <xf numFmtId="2" fontId="51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/>
    </xf>
    <xf numFmtId="49" fontId="46" fillId="0" borderId="12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6" fillId="0" borderId="36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46" fillId="0" borderId="53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8" fillId="0" borderId="10" xfId="64" applyFont="1" applyFill="1" applyBorder="1" applyAlignment="1">
      <alignment wrapText="1"/>
      <protection/>
    </xf>
    <xf numFmtId="0" fontId="48" fillId="0" borderId="10" xfId="0" applyFont="1" applyFill="1" applyBorder="1" applyAlignment="1">
      <alignment wrapText="1"/>
    </xf>
    <xf numFmtId="0" fontId="48" fillId="0" borderId="20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right"/>
    </xf>
    <xf numFmtId="2" fontId="69" fillId="0" borderId="12" xfId="0" applyNumberFormat="1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63" fillId="0" borderId="0" xfId="0" applyFont="1" applyFill="1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_Лист1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&#1056;&#1052;&#1040;%207\&#1047;&#1074;&#1077;&#1076;.%20&#1053;&#1086;&#1074;&#1072;%20&#1092;7%20&#1073;&#1102;&#1076;&#1078;&#1077;&#1090;%20&#1079;&#1072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&#1056;&#1052;&#1040;%207\&#1047;&#1074;&#1077;&#1076;.%20&#1053;&#1086;&#1074;&#1072;%20&#1092;7%20&#1089;&#1087;&#1077;&#1094;&#1089;&#1095;%20%20&#1079;&#1072;%202014&#1088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4;&#1110;&#1090;%20&#1092;4%202&#1082;&#1074;15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101"/>
      <sheetName val="СШ-144"/>
      <sheetName val="УАЛ"/>
      <sheetName val="Вальдор"/>
      <sheetName val="ХЕЛ"/>
      <sheetName val="Гимн-136"/>
      <sheetName val="НВК-28"/>
      <sheetName val="ЛИТ"/>
      <sheetName val="70201"/>
      <sheetName val="070201зв"/>
      <sheetName val="070202"/>
      <sheetName val="070301"/>
      <sheetName val="070303"/>
      <sheetName val="070304"/>
      <sheetName val="070307"/>
      <sheetName val="Палац"/>
      <sheetName val="70401"/>
      <sheetName val="070401звед"/>
      <sheetName val="070802"/>
      <sheetName val="070803"/>
      <sheetName val="070804"/>
      <sheetName val="070806"/>
      <sheetName val="70000"/>
      <sheetName val="70000 с сам"/>
      <sheetName val="10116"/>
      <sheetName val="91108"/>
      <sheetName val="240900"/>
      <sheetName val="150101"/>
      <sheetName val="010"/>
    </sheetNames>
    <sheetDataSet>
      <sheetData sheetId="0">
        <row r="3">
          <cell r="A3" t="str">
            <v>на 1 липня 2015 року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</row>
      </sheetData>
      <sheetData sheetId="9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19787.02</v>
          </cell>
          <cell r="E50">
            <v>13460</v>
          </cell>
          <cell r="F50">
            <v>13460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10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11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12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</sheetData>
      <sheetData sheetId="13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14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17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4400</v>
          </cell>
          <cell r="E50">
            <v>4200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</sheetData>
      <sheetData sheetId="18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</row>
      </sheetData>
      <sheetData sheetId="19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20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21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49">
          <cell r="D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N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</row>
      </sheetData>
      <sheetData sheetId="22">
        <row r="31">
          <cell r="K31">
            <v>0</v>
          </cell>
          <cell r="L31">
            <v>0</v>
          </cell>
          <cell r="M31">
            <v>0</v>
          </cell>
          <cell r="P31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P33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32423.7</v>
          </cell>
          <cell r="K39">
            <v>10878.41</v>
          </cell>
          <cell r="L39">
            <v>10878.41</v>
          </cell>
          <cell r="N39">
            <v>0</v>
          </cell>
          <cell r="P39">
            <v>10878.41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1335</v>
          </cell>
          <cell r="L40">
            <v>0</v>
          </cell>
          <cell r="M40">
            <v>1335</v>
          </cell>
          <cell r="N40">
            <v>0</v>
          </cell>
          <cell r="P40">
            <v>1335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18880.65</v>
          </cell>
          <cell r="K41">
            <v>26725.180000000004</v>
          </cell>
          <cell r="L41">
            <v>0</v>
          </cell>
          <cell r="M41">
            <v>26725.180000000004</v>
          </cell>
          <cell r="N41">
            <v>0</v>
          </cell>
          <cell r="P41">
            <v>26725.180000000004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323399.9</v>
          </cell>
          <cell r="K42">
            <v>248554.37</v>
          </cell>
          <cell r="L42">
            <v>37054.579999999994</v>
          </cell>
          <cell r="M42">
            <v>211499.79</v>
          </cell>
          <cell r="N42">
            <v>0</v>
          </cell>
          <cell r="P42">
            <v>212864.79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2474.75</v>
          </cell>
          <cell r="K43">
            <v>773.24</v>
          </cell>
          <cell r="L43">
            <v>0</v>
          </cell>
          <cell r="M43">
            <v>773.24</v>
          </cell>
          <cell r="N43">
            <v>0</v>
          </cell>
          <cell r="P43">
            <v>773.24</v>
          </cell>
        </row>
        <row r="50">
          <cell r="H50">
            <v>0</v>
          </cell>
        </row>
        <row r="51">
          <cell r="D51">
            <v>19787.02</v>
          </cell>
          <cell r="E51">
            <v>13460</v>
          </cell>
          <cell r="F51">
            <v>13460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9456.960000000001</v>
          </cell>
          <cell r="L52">
            <v>0</v>
          </cell>
          <cell r="M52">
            <v>9456.960000000001</v>
          </cell>
          <cell r="N52">
            <v>0</v>
          </cell>
          <cell r="P52">
            <v>9456.960000000001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4400</v>
          </cell>
          <cell r="E54">
            <v>4200</v>
          </cell>
          <cell r="K54">
            <v>0</v>
          </cell>
          <cell r="L54">
            <v>0</v>
          </cell>
          <cell r="M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59">
          <cell r="H59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H72">
            <v>185.17</v>
          </cell>
          <cell r="L72">
            <v>0</v>
          </cell>
          <cell r="N72">
            <v>0</v>
          </cell>
        </row>
      </sheetData>
      <sheetData sheetId="24">
        <row r="31">
          <cell r="K31">
            <v>0</v>
          </cell>
          <cell r="L31">
            <v>0</v>
          </cell>
          <cell r="M31">
            <v>0</v>
          </cell>
          <cell r="P31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P33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L39">
            <v>0</v>
          </cell>
          <cell r="N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2022.08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</row>
        <row r="50">
          <cell r="H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H72">
            <v>0</v>
          </cell>
          <cell r="L72">
            <v>0</v>
          </cell>
          <cell r="N72">
            <v>0</v>
          </cell>
        </row>
      </sheetData>
      <sheetData sheetId="25"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L39">
            <v>0</v>
          </cell>
          <cell r="N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H72">
            <v>0</v>
          </cell>
          <cell r="L72">
            <v>0</v>
          </cell>
          <cell r="N72">
            <v>0</v>
          </cell>
        </row>
      </sheetData>
      <sheetData sheetId="26">
        <row r="36">
          <cell r="K36">
            <v>72670</v>
          </cell>
          <cell r="M36">
            <v>72670</v>
          </cell>
          <cell r="P36">
            <v>72670</v>
          </cell>
        </row>
        <row r="48">
          <cell r="H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101"/>
      <sheetName val="СШ-144"/>
      <sheetName val="УАЛ"/>
      <sheetName val="Вальдор"/>
      <sheetName val="ХЕЛ"/>
      <sheetName val="Гимн-136"/>
      <sheetName val="НВК-28"/>
      <sheetName val="ЛИТ"/>
      <sheetName val="70201"/>
      <sheetName val="070201звед"/>
      <sheetName val="070202"/>
      <sheetName val="070307"/>
      <sheetName val="070301"/>
      <sheetName val="070303"/>
      <sheetName val="070304"/>
      <sheetName val="Палац"/>
      <sheetName val="70401"/>
      <sheetName val="070401звед"/>
      <sheetName val="070802"/>
      <sheetName val="070803"/>
      <sheetName val="070804"/>
      <sheetName val="070806"/>
      <sheetName val="70000"/>
      <sheetName val="70000 с сам"/>
      <sheetName val="10116"/>
      <sheetName val="91108"/>
      <sheetName val="240900"/>
      <sheetName val="150101"/>
      <sheetName val="010"/>
    </sheetNames>
    <sheetDataSet>
      <sheetData sheetId="0">
        <row r="3">
          <cell r="A3" t="str">
            <v>на 1 липня  2015 року</v>
          </cell>
        </row>
        <row r="25">
          <cell r="D25">
            <v>6278.48</v>
          </cell>
          <cell r="E25">
            <v>8088.51</v>
          </cell>
          <cell r="H25">
            <v>16381.83</v>
          </cell>
          <cell r="K25">
            <v>18972.17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18497.23</v>
          </cell>
          <cell r="L41">
            <v>0</v>
          </cell>
          <cell r="M41">
            <v>18497.23</v>
          </cell>
          <cell r="N41">
            <v>0</v>
          </cell>
          <cell r="P41">
            <v>18497.23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D72">
            <v>0</v>
          </cell>
        </row>
      </sheetData>
      <sheetData sheetId="9">
        <row r="24">
          <cell r="D24">
            <v>104983.23999999999</v>
          </cell>
          <cell r="E24">
            <v>127374.05</v>
          </cell>
          <cell r="H24">
            <v>130246.47</v>
          </cell>
          <cell r="K24">
            <v>125557.20999999999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</row>
        <row r="40">
          <cell r="D40">
            <v>0</v>
          </cell>
          <cell r="E40">
            <v>788.86</v>
          </cell>
          <cell r="F40">
            <v>0</v>
          </cell>
          <cell r="G40">
            <v>0</v>
          </cell>
          <cell r="H40">
            <v>0</v>
          </cell>
          <cell r="K40">
            <v>1195.58</v>
          </cell>
          <cell r="L40">
            <v>0</v>
          </cell>
          <cell r="M40">
            <v>1195.58</v>
          </cell>
          <cell r="N40">
            <v>0</v>
          </cell>
          <cell r="P40">
            <v>1195.58</v>
          </cell>
        </row>
        <row r="41">
          <cell r="D41">
            <v>124601.91</v>
          </cell>
          <cell r="E41">
            <v>32307.45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L42">
            <v>0</v>
          </cell>
          <cell r="N42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6757.62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</row>
      </sheetData>
      <sheetData sheetId="10">
        <row r="25">
          <cell r="E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</row>
      </sheetData>
      <sheetData sheetId="11"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D69">
            <v>0</v>
          </cell>
        </row>
      </sheetData>
      <sheetData sheetId="12">
        <row r="25">
          <cell r="D25">
            <v>39785.16</v>
          </cell>
          <cell r="E25">
            <v>20430.19</v>
          </cell>
          <cell r="H25">
            <v>2295.28</v>
          </cell>
          <cell r="K25">
            <v>2622.96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</row>
      </sheetData>
      <sheetData sheetId="14">
        <row r="25">
          <cell r="E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</row>
      </sheetData>
      <sheetData sheetId="17">
        <row r="25">
          <cell r="D25">
            <v>199806.64</v>
          </cell>
          <cell r="E25">
            <v>199806.64</v>
          </cell>
          <cell r="H25">
            <v>2.41</v>
          </cell>
          <cell r="J25">
            <v>2.41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</row>
      </sheetData>
      <sheetData sheetId="18"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</row>
      </sheetData>
      <sheetData sheetId="19"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</row>
      </sheetData>
      <sheetData sheetId="20"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</row>
      </sheetData>
      <sheetData sheetId="21"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L43">
            <v>0</v>
          </cell>
          <cell r="N43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</row>
        <row r="71">
          <cell r="D71">
            <v>0</v>
          </cell>
        </row>
      </sheetData>
      <sheetData sheetId="22">
        <row r="25">
          <cell r="F25">
            <v>216891.98</v>
          </cell>
          <cell r="L25">
            <v>135.25</v>
          </cell>
        </row>
        <row r="39">
          <cell r="H39">
            <v>21216.37</v>
          </cell>
          <cell r="K39">
            <v>0</v>
          </cell>
          <cell r="L39">
            <v>0</v>
          </cell>
          <cell r="M39">
            <v>0</v>
          </cell>
          <cell r="P39">
            <v>0</v>
          </cell>
        </row>
        <row r="42">
          <cell r="H42">
            <v>72407.66</v>
          </cell>
          <cell r="K42">
            <v>9876.91</v>
          </cell>
          <cell r="L42">
            <v>9876.91</v>
          </cell>
        </row>
        <row r="43">
          <cell r="H43">
            <v>1329.28</v>
          </cell>
          <cell r="K43">
            <v>0</v>
          </cell>
          <cell r="M43">
            <v>0</v>
          </cell>
          <cell r="P43">
            <v>0</v>
          </cell>
        </row>
        <row r="59">
          <cell r="H59">
            <v>0</v>
          </cell>
        </row>
        <row r="72">
          <cell r="H72">
            <v>106.2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</row>
        <row r="78">
          <cell r="H78">
            <v>513016.9</v>
          </cell>
        </row>
        <row r="85">
          <cell r="E85">
            <v>304262.24</v>
          </cell>
          <cell r="H85">
            <v>308924.37</v>
          </cell>
          <cell r="K85">
            <v>121502.68000000001</v>
          </cell>
          <cell r="L85">
            <v>0.16</v>
          </cell>
          <cell r="M85">
            <v>121502.52</v>
          </cell>
          <cell r="P85">
            <v>121502.52</v>
          </cell>
        </row>
      </sheetData>
      <sheetData sheetId="24">
        <row r="39">
          <cell r="K39">
            <v>0</v>
          </cell>
          <cell r="L39">
            <v>0</v>
          </cell>
          <cell r="M39">
            <v>0</v>
          </cell>
          <cell r="P39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M43">
            <v>0</v>
          </cell>
          <cell r="P43">
            <v>0</v>
          </cell>
        </row>
        <row r="72"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</row>
      </sheetData>
      <sheetData sheetId="25">
        <row r="85">
          <cell r="H85">
            <v>19908.2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</row>
      </sheetData>
      <sheetData sheetId="26">
        <row r="39">
          <cell r="H39">
            <v>0</v>
          </cell>
          <cell r="K39">
            <v>0</v>
          </cell>
          <cell r="L39">
            <v>0</v>
          </cell>
          <cell r="M39">
            <v>0</v>
          </cell>
          <cell r="P39">
            <v>0</v>
          </cell>
        </row>
        <row r="42">
          <cell r="H42">
            <v>0</v>
          </cell>
          <cell r="K42">
            <v>0</v>
          </cell>
          <cell r="L42">
            <v>0</v>
          </cell>
        </row>
        <row r="43">
          <cell r="K43">
            <v>0</v>
          </cell>
          <cell r="M43">
            <v>0</v>
          </cell>
          <cell r="P43">
            <v>0</v>
          </cell>
        </row>
        <row r="72"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</row>
        <row r="85">
          <cell r="H85">
            <v>104568.09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</row>
      </sheetData>
      <sheetData sheetId="27">
        <row r="38">
          <cell r="K38">
            <v>0</v>
          </cell>
          <cell r="L38">
            <v>0</v>
          </cell>
          <cell r="M38">
            <v>0</v>
          </cell>
          <cell r="P38">
            <v>0</v>
          </cell>
        </row>
        <row r="71"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</row>
        <row r="88">
          <cell r="H88">
            <v>58007.86</v>
          </cell>
          <cell r="P88">
            <v>0</v>
          </cell>
        </row>
      </sheetData>
      <sheetData sheetId="28">
        <row r="39">
          <cell r="H39">
            <v>21216.37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72407.66</v>
          </cell>
        </row>
        <row r="43">
          <cell r="H43">
            <v>1329.28</v>
          </cell>
        </row>
        <row r="44">
          <cell r="H44">
            <v>0</v>
          </cell>
        </row>
        <row r="50">
          <cell r="H50">
            <v>6757.62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.4-1"/>
      <sheetName val="Ф.4-2"/>
      <sheetName val="240900"/>
      <sheetName val="240601"/>
      <sheetName val="150101"/>
      <sheetName val="Ф.4-3 10116"/>
      <sheetName val="Ф.4-3 180107"/>
      <sheetName val="Ф.4-3"/>
      <sheetName val="транзит"/>
      <sheetName val="250380"/>
      <sheetName val="250324"/>
      <sheetName val="Ф.4-3 звед сам"/>
      <sheetName val="4-3зведена  наша"/>
    </sheetNames>
    <sheetDataSet>
      <sheetData sheetId="0">
        <row r="4">
          <cell r="A4" t="str">
            <v>за І І квартал     2015 року</v>
          </cell>
        </row>
        <row r="13">
          <cell r="A13" t="str">
            <v>Періодичність: квартальна, річна</v>
          </cell>
        </row>
      </sheetData>
      <sheetData sheetId="2">
        <row r="13">
          <cell r="A13" t="str">
            <v>Періодичність: квартальна, річна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0">
      <selection activeCell="A158" sqref="A158"/>
    </sheetView>
  </sheetViews>
  <sheetFormatPr defaultColWidth="9.140625" defaultRowHeight="12.75"/>
  <cols>
    <col min="1" max="1" width="51.57421875" style="240" customWidth="1"/>
    <col min="2" max="2" width="32.00390625" style="240" customWidth="1"/>
    <col min="3" max="3" width="12.28125" style="245" customWidth="1"/>
    <col min="4" max="4" width="18.28125" style="245" customWidth="1"/>
    <col min="6" max="6" width="19.28125" style="0" customWidth="1"/>
  </cols>
  <sheetData>
    <row r="1" spans="1:2" ht="113.25" customHeight="1">
      <c r="A1" s="238"/>
      <c r="B1" s="239" t="s">
        <v>278</v>
      </c>
    </row>
    <row r="2" spans="1:2" ht="14.25" customHeight="1">
      <c r="A2" s="238"/>
      <c r="B2" s="239"/>
    </row>
    <row r="3" spans="1:4" ht="255.75" customHeight="1" thickBot="1">
      <c r="A3" s="241" t="s">
        <v>279</v>
      </c>
      <c r="B3" s="241"/>
      <c r="C3" s="241"/>
      <c r="D3" s="241"/>
    </row>
    <row r="4" spans="1:4" ht="13.5" thickTop="1">
      <c r="A4" s="247"/>
      <c r="B4" s="268" t="s">
        <v>25</v>
      </c>
      <c r="C4" s="249" t="s">
        <v>171</v>
      </c>
      <c r="D4" s="249" t="s">
        <v>172</v>
      </c>
    </row>
    <row r="5" spans="1:4" ht="24.75" thickBot="1">
      <c r="A5" s="248" t="s">
        <v>173</v>
      </c>
      <c r="B5" s="269"/>
      <c r="C5" s="250" t="s">
        <v>174</v>
      </c>
      <c r="D5" s="250" t="s">
        <v>175</v>
      </c>
    </row>
    <row r="6" spans="1:4" ht="14.25" thickBot="1" thickTop="1">
      <c r="A6" s="248">
        <v>1</v>
      </c>
      <c r="B6" s="252">
        <v>2</v>
      </c>
      <c r="C6" s="252">
        <v>3</v>
      </c>
      <c r="D6" s="252">
        <v>4</v>
      </c>
    </row>
    <row r="7" spans="1:4" ht="14.25" thickBot="1" thickTop="1">
      <c r="A7" s="253" t="s">
        <v>176</v>
      </c>
      <c r="B7" s="254"/>
      <c r="C7" s="309"/>
      <c r="D7" s="309"/>
    </row>
    <row r="8" spans="1:4" ht="14.25" thickBot="1" thickTop="1">
      <c r="A8" s="255" t="s">
        <v>177</v>
      </c>
      <c r="B8" s="256"/>
      <c r="C8" s="310"/>
      <c r="D8" s="319"/>
    </row>
    <row r="9" spans="1:4" ht="14.25" thickBot="1" thickTop="1">
      <c r="A9" s="255" t="s">
        <v>178</v>
      </c>
      <c r="B9" s="257">
        <v>110</v>
      </c>
      <c r="C9" s="310" t="s">
        <v>39</v>
      </c>
      <c r="D9" s="319" t="s">
        <v>39</v>
      </c>
    </row>
    <row r="10" spans="1:4" ht="14.25" thickBot="1" thickTop="1">
      <c r="A10" s="255" t="s">
        <v>179</v>
      </c>
      <c r="B10" s="257">
        <v>111</v>
      </c>
      <c r="C10" s="310" t="s">
        <v>39</v>
      </c>
      <c r="D10" s="319" t="s">
        <v>39</v>
      </c>
    </row>
    <row r="11" spans="1:4" ht="14.25" thickBot="1" thickTop="1">
      <c r="A11" s="255" t="s">
        <v>180</v>
      </c>
      <c r="B11" s="257">
        <v>112</v>
      </c>
      <c r="C11" s="310" t="s">
        <v>39</v>
      </c>
      <c r="D11" s="319" t="s">
        <v>39</v>
      </c>
    </row>
    <row r="12" spans="1:4" ht="14.25" thickBot="1" thickTop="1">
      <c r="A12" s="258" t="s">
        <v>181</v>
      </c>
      <c r="B12" s="257"/>
      <c r="C12" s="310"/>
      <c r="D12" s="319"/>
    </row>
    <row r="13" spans="1:4" ht="14.25" thickBot="1" thickTop="1">
      <c r="A13" s="255" t="s">
        <v>178</v>
      </c>
      <c r="B13" s="257">
        <v>120</v>
      </c>
      <c r="C13" s="311">
        <v>68305484</v>
      </c>
      <c r="D13" s="320">
        <v>66662586</v>
      </c>
    </row>
    <row r="14" spans="1:4" ht="14.25" thickBot="1" thickTop="1">
      <c r="A14" s="255" t="s">
        <v>182</v>
      </c>
      <c r="B14" s="257">
        <v>121</v>
      </c>
      <c r="C14" s="311">
        <v>35750627</v>
      </c>
      <c r="D14" s="320">
        <v>37186610</v>
      </c>
    </row>
    <row r="15" spans="1:4" ht="14.25" thickBot="1" thickTop="1">
      <c r="A15" s="255" t="s">
        <v>183</v>
      </c>
      <c r="B15" s="257">
        <v>122</v>
      </c>
      <c r="C15" s="311">
        <v>104056111</v>
      </c>
      <c r="D15" s="320">
        <v>103849196</v>
      </c>
    </row>
    <row r="16" spans="1:4" ht="14.25" thickBot="1" thickTop="1">
      <c r="A16" s="258" t="s">
        <v>184</v>
      </c>
      <c r="B16" s="257"/>
      <c r="C16" s="311"/>
      <c r="D16" s="320"/>
    </row>
    <row r="17" spans="1:4" ht="14.25" thickBot="1" thickTop="1">
      <c r="A17" s="255" t="s">
        <v>178</v>
      </c>
      <c r="B17" s="257">
        <v>130</v>
      </c>
      <c r="C17" s="311">
        <v>6307631</v>
      </c>
      <c r="D17" s="320">
        <v>6866764</v>
      </c>
    </row>
    <row r="18" spans="1:4" ht="14.25" thickBot="1" thickTop="1">
      <c r="A18" s="255" t="s">
        <v>182</v>
      </c>
      <c r="B18" s="257">
        <v>131</v>
      </c>
      <c r="C18" s="311">
        <v>5060981</v>
      </c>
      <c r="D18" s="320">
        <v>5238139</v>
      </c>
    </row>
    <row r="19" spans="1:4" ht="14.25" thickBot="1" thickTop="1">
      <c r="A19" s="255" t="s">
        <v>180</v>
      </c>
      <c r="B19" s="257">
        <v>132</v>
      </c>
      <c r="C19" s="311">
        <v>11368612</v>
      </c>
      <c r="D19" s="320">
        <v>12104903</v>
      </c>
    </row>
    <row r="20" spans="1:4" ht="14.25" thickBot="1" thickTop="1">
      <c r="A20" s="255" t="s">
        <v>185</v>
      </c>
      <c r="B20" s="257">
        <v>140</v>
      </c>
      <c r="C20" s="311">
        <v>897576</v>
      </c>
      <c r="D20" s="320">
        <v>2807076.28</v>
      </c>
    </row>
    <row r="21" spans="1:4" ht="14.25" thickBot="1" thickTop="1">
      <c r="A21" s="255" t="s">
        <v>186</v>
      </c>
      <c r="B21" s="257">
        <v>145</v>
      </c>
      <c r="C21" s="310" t="s">
        <v>39</v>
      </c>
      <c r="D21" s="319" t="s">
        <v>39</v>
      </c>
    </row>
    <row r="22" spans="1:4" ht="14.25" thickBot="1" thickTop="1">
      <c r="A22" s="259" t="s">
        <v>187</v>
      </c>
      <c r="B22" s="260"/>
      <c r="C22" s="309"/>
      <c r="D22" s="309"/>
    </row>
    <row r="23" spans="1:4" ht="14.25" thickBot="1" thickTop="1">
      <c r="A23" s="255" t="s">
        <v>188</v>
      </c>
      <c r="B23" s="257">
        <v>150</v>
      </c>
      <c r="C23" s="310">
        <v>2067535.34</v>
      </c>
      <c r="D23" s="319">
        <v>2195582.13</v>
      </c>
    </row>
    <row r="24" spans="1:4" ht="14.25" thickBot="1" thickTop="1">
      <c r="A24" s="255" t="s">
        <v>189</v>
      </c>
      <c r="B24" s="257">
        <v>160</v>
      </c>
      <c r="C24" s="310">
        <v>1246350.42</v>
      </c>
      <c r="D24" s="319">
        <v>1405736.49</v>
      </c>
    </row>
    <row r="25" spans="1:4" ht="14.25" thickBot="1" thickTop="1">
      <c r="A25" s="255" t="s">
        <v>190</v>
      </c>
      <c r="B25" s="257">
        <v>170</v>
      </c>
      <c r="C25" s="310" t="s">
        <v>39</v>
      </c>
      <c r="D25" s="319" t="s">
        <v>39</v>
      </c>
    </row>
    <row r="26" spans="1:4" ht="14.25" thickBot="1" thickTop="1">
      <c r="A26" s="255" t="s">
        <v>26</v>
      </c>
      <c r="B26" s="257">
        <v>180</v>
      </c>
      <c r="C26" s="310">
        <v>575510.35</v>
      </c>
      <c r="D26" s="319">
        <v>750959.23</v>
      </c>
    </row>
    <row r="27" spans="1:4" ht="24" thickBot="1" thickTop="1">
      <c r="A27" s="261" t="s">
        <v>191</v>
      </c>
      <c r="B27" s="257">
        <v>181</v>
      </c>
      <c r="C27" s="310">
        <v>348595.57</v>
      </c>
      <c r="D27" s="319">
        <v>554832.07</v>
      </c>
    </row>
    <row r="28" spans="1:4" ht="14.25" thickBot="1" thickTop="1">
      <c r="A28" s="255" t="s">
        <v>192</v>
      </c>
      <c r="B28" s="257">
        <v>182</v>
      </c>
      <c r="C28" s="310" t="s">
        <v>39</v>
      </c>
      <c r="D28" s="319" t="s">
        <v>39</v>
      </c>
    </row>
    <row r="29" spans="1:4" ht="14.25" thickBot="1" thickTop="1">
      <c r="A29" s="255" t="s">
        <v>193</v>
      </c>
      <c r="B29" s="257">
        <v>183</v>
      </c>
      <c r="C29" s="310" t="s">
        <v>39</v>
      </c>
      <c r="D29" s="319" t="s">
        <v>39</v>
      </c>
    </row>
    <row r="30" spans="1:4" ht="14.25" thickBot="1" thickTop="1">
      <c r="A30" s="255" t="s">
        <v>194</v>
      </c>
      <c r="B30" s="257">
        <v>184</v>
      </c>
      <c r="C30" s="310" t="s">
        <v>39</v>
      </c>
      <c r="D30" s="319" t="s">
        <v>39</v>
      </c>
    </row>
    <row r="31" spans="1:4" ht="14.25" thickBot="1" thickTop="1">
      <c r="A31" s="255" t="s">
        <v>195</v>
      </c>
      <c r="B31" s="257">
        <v>185</v>
      </c>
      <c r="C31" s="310">
        <v>169819.61</v>
      </c>
      <c r="D31" s="319">
        <v>1744491.59</v>
      </c>
    </row>
    <row r="32" spans="1:4" ht="14.25" thickBot="1" thickTop="1">
      <c r="A32" s="255" t="s">
        <v>196</v>
      </c>
      <c r="B32" s="257">
        <v>186</v>
      </c>
      <c r="C32" s="310" t="s">
        <v>39</v>
      </c>
      <c r="D32" s="319" t="s">
        <v>39</v>
      </c>
    </row>
    <row r="33" spans="1:4" ht="14.25" thickBot="1" thickTop="1">
      <c r="A33" s="262" t="s">
        <v>280</v>
      </c>
      <c r="B33" s="257">
        <v>187</v>
      </c>
      <c r="C33" s="310">
        <v>57095.17</v>
      </c>
      <c r="D33" s="319">
        <v>21649.33</v>
      </c>
    </row>
    <row r="34" spans="1:4" ht="14.25" thickBot="1" thickTop="1">
      <c r="A34" s="261" t="s">
        <v>197</v>
      </c>
      <c r="B34" s="257">
        <v>190</v>
      </c>
      <c r="C34" s="310" t="s">
        <v>39</v>
      </c>
      <c r="D34" s="319" t="s">
        <v>39</v>
      </c>
    </row>
    <row r="35" spans="1:4" ht="14.25" thickBot="1" thickTop="1">
      <c r="A35" s="255" t="s">
        <v>198</v>
      </c>
      <c r="B35" s="257">
        <v>200</v>
      </c>
      <c r="C35" s="310" t="s">
        <v>39</v>
      </c>
      <c r="D35" s="319" t="s">
        <v>39</v>
      </c>
    </row>
    <row r="36" spans="1:4" ht="14.25" thickBot="1" thickTop="1">
      <c r="A36" s="255" t="s">
        <v>199</v>
      </c>
      <c r="B36" s="257">
        <v>205</v>
      </c>
      <c r="C36" s="310" t="s">
        <v>39</v>
      </c>
      <c r="D36" s="319" t="s">
        <v>39</v>
      </c>
    </row>
    <row r="37" spans="1:4" ht="14.25" thickBot="1" thickTop="1">
      <c r="A37" s="255" t="s">
        <v>200</v>
      </c>
      <c r="B37" s="257">
        <v>210</v>
      </c>
      <c r="C37" s="310" t="s">
        <v>39</v>
      </c>
      <c r="D37" s="319" t="s">
        <v>39</v>
      </c>
    </row>
    <row r="38" spans="1:4" ht="14.25" thickBot="1" thickTop="1">
      <c r="A38" s="255" t="s">
        <v>201</v>
      </c>
      <c r="B38" s="257">
        <v>220</v>
      </c>
      <c r="C38" s="310">
        <v>6756.57</v>
      </c>
      <c r="D38" s="319">
        <v>1805.55</v>
      </c>
    </row>
    <row r="39" spans="1:4" ht="14.25" thickBot="1" thickTop="1">
      <c r="A39" s="255" t="s">
        <v>202</v>
      </c>
      <c r="B39" s="257">
        <v>221</v>
      </c>
      <c r="C39" s="310">
        <v>6756.57</v>
      </c>
      <c r="D39" s="319">
        <v>1805.55</v>
      </c>
    </row>
    <row r="40" spans="1:4" ht="14.25" thickBot="1" thickTop="1">
      <c r="A40" s="255" t="s">
        <v>203</v>
      </c>
      <c r="B40" s="257">
        <v>222</v>
      </c>
      <c r="C40" s="310" t="s">
        <v>39</v>
      </c>
      <c r="D40" s="319" t="s">
        <v>39</v>
      </c>
    </row>
    <row r="41" spans="1:4" ht="14.25" thickBot="1" thickTop="1">
      <c r="A41" s="255" t="s">
        <v>204</v>
      </c>
      <c r="B41" s="257">
        <v>240</v>
      </c>
      <c r="C41" s="310" t="s">
        <v>39</v>
      </c>
      <c r="D41" s="319" t="s">
        <v>39</v>
      </c>
    </row>
    <row r="42" spans="1:4" ht="14.25" thickBot="1" thickTop="1">
      <c r="A42" s="255" t="s">
        <v>205</v>
      </c>
      <c r="B42" s="257">
        <v>241</v>
      </c>
      <c r="C42" s="310" t="s">
        <v>39</v>
      </c>
      <c r="D42" s="319" t="s">
        <v>39</v>
      </c>
    </row>
    <row r="43" spans="1:4" ht="14.25" thickBot="1" thickTop="1">
      <c r="A43" s="255" t="s">
        <v>206</v>
      </c>
      <c r="B43" s="257">
        <v>242</v>
      </c>
      <c r="C43" s="310" t="s">
        <v>39</v>
      </c>
      <c r="D43" s="319" t="s">
        <v>39</v>
      </c>
    </row>
    <row r="44" spans="1:4" ht="14.25" thickBot="1" thickTop="1">
      <c r="A44" s="255" t="s">
        <v>207</v>
      </c>
      <c r="B44" s="257">
        <v>243</v>
      </c>
      <c r="C44" s="310" t="s">
        <v>39</v>
      </c>
      <c r="D44" s="319" t="s">
        <v>39</v>
      </c>
    </row>
    <row r="45" spans="1:4" ht="14.25" thickBot="1" thickTop="1">
      <c r="A45" s="255" t="s">
        <v>208</v>
      </c>
      <c r="B45" s="257">
        <v>244</v>
      </c>
      <c r="C45" s="310" t="s">
        <v>39</v>
      </c>
      <c r="D45" s="319" t="s">
        <v>39</v>
      </c>
    </row>
    <row r="46" spans="1:4" ht="14.25" thickBot="1" thickTop="1">
      <c r="A46" s="255" t="s">
        <v>209</v>
      </c>
      <c r="B46" s="257">
        <v>250</v>
      </c>
      <c r="C46" s="310" t="s">
        <v>39</v>
      </c>
      <c r="D46" s="319">
        <v>335206.71</v>
      </c>
    </row>
    <row r="47" spans="1:4" ht="14.25" thickBot="1" thickTop="1">
      <c r="A47" s="255" t="s">
        <v>210</v>
      </c>
      <c r="B47" s="257">
        <v>260</v>
      </c>
      <c r="C47" s="310">
        <v>2243889.58</v>
      </c>
      <c r="D47" s="319">
        <v>2991579.01</v>
      </c>
    </row>
    <row r="48" spans="1:4" ht="13.5" thickTop="1">
      <c r="A48" s="270" t="s">
        <v>211</v>
      </c>
      <c r="B48" s="263"/>
      <c r="C48" s="312"/>
      <c r="D48" s="321"/>
    </row>
    <row r="49" spans="1:4" ht="13.5" thickBot="1">
      <c r="A49" s="271"/>
      <c r="B49" s="257">
        <v>261</v>
      </c>
      <c r="C49" s="310">
        <v>1592152.71</v>
      </c>
      <c r="D49" s="320">
        <v>1708463.3</v>
      </c>
    </row>
    <row r="50" spans="1:4" ht="13.5" thickTop="1">
      <c r="A50" s="270" t="s">
        <v>212</v>
      </c>
      <c r="B50" s="263"/>
      <c r="C50" s="312"/>
      <c r="D50" s="321"/>
    </row>
    <row r="51" spans="1:4" ht="13.5" thickBot="1">
      <c r="A51" s="271"/>
      <c r="B51" s="257">
        <v>262</v>
      </c>
      <c r="C51" s="310">
        <v>651736.87</v>
      </c>
      <c r="D51" s="319">
        <v>451442.45</v>
      </c>
    </row>
    <row r="52" spans="1:4" ht="13.5" thickTop="1">
      <c r="A52" s="270" t="s">
        <v>213</v>
      </c>
      <c r="B52" s="263"/>
      <c r="C52" s="312"/>
      <c r="D52" s="321"/>
    </row>
    <row r="53" spans="1:4" ht="13.5" thickBot="1">
      <c r="A53" s="271"/>
      <c r="B53" s="257">
        <v>263</v>
      </c>
      <c r="C53" s="310" t="s">
        <v>39</v>
      </c>
      <c r="D53" s="319">
        <v>831673.26</v>
      </c>
    </row>
    <row r="54" spans="1:4" ht="20.25" customHeight="1" thickTop="1">
      <c r="A54" s="270" t="s">
        <v>214</v>
      </c>
      <c r="B54" s="263"/>
      <c r="C54" s="312"/>
      <c r="D54" s="321"/>
    </row>
    <row r="55" spans="1:4" ht="13.5" thickBot="1">
      <c r="A55" s="271"/>
      <c r="B55" s="257">
        <v>264</v>
      </c>
      <c r="C55" s="310" t="s">
        <v>39</v>
      </c>
      <c r="D55" s="319" t="s">
        <v>39</v>
      </c>
    </row>
    <row r="56" spans="1:4" ht="14.25" thickBot="1" thickTop="1">
      <c r="A56" s="255" t="s">
        <v>215</v>
      </c>
      <c r="B56" s="257">
        <v>270</v>
      </c>
      <c r="C56" s="310">
        <v>9737.28</v>
      </c>
      <c r="D56" s="319">
        <v>12490.62</v>
      </c>
    </row>
    <row r="57" spans="1:4" ht="14.25" thickBot="1" thickTop="1">
      <c r="A57" s="255" t="s">
        <v>216</v>
      </c>
      <c r="B57" s="257">
        <v>280</v>
      </c>
      <c r="C57" s="310">
        <v>7.53</v>
      </c>
      <c r="D57" s="319">
        <v>148.39</v>
      </c>
    </row>
    <row r="58" spans="1:4" ht="14.25" thickBot="1" thickTop="1">
      <c r="A58" s="255" t="s">
        <v>217</v>
      </c>
      <c r="B58" s="257">
        <v>285</v>
      </c>
      <c r="C58" s="310" t="s">
        <v>39</v>
      </c>
      <c r="D58" s="319" t="s">
        <v>39</v>
      </c>
    </row>
    <row r="59" spans="1:4" ht="14.25" thickBot="1" thickTop="1">
      <c r="A59" s="253" t="s">
        <v>218</v>
      </c>
      <c r="B59" s="260"/>
      <c r="C59" s="260"/>
      <c r="D59" s="260"/>
    </row>
    <row r="60" spans="1:4" ht="14.25" thickBot="1" thickTop="1">
      <c r="A60" s="255" t="s">
        <v>219</v>
      </c>
      <c r="B60" s="257">
        <v>290</v>
      </c>
      <c r="C60" s="310" t="s">
        <v>39</v>
      </c>
      <c r="D60" s="320">
        <v>373090211.26</v>
      </c>
    </row>
    <row r="61" spans="1:4" ht="14.25" thickBot="1" thickTop="1">
      <c r="A61" s="255" t="s">
        <v>220</v>
      </c>
      <c r="B61" s="257">
        <v>300</v>
      </c>
      <c r="C61" s="310" t="s">
        <v>39</v>
      </c>
      <c r="D61" s="320">
        <v>20242768.94</v>
      </c>
    </row>
    <row r="62" spans="1:4" ht="14.25" thickBot="1" thickTop="1">
      <c r="A62" s="255" t="s">
        <v>221</v>
      </c>
      <c r="B62" s="257">
        <v>301</v>
      </c>
      <c r="C62" s="310" t="s">
        <v>39</v>
      </c>
      <c r="D62" s="320">
        <v>4233131.5</v>
      </c>
    </row>
    <row r="63" spans="1:4" ht="24" thickBot="1" thickTop="1">
      <c r="A63" s="255" t="s">
        <v>222</v>
      </c>
      <c r="B63" s="257">
        <v>302</v>
      </c>
      <c r="C63" s="310" t="s">
        <v>39</v>
      </c>
      <c r="D63" s="320">
        <v>2588110.95</v>
      </c>
    </row>
    <row r="64" spans="1:4" ht="24" thickBot="1" thickTop="1">
      <c r="A64" s="255" t="s">
        <v>223</v>
      </c>
      <c r="B64" s="257">
        <v>303</v>
      </c>
      <c r="C64" s="310" t="s">
        <v>39</v>
      </c>
      <c r="D64" s="320">
        <v>13421526.49</v>
      </c>
    </row>
    <row r="65" spans="1:4" ht="15" customHeight="1" thickTop="1">
      <c r="A65" s="270" t="s">
        <v>224</v>
      </c>
      <c r="B65" s="263"/>
      <c r="C65" s="313" t="s">
        <v>39</v>
      </c>
      <c r="D65" s="322" t="s">
        <v>39</v>
      </c>
    </row>
    <row r="66" spans="1:4" ht="15" customHeight="1" thickBot="1">
      <c r="A66" s="271"/>
      <c r="B66" s="257">
        <v>304</v>
      </c>
      <c r="C66" s="314"/>
      <c r="D66" s="323"/>
    </row>
    <row r="67" spans="1:4" ht="14.25" thickBot="1" thickTop="1">
      <c r="A67" s="261" t="s">
        <v>225</v>
      </c>
      <c r="B67" s="257">
        <v>305</v>
      </c>
      <c r="C67" s="310" t="s">
        <v>39</v>
      </c>
      <c r="D67" s="319" t="s">
        <v>39</v>
      </c>
    </row>
    <row r="68" spans="1:4" ht="14.25" thickBot="1" thickTop="1">
      <c r="A68" s="304" t="s">
        <v>226</v>
      </c>
      <c r="B68" s="305">
        <v>310</v>
      </c>
      <c r="C68" s="315">
        <v>81660478.07</v>
      </c>
      <c r="D68" s="324">
        <v>477363191.49</v>
      </c>
    </row>
    <row r="69" spans="1:4" ht="14.25" thickBot="1" thickTop="1">
      <c r="A69" s="303"/>
      <c r="B69" s="303"/>
      <c r="C69" s="316"/>
      <c r="D69" s="316"/>
    </row>
    <row r="70" spans="1:4" ht="13.5" thickTop="1">
      <c r="A70" s="264"/>
      <c r="B70" s="306" t="s">
        <v>227</v>
      </c>
      <c r="C70" s="249" t="s">
        <v>171</v>
      </c>
      <c r="D70" s="249" t="s">
        <v>172</v>
      </c>
    </row>
    <row r="71" spans="1:4" ht="24.75" thickBot="1">
      <c r="A71" s="265" t="s">
        <v>229</v>
      </c>
      <c r="B71" s="307" t="s">
        <v>228</v>
      </c>
      <c r="C71" s="250" t="s">
        <v>174</v>
      </c>
      <c r="D71" s="250" t="s">
        <v>175</v>
      </c>
    </row>
    <row r="72" spans="1:4" ht="14.25" thickBot="1" thickTop="1">
      <c r="A72" s="265">
        <v>1</v>
      </c>
      <c r="B72" s="252">
        <v>2</v>
      </c>
      <c r="C72" s="252">
        <v>3</v>
      </c>
      <c r="D72" s="252">
        <v>4</v>
      </c>
    </row>
    <row r="73" spans="1:4" ht="14.25" thickBot="1" thickTop="1">
      <c r="A73" s="253" t="s">
        <v>230</v>
      </c>
      <c r="B73" s="254"/>
      <c r="C73" s="309"/>
      <c r="D73" s="309"/>
    </row>
    <row r="74" spans="1:4" ht="14.25" thickBot="1" thickTop="1">
      <c r="A74" s="255" t="s">
        <v>231</v>
      </c>
      <c r="B74" s="257">
        <v>330</v>
      </c>
      <c r="C74" s="311">
        <v>75510691</v>
      </c>
      <c r="D74" s="310">
        <v>76336426.28</v>
      </c>
    </row>
    <row r="75" spans="1:4" ht="14.25" thickBot="1" thickTop="1">
      <c r="A75" s="255" t="s">
        <v>232</v>
      </c>
      <c r="B75" s="257">
        <v>340</v>
      </c>
      <c r="C75" s="310">
        <v>1246350.42</v>
      </c>
      <c r="D75" s="310">
        <v>1405736.49</v>
      </c>
    </row>
    <row r="76" spans="1:4" ht="14.25" thickBot="1" thickTop="1">
      <c r="A76" s="255" t="s">
        <v>233</v>
      </c>
      <c r="B76" s="257">
        <v>345</v>
      </c>
      <c r="C76" s="310" t="s">
        <v>39</v>
      </c>
      <c r="D76" s="310" t="s">
        <v>39</v>
      </c>
    </row>
    <row r="77" spans="1:4" ht="14.25" thickBot="1" thickTop="1">
      <c r="A77" s="255" t="s">
        <v>234</v>
      </c>
      <c r="B77" s="257">
        <v>350</v>
      </c>
      <c r="C77" s="310">
        <v>1207475.85</v>
      </c>
      <c r="D77" s="310">
        <v>1201877.91</v>
      </c>
    </row>
    <row r="78" spans="1:4" ht="14.25" thickBot="1" thickTop="1">
      <c r="A78" s="255" t="s">
        <v>235</v>
      </c>
      <c r="B78" s="257">
        <v>360</v>
      </c>
      <c r="C78" s="310">
        <v>1973551.83</v>
      </c>
      <c r="D78" s="310">
        <v>1976122.62</v>
      </c>
    </row>
    <row r="79" spans="1:4" ht="13.5" thickTop="1">
      <c r="A79" s="272" t="s">
        <v>236</v>
      </c>
      <c r="B79" s="274">
        <v>370</v>
      </c>
      <c r="C79" s="312"/>
      <c r="D79" s="312"/>
    </row>
    <row r="80" spans="1:4" ht="13.5" thickBot="1">
      <c r="A80" s="273"/>
      <c r="B80" s="275"/>
      <c r="C80" s="310" t="s">
        <v>39</v>
      </c>
      <c r="D80" s="310" t="s">
        <v>39</v>
      </c>
    </row>
    <row r="81" spans="1:4" ht="14.25" thickBot="1" thickTop="1">
      <c r="A81" s="259" t="s">
        <v>237</v>
      </c>
      <c r="B81" s="260"/>
      <c r="C81" s="309"/>
      <c r="D81" s="309"/>
    </row>
    <row r="82" spans="1:4" ht="14.25" thickBot="1" thickTop="1">
      <c r="A82" s="255" t="s">
        <v>238</v>
      </c>
      <c r="B82" s="257">
        <v>380</v>
      </c>
      <c r="C82" s="310" t="s">
        <v>39</v>
      </c>
      <c r="D82" s="310" t="s">
        <v>39</v>
      </c>
    </row>
    <row r="83" spans="1:4" ht="13.5" thickTop="1">
      <c r="A83" s="266"/>
      <c r="B83" s="263"/>
      <c r="C83" s="313" t="s">
        <v>39</v>
      </c>
      <c r="D83" s="313" t="s">
        <v>39</v>
      </c>
    </row>
    <row r="84" spans="1:4" ht="13.5" thickBot="1">
      <c r="A84" s="255" t="s">
        <v>239</v>
      </c>
      <c r="B84" s="257">
        <v>390</v>
      </c>
      <c r="C84" s="314"/>
      <c r="D84" s="314"/>
    </row>
    <row r="85" spans="1:4" ht="13.5" thickTop="1">
      <c r="A85" s="266"/>
      <c r="B85" s="263"/>
      <c r="C85" s="313" t="s">
        <v>39</v>
      </c>
      <c r="D85" s="313" t="s">
        <v>39</v>
      </c>
    </row>
    <row r="86" spans="1:4" ht="13.5" thickBot="1">
      <c r="A86" s="261" t="s">
        <v>240</v>
      </c>
      <c r="B86" s="257">
        <v>400</v>
      </c>
      <c r="C86" s="314"/>
      <c r="D86" s="314"/>
    </row>
    <row r="87" spans="1:4" ht="13.5" thickTop="1">
      <c r="A87" s="266"/>
      <c r="B87" s="263"/>
      <c r="C87" s="313" t="s">
        <v>39</v>
      </c>
      <c r="D87" s="313" t="s">
        <v>39</v>
      </c>
    </row>
    <row r="88" spans="1:4" ht="13.5" thickBot="1">
      <c r="A88" s="255" t="s">
        <v>241</v>
      </c>
      <c r="B88" s="257">
        <v>410</v>
      </c>
      <c r="C88" s="314"/>
      <c r="D88" s="314"/>
    </row>
    <row r="89" spans="1:4" ht="13.5" thickTop="1">
      <c r="A89" s="266"/>
      <c r="B89" s="263"/>
      <c r="C89" s="312"/>
      <c r="D89" s="312"/>
    </row>
    <row r="90" spans="1:4" ht="13.5" thickBot="1">
      <c r="A90" s="255" t="s">
        <v>27</v>
      </c>
      <c r="B90" s="257">
        <v>420</v>
      </c>
      <c r="C90" s="310">
        <v>1721388.97</v>
      </c>
      <c r="D90" s="310">
        <v>719211.88</v>
      </c>
    </row>
    <row r="91" spans="1:4" ht="13.5" thickTop="1">
      <c r="A91" s="270" t="s">
        <v>191</v>
      </c>
      <c r="B91" s="263"/>
      <c r="C91" s="312"/>
      <c r="D91" s="312"/>
    </row>
    <row r="92" spans="1:4" ht="13.5" thickBot="1">
      <c r="A92" s="271"/>
      <c r="B92" s="257">
        <v>421</v>
      </c>
      <c r="C92" s="310">
        <v>1481824.77</v>
      </c>
      <c r="D92" s="310">
        <v>520692.32</v>
      </c>
    </row>
    <row r="93" spans="1:4" ht="14.25" thickBot="1" thickTop="1">
      <c r="A93" s="261" t="s">
        <v>242</v>
      </c>
      <c r="B93" s="257">
        <v>422</v>
      </c>
      <c r="C93" s="310">
        <v>168927.72</v>
      </c>
      <c r="D93" s="310">
        <v>149974.67</v>
      </c>
    </row>
    <row r="94" spans="1:4" ht="14.25" thickBot="1" thickTop="1">
      <c r="A94" s="261" t="s">
        <v>243</v>
      </c>
      <c r="B94" s="257">
        <v>423</v>
      </c>
      <c r="C94" s="310" t="s">
        <v>39</v>
      </c>
      <c r="D94" s="310" t="s">
        <v>39</v>
      </c>
    </row>
    <row r="95" spans="1:4" ht="14.25" thickBot="1" thickTop="1">
      <c r="A95" s="261" t="s">
        <v>244</v>
      </c>
      <c r="B95" s="257">
        <v>424</v>
      </c>
      <c r="C95" s="310" t="s">
        <v>39</v>
      </c>
      <c r="D95" s="310" t="s">
        <v>39</v>
      </c>
    </row>
    <row r="96" spans="1:4" ht="14.25" thickBot="1" thickTop="1">
      <c r="A96" s="255" t="s">
        <v>245</v>
      </c>
      <c r="B96" s="257">
        <v>425</v>
      </c>
      <c r="C96" s="310" t="s">
        <v>39</v>
      </c>
      <c r="D96" s="310" t="s">
        <v>39</v>
      </c>
    </row>
    <row r="97" spans="1:4" ht="14.25" thickBot="1" thickTop="1">
      <c r="A97" s="255" t="s">
        <v>246</v>
      </c>
      <c r="B97" s="257">
        <v>426</v>
      </c>
      <c r="C97" s="310" t="s">
        <v>39</v>
      </c>
      <c r="D97" s="310" t="s">
        <v>39</v>
      </c>
    </row>
    <row r="98" spans="1:4" ht="14.25" thickBot="1" thickTop="1">
      <c r="A98" s="255" t="s">
        <v>196</v>
      </c>
      <c r="B98" s="257">
        <v>427</v>
      </c>
      <c r="C98" s="310">
        <v>3803.63</v>
      </c>
      <c r="D98" s="310">
        <v>773.24</v>
      </c>
    </row>
    <row r="99" spans="1:4" ht="14.25" thickBot="1" thickTop="1">
      <c r="A99" s="267" t="s">
        <v>281</v>
      </c>
      <c r="B99" s="257">
        <v>428</v>
      </c>
      <c r="C99" s="310" t="s">
        <v>39</v>
      </c>
      <c r="D99" s="310" t="s">
        <v>39</v>
      </c>
    </row>
    <row r="100" spans="1:4" ht="13.5" thickTop="1">
      <c r="A100" s="266" t="s">
        <v>247</v>
      </c>
      <c r="B100" s="274">
        <v>429</v>
      </c>
      <c r="C100" s="312"/>
      <c r="D100" s="312"/>
    </row>
    <row r="101" spans="1:4" ht="13.5" thickBot="1">
      <c r="A101" s="255" t="s">
        <v>248</v>
      </c>
      <c r="B101" s="275"/>
      <c r="C101" s="310">
        <v>66832.45</v>
      </c>
      <c r="D101" s="310">
        <v>47771.65</v>
      </c>
    </row>
    <row r="102" spans="1:4" ht="13.5" thickTop="1">
      <c r="A102" s="270" t="s">
        <v>197</v>
      </c>
      <c r="B102" s="263"/>
      <c r="C102" s="312"/>
      <c r="D102" s="312"/>
    </row>
    <row r="103" spans="1:4" ht="13.5" thickBot="1">
      <c r="A103" s="271"/>
      <c r="B103" s="257">
        <v>430</v>
      </c>
      <c r="C103" s="311">
        <v>1020</v>
      </c>
      <c r="D103" s="311">
        <v>1020</v>
      </c>
    </row>
    <row r="104" spans="1:4" ht="13.5" thickTop="1">
      <c r="A104" s="266"/>
      <c r="B104" s="263"/>
      <c r="C104" s="312"/>
      <c r="D104" s="312"/>
    </row>
    <row r="105" spans="1:4" ht="12.75">
      <c r="A105" s="266" t="s">
        <v>198</v>
      </c>
      <c r="B105" s="263">
        <v>440</v>
      </c>
      <c r="C105" s="312" t="s">
        <v>39</v>
      </c>
      <c r="D105" s="312" t="s">
        <v>39</v>
      </c>
    </row>
    <row r="106" spans="1:4" ht="13.5" thickBot="1">
      <c r="A106" s="255"/>
      <c r="B106" s="257"/>
      <c r="C106" s="251"/>
      <c r="D106" s="251"/>
    </row>
    <row r="107" spans="1:4" ht="14.25" thickBot="1" thickTop="1">
      <c r="A107" s="255" t="s">
        <v>249</v>
      </c>
      <c r="B107" s="257">
        <v>445</v>
      </c>
      <c r="C107" s="310" t="s">
        <v>39</v>
      </c>
      <c r="D107" s="310" t="s">
        <v>39</v>
      </c>
    </row>
    <row r="108" spans="1:4" ht="14.25" thickBot="1" thickTop="1">
      <c r="A108" s="259" t="s">
        <v>250</v>
      </c>
      <c r="B108" s="260"/>
      <c r="C108" s="260"/>
      <c r="D108" s="260"/>
    </row>
    <row r="109" spans="1:4" ht="14.25" thickBot="1" thickTop="1">
      <c r="A109" s="255" t="s">
        <v>251</v>
      </c>
      <c r="B109" s="257">
        <v>450</v>
      </c>
      <c r="C109" s="310" t="s">
        <v>39</v>
      </c>
      <c r="D109" s="311">
        <v>373599084.63</v>
      </c>
    </row>
    <row r="110" spans="1:4" ht="13.5" thickTop="1">
      <c r="A110" s="266"/>
      <c r="B110" s="263"/>
      <c r="C110" s="313" t="s">
        <v>39</v>
      </c>
      <c r="D110" s="312"/>
    </row>
    <row r="111" spans="1:4" ht="13.5" thickBot="1">
      <c r="A111" s="255" t="s">
        <v>252</v>
      </c>
      <c r="B111" s="257">
        <v>460</v>
      </c>
      <c r="C111" s="314"/>
      <c r="D111" s="310">
        <v>22123711.68</v>
      </c>
    </row>
    <row r="112" spans="1:4" ht="14.25" thickBot="1" thickTop="1">
      <c r="A112" s="255" t="s">
        <v>253</v>
      </c>
      <c r="B112" s="257">
        <v>461</v>
      </c>
      <c r="C112" s="310" t="s">
        <v>39</v>
      </c>
      <c r="D112" s="310">
        <v>4430611.86</v>
      </c>
    </row>
    <row r="113" spans="1:4" ht="14.25" thickBot="1" thickTop="1">
      <c r="A113" s="255" t="s">
        <v>254</v>
      </c>
      <c r="B113" s="257">
        <v>462</v>
      </c>
      <c r="C113" s="310" t="s">
        <v>39</v>
      </c>
      <c r="D113" s="310">
        <v>2252964.09</v>
      </c>
    </row>
    <row r="114" spans="1:4" ht="14.25" thickBot="1" thickTop="1">
      <c r="A114" s="255" t="s">
        <v>255</v>
      </c>
      <c r="B114" s="257">
        <v>463</v>
      </c>
      <c r="C114" s="310" t="s">
        <v>39</v>
      </c>
      <c r="D114" s="310">
        <v>15440135.73</v>
      </c>
    </row>
    <row r="115" spans="1:4" ht="13.5" thickTop="1">
      <c r="A115" s="270" t="s">
        <v>256</v>
      </c>
      <c r="B115" s="263"/>
      <c r="C115" s="313" t="s">
        <v>39</v>
      </c>
      <c r="D115" s="313" t="s">
        <v>39</v>
      </c>
    </row>
    <row r="116" spans="1:4" ht="13.5" thickBot="1">
      <c r="A116" s="271"/>
      <c r="B116" s="257">
        <v>464</v>
      </c>
      <c r="C116" s="314"/>
      <c r="D116" s="314"/>
    </row>
    <row r="117" spans="1:4" ht="14.25" thickBot="1" thickTop="1">
      <c r="A117" s="261" t="s">
        <v>257</v>
      </c>
      <c r="B117" s="257">
        <v>465</v>
      </c>
      <c r="C117" s="310" t="s">
        <v>39</v>
      </c>
      <c r="D117" s="310" t="s">
        <v>39</v>
      </c>
    </row>
    <row r="118" spans="1:4" ht="13.5" thickTop="1">
      <c r="A118" s="276" t="s">
        <v>226</v>
      </c>
      <c r="B118" s="278">
        <v>470</v>
      </c>
      <c r="C118" s="317"/>
      <c r="D118" s="317"/>
    </row>
    <row r="119" spans="1:4" ht="15" customHeight="1" thickBot="1">
      <c r="A119" s="277"/>
      <c r="B119" s="279"/>
      <c r="C119" s="318">
        <v>81660478.07</v>
      </c>
      <c r="D119" s="318">
        <v>477363191.49</v>
      </c>
    </row>
    <row r="120" spans="1:4" ht="15" customHeight="1" thickTop="1">
      <c r="A120" s="280"/>
      <c r="B120"/>
      <c r="C120" s="282"/>
      <c r="D120" s="282"/>
    </row>
    <row r="121" spans="1:4" ht="12.75">
      <c r="A121" s="280"/>
      <c r="B121"/>
      <c r="C121" s="282"/>
      <c r="D121" s="282"/>
    </row>
    <row r="122" spans="1:4" ht="12.75">
      <c r="A122" s="280"/>
      <c r="B122"/>
      <c r="C122" s="282"/>
      <c r="D122" s="282"/>
    </row>
    <row r="123" spans="1:4" ht="15" customHeight="1">
      <c r="A123" s="281"/>
      <c r="B123"/>
      <c r="C123" s="282"/>
      <c r="D123" s="282"/>
    </row>
    <row r="124" spans="1:4" ht="12.75">
      <c r="A124" s="281" t="s">
        <v>258</v>
      </c>
      <c r="B124"/>
      <c r="C124" s="282"/>
      <c r="D124" s="282"/>
    </row>
    <row r="125" spans="1:4" ht="15" customHeight="1" thickBot="1">
      <c r="A125" s="281"/>
      <c r="B125"/>
      <c r="C125" s="282"/>
      <c r="D125" s="282"/>
    </row>
    <row r="126" spans="1:6" ht="15" customHeight="1" thickTop="1">
      <c r="A126" s="283"/>
      <c r="B126" s="294" t="s">
        <v>25</v>
      </c>
      <c r="C126" s="285" t="s">
        <v>259</v>
      </c>
      <c r="D126" s="294" t="s">
        <v>260</v>
      </c>
      <c r="E126" s="294" t="s">
        <v>282</v>
      </c>
      <c r="F126" s="285" t="s">
        <v>283</v>
      </c>
    </row>
    <row r="127" spans="1:6" ht="15" customHeight="1" thickBot="1">
      <c r="A127" s="284" t="s">
        <v>261</v>
      </c>
      <c r="B127" s="295"/>
      <c r="C127" s="286" t="s">
        <v>174</v>
      </c>
      <c r="D127" s="295"/>
      <c r="E127" s="295"/>
      <c r="F127" s="286" t="s">
        <v>175</v>
      </c>
    </row>
    <row r="128" spans="1:6" ht="15" customHeight="1" thickBot="1" thickTop="1">
      <c r="A128" s="287">
        <v>1</v>
      </c>
      <c r="B128" s="288">
        <v>2</v>
      </c>
      <c r="C128" s="288">
        <v>3</v>
      </c>
      <c r="D128" s="288">
        <v>4</v>
      </c>
      <c r="E128" s="288">
        <v>5</v>
      </c>
      <c r="F128" s="288">
        <v>6</v>
      </c>
    </row>
    <row r="129" spans="1:6" ht="14.25" thickBot="1" thickTop="1">
      <c r="A129" s="289" t="s">
        <v>262</v>
      </c>
      <c r="B129" s="290">
        <v>10</v>
      </c>
      <c r="C129" s="290" t="s">
        <v>39</v>
      </c>
      <c r="D129" s="290" t="s">
        <v>39</v>
      </c>
      <c r="E129" s="290" t="s">
        <v>39</v>
      </c>
      <c r="F129" s="290" t="s">
        <v>39</v>
      </c>
    </row>
    <row r="130" spans="1:6" ht="13.5" thickTop="1">
      <c r="A130" s="296" t="s">
        <v>263</v>
      </c>
      <c r="B130" s="298">
        <v>20</v>
      </c>
      <c r="C130" s="291"/>
      <c r="D130" s="291"/>
      <c r="E130" s="291"/>
      <c r="F130" s="291"/>
    </row>
    <row r="131" spans="1:6" ht="13.5" thickBot="1">
      <c r="A131" s="297"/>
      <c r="B131" s="299"/>
      <c r="C131" s="290">
        <v>2661764.54</v>
      </c>
      <c r="D131" s="290">
        <v>586745.04</v>
      </c>
      <c r="E131" s="308">
        <v>2568</v>
      </c>
      <c r="F131" s="290">
        <v>3245941.58</v>
      </c>
    </row>
    <row r="132" spans="1:6" ht="13.5" thickTop="1">
      <c r="A132" s="296" t="s">
        <v>264</v>
      </c>
      <c r="B132" s="298">
        <v>30</v>
      </c>
      <c r="C132" s="291"/>
      <c r="D132" s="291"/>
      <c r="E132" s="291"/>
      <c r="F132" s="291"/>
    </row>
    <row r="133" spans="1:6" ht="13.5" thickBot="1">
      <c r="A133" s="297"/>
      <c r="B133" s="299"/>
      <c r="C133" s="290" t="s">
        <v>39</v>
      </c>
      <c r="D133" s="290" t="s">
        <v>39</v>
      </c>
      <c r="E133" s="290" t="s">
        <v>39</v>
      </c>
      <c r="F133" s="290" t="s">
        <v>39</v>
      </c>
    </row>
    <row r="134" spans="1:6" ht="14.25" thickBot="1" thickTop="1">
      <c r="A134" s="292" t="s">
        <v>265</v>
      </c>
      <c r="B134" s="290">
        <v>31</v>
      </c>
      <c r="C134" s="290" t="s">
        <v>39</v>
      </c>
      <c r="D134" s="290" t="s">
        <v>39</v>
      </c>
      <c r="E134" s="290" t="s">
        <v>39</v>
      </c>
      <c r="F134" s="290" t="s">
        <v>39</v>
      </c>
    </row>
    <row r="135" spans="1:6" ht="14.25" thickBot="1" thickTop="1">
      <c r="A135" s="292" t="s">
        <v>266</v>
      </c>
      <c r="B135" s="290">
        <v>32</v>
      </c>
      <c r="C135" s="290" t="s">
        <v>39</v>
      </c>
      <c r="D135" s="290" t="s">
        <v>39</v>
      </c>
      <c r="E135" s="290" t="s">
        <v>39</v>
      </c>
      <c r="F135" s="290" t="s">
        <v>39</v>
      </c>
    </row>
    <row r="136" spans="1:6" ht="14.25" thickBot="1" thickTop="1">
      <c r="A136" s="289" t="s">
        <v>267</v>
      </c>
      <c r="B136" s="290">
        <v>40</v>
      </c>
      <c r="C136" s="290" t="s">
        <v>39</v>
      </c>
      <c r="D136" s="290" t="s">
        <v>39</v>
      </c>
      <c r="E136" s="290" t="s">
        <v>39</v>
      </c>
      <c r="F136" s="290" t="s">
        <v>39</v>
      </c>
    </row>
    <row r="137" spans="1:6" ht="13.5" thickTop="1">
      <c r="A137" s="300" t="s">
        <v>268</v>
      </c>
      <c r="B137" s="298">
        <v>50</v>
      </c>
      <c r="C137" s="291"/>
      <c r="D137" s="291"/>
      <c r="E137" s="291"/>
      <c r="F137" s="291"/>
    </row>
    <row r="138" spans="1:6" ht="13.5" thickBot="1">
      <c r="A138" s="301"/>
      <c r="B138" s="299"/>
      <c r="C138" s="290" t="s">
        <v>39</v>
      </c>
      <c r="D138" s="290" t="s">
        <v>39</v>
      </c>
      <c r="E138" s="290" t="s">
        <v>39</v>
      </c>
      <c r="F138" s="290" t="s">
        <v>39</v>
      </c>
    </row>
    <row r="139" spans="1:6" ht="14.25" thickBot="1" thickTop="1">
      <c r="A139" s="289" t="s">
        <v>269</v>
      </c>
      <c r="B139" s="290">
        <v>60</v>
      </c>
      <c r="C139" s="290">
        <v>48368.75</v>
      </c>
      <c r="D139" s="290" t="s">
        <v>39</v>
      </c>
      <c r="E139" s="290" t="s">
        <v>39</v>
      </c>
      <c r="F139" s="290">
        <v>48368.75</v>
      </c>
    </row>
    <row r="140" spans="1:6" ht="13.5" thickTop="1">
      <c r="A140" s="300" t="s">
        <v>270</v>
      </c>
      <c r="B140" s="298">
        <v>61</v>
      </c>
      <c r="C140" s="291"/>
      <c r="D140" s="298" t="s">
        <v>39</v>
      </c>
      <c r="E140" s="298" t="s">
        <v>39</v>
      </c>
      <c r="F140" s="291"/>
    </row>
    <row r="141" spans="1:6" ht="13.5" thickBot="1">
      <c r="A141" s="301"/>
      <c r="B141" s="299"/>
      <c r="C141" s="290">
        <v>8591.61</v>
      </c>
      <c r="D141" s="299"/>
      <c r="E141" s="299"/>
      <c r="F141" s="290">
        <v>8591.61</v>
      </c>
    </row>
    <row r="142" spans="1:6" ht="13.5" thickTop="1">
      <c r="A142" s="300" t="s">
        <v>271</v>
      </c>
      <c r="B142" s="298">
        <v>62</v>
      </c>
      <c r="C142" s="291"/>
      <c r="D142" s="298" t="s">
        <v>39</v>
      </c>
      <c r="E142" s="298" t="s">
        <v>39</v>
      </c>
      <c r="F142" s="291"/>
    </row>
    <row r="143" spans="1:6" ht="13.5" thickBot="1">
      <c r="A143" s="301"/>
      <c r="B143" s="299"/>
      <c r="C143" s="290">
        <v>39777.14</v>
      </c>
      <c r="D143" s="299"/>
      <c r="E143" s="299"/>
      <c r="F143" s="290">
        <v>39777.14</v>
      </c>
    </row>
    <row r="144" spans="1:6" ht="13.5" thickTop="1">
      <c r="A144" s="300" t="s">
        <v>272</v>
      </c>
      <c r="B144" s="298">
        <v>70</v>
      </c>
      <c r="C144" s="298">
        <v>6756.57</v>
      </c>
      <c r="D144" s="298">
        <v>1347.84</v>
      </c>
      <c r="E144" s="298">
        <v>6298.86</v>
      </c>
      <c r="F144" s="298">
        <v>1805.55</v>
      </c>
    </row>
    <row r="145" spans="1:6" ht="13.5" thickBot="1">
      <c r="A145" s="301"/>
      <c r="B145" s="299"/>
      <c r="C145" s="299"/>
      <c r="D145" s="299"/>
      <c r="E145" s="299"/>
      <c r="F145" s="299"/>
    </row>
    <row r="146" spans="1:6" ht="14.25" thickBot="1" thickTop="1">
      <c r="A146" s="289"/>
      <c r="B146" s="290"/>
      <c r="C146" s="290"/>
      <c r="D146" s="290"/>
      <c r="E146" s="290"/>
      <c r="F146" s="290"/>
    </row>
    <row r="147" spans="1:6" ht="14.25" thickBot="1" thickTop="1">
      <c r="A147" s="289"/>
      <c r="B147" s="290"/>
      <c r="C147" s="290"/>
      <c r="D147" s="290"/>
      <c r="E147" s="290"/>
      <c r="F147" s="290"/>
    </row>
    <row r="148" spans="1:6" ht="14.25" thickBot="1" thickTop="1">
      <c r="A148" s="289"/>
      <c r="B148" s="290"/>
      <c r="C148" s="290"/>
      <c r="D148" s="290"/>
      <c r="E148" s="290"/>
      <c r="F148" s="290"/>
    </row>
    <row r="149" spans="1:6" ht="14.25" thickBot="1" thickTop="1">
      <c r="A149" s="265" t="s">
        <v>273</v>
      </c>
      <c r="B149" s="293"/>
      <c r="C149" s="293">
        <v>2716889.86</v>
      </c>
      <c r="D149" s="293">
        <v>588092.88</v>
      </c>
      <c r="E149" s="293">
        <v>8866.86</v>
      </c>
      <c r="F149" s="293">
        <v>3296115.88</v>
      </c>
    </row>
    <row r="150" spans="1:4" ht="13.5" thickTop="1">
      <c r="A150" s="302"/>
      <c r="B150"/>
      <c r="C150" s="282"/>
      <c r="D150" s="282"/>
    </row>
    <row r="151" spans="1:4" ht="12.75">
      <c r="A151" s="302"/>
      <c r="B151"/>
      <c r="C151" s="282"/>
      <c r="D151" s="282"/>
    </row>
    <row r="152" spans="1:5" ht="15">
      <c r="A152" s="242" t="s">
        <v>157</v>
      </c>
      <c r="B152" s="243" t="s">
        <v>274</v>
      </c>
      <c r="D152" s="240"/>
      <c r="E152" s="244" t="s">
        <v>275</v>
      </c>
    </row>
    <row r="153" spans="2:5" ht="14.25">
      <c r="B153" s="245" t="s">
        <v>159</v>
      </c>
      <c r="D153" s="240"/>
      <c r="E153" s="246" t="s">
        <v>276</v>
      </c>
    </row>
    <row r="154" spans="4:5" ht="14.25">
      <c r="D154" s="240"/>
      <c r="E154" s="240"/>
    </row>
    <row r="155" spans="1:5" ht="15">
      <c r="A155" s="242" t="s">
        <v>160</v>
      </c>
      <c r="B155" s="243" t="s">
        <v>274</v>
      </c>
      <c r="D155" s="240"/>
      <c r="E155" s="242" t="s">
        <v>277</v>
      </c>
    </row>
    <row r="156" spans="2:5" ht="14.25">
      <c r="B156" s="245" t="s">
        <v>159</v>
      </c>
      <c r="D156" s="240"/>
      <c r="E156" s="246" t="s">
        <v>276</v>
      </c>
    </row>
    <row r="157" spans="3:5" ht="14.25">
      <c r="C157" s="240"/>
      <c r="D157" s="240"/>
      <c r="E157" s="240"/>
    </row>
    <row r="158" spans="1:5" ht="14.25">
      <c r="A158" s="365" t="s">
        <v>383</v>
      </c>
      <c r="C158" s="240"/>
      <c r="D158" s="240"/>
      <c r="E158" s="240"/>
    </row>
  </sheetData>
  <sheetProtection/>
  <mergeCells count="49">
    <mergeCell ref="A144:A145"/>
    <mergeCell ref="B144:B145"/>
    <mergeCell ref="C144:C145"/>
    <mergeCell ref="D144:D145"/>
    <mergeCell ref="E144:E145"/>
    <mergeCell ref="F144:F145"/>
    <mergeCell ref="A140:A141"/>
    <mergeCell ref="B140:B141"/>
    <mergeCell ref="D140:D141"/>
    <mergeCell ref="E140:E141"/>
    <mergeCell ref="A142:A143"/>
    <mergeCell ref="B142:B143"/>
    <mergeCell ref="D142:D143"/>
    <mergeCell ref="E142:E143"/>
    <mergeCell ref="A130:A131"/>
    <mergeCell ref="B130:B131"/>
    <mergeCell ref="A132:A133"/>
    <mergeCell ref="B132:B133"/>
    <mergeCell ref="A137:A138"/>
    <mergeCell ref="B137:B138"/>
    <mergeCell ref="D115:D116"/>
    <mergeCell ref="A118:A119"/>
    <mergeCell ref="B118:B119"/>
    <mergeCell ref="B126:B127"/>
    <mergeCell ref="D126:D127"/>
    <mergeCell ref="E126:E127"/>
    <mergeCell ref="A91:A92"/>
    <mergeCell ref="B100:B101"/>
    <mergeCell ref="A102:A103"/>
    <mergeCell ref="C110:C111"/>
    <mergeCell ref="A115:A116"/>
    <mergeCell ref="C115:C116"/>
    <mergeCell ref="A79:A80"/>
    <mergeCell ref="B79:B80"/>
    <mergeCell ref="C83:C84"/>
    <mergeCell ref="D83:D84"/>
    <mergeCell ref="C85:C86"/>
    <mergeCell ref="D85:D86"/>
    <mergeCell ref="C87:C88"/>
    <mergeCell ref="D87:D88"/>
    <mergeCell ref="A54:A55"/>
    <mergeCell ref="A65:A66"/>
    <mergeCell ref="C65:C66"/>
    <mergeCell ref="D65:D66"/>
    <mergeCell ref="A3:D3"/>
    <mergeCell ref="B4:B5"/>
    <mergeCell ref="A48:A49"/>
    <mergeCell ref="A50:A51"/>
    <mergeCell ref="A52:A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36.00390625" style="0" customWidth="1"/>
    <col min="2" max="2" width="8.00390625" style="0" customWidth="1"/>
    <col min="3" max="3" width="7.421875" style="0" customWidth="1"/>
    <col min="4" max="4" width="11.421875" style="0" customWidth="1"/>
    <col min="5" max="5" width="11.00390625" style="0" customWidth="1"/>
    <col min="6" max="6" width="11.8515625" style="0" customWidth="1"/>
    <col min="8" max="8" width="11.28125" style="0" customWidth="1"/>
    <col min="9" max="9" width="13.57421875" style="0" customWidth="1"/>
    <col min="10" max="10" width="10.28125" style="0" customWidth="1"/>
    <col min="11" max="11" width="12.421875" style="0" customWidth="1"/>
    <col min="13" max="13" width="11.57421875" style="0" customWidth="1"/>
  </cols>
  <sheetData>
    <row r="1" spans="1:13" ht="58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1" t="s">
        <v>1</v>
      </c>
      <c r="L1" s="161"/>
      <c r="M1" s="161"/>
    </row>
    <row r="2" spans="1:13" ht="14.25">
      <c r="A2" s="162" t="s">
        <v>2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155"/>
      <c r="M2" s="3"/>
    </row>
    <row r="3" spans="1:13" ht="12.75">
      <c r="A3" s="162" t="str">
        <f>'[1]070101'!A3:L3</f>
        <v>на 1 липня 2015 року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4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4"/>
      <c r="M4" s="5" t="s">
        <v>3</v>
      </c>
    </row>
    <row r="5" spans="1:13" ht="12.75">
      <c r="A5" s="6" t="s">
        <v>4</v>
      </c>
      <c r="B5" s="7"/>
      <c r="C5" s="8"/>
      <c r="D5" s="9"/>
      <c r="E5" s="9"/>
      <c r="F5" s="9"/>
      <c r="G5" s="9"/>
      <c r="H5" s="9"/>
      <c r="I5" s="9"/>
      <c r="J5" s="9"/>
      <c r="K5" s="9"/>
      <c r="L5" s="10" t="s">
        <v>5</v>
      </c>
      <c r="M5" s="12" t="s">
        <v>6</v>
      </c>
    </row>
    <row r="6" spans="1:13" ht="12.75">
      <c r="A6" s="6" t="s">
        <v>7</v>
      </c>
      <c r="B6" s="7"/>
      <c r="C6" s="8"/>
      <c r="D6" s="9"/>
      <c r="E6" s="9"/>
      <c r="F6" s="9"/>
      <c r="G6" s="9"/>
      <c r="H6" s="9"/>
      <c r="I6" s="9"/>
      <c r="J6" s="9"/>
      <c r="K6" s="9"/>
      <c r="L6" s="10" t="s">
        <v>8</v>
      </c>
      <c r="M6" s="13">
        <v>1210136600</v>
      </c>
    </row>
    <row r="7" spans="1:13" ht="12.75">
      <c r="A7" s="6" t="s">
        <v>9</v>
      </c>
      <c r="B7" s="7"/>
      <c r="C7" s="8"/>
      <c r="D7" s="14" t="s">
        <v>10</v>
      </c>
      <c r="E7" s="9"/>
      <c r="F7" s="9"/>
      <c r="G7" s="9"/>
      <c r="H7" s="9"/>
      <c r="I7" s="9"/>
      <c r="J7" s="9"/>
      <c r="K7" s="9"/>
      <c r="L7" s="10" t="s">
        <v>11</v>
      </c>
      <c r="M7" s="13">
        <v>420</v>
      </c>
    </row>
    <row r="8" spans="1:13" ht="12.75">
      <c r="A8" s="15" t="s">
        <v>12</v>
      </c>
      <c r="B8" s="9"/>
      <c r="C8" s="8"/>
      <c r="D8" s="9"/>
      <c r="E8" s="9"/>
      <c r="F8" s="9"/>
      <c r="G8" s="9"/>
      <c r="H8" s="9"/>
      <c r="I8" s="16"/>
      <c r="J8" s="9"/>
      <c r="K8" s="9"/>
      <c r="L8" s="155"/>
      <c r="M8" s="3"/>
    </row>
    <row r="9" spans="1:13" ht="12.75">
      <c r="A9" s="6" t="s">
        <v>13</v>
      </c>
      <c r="B9" s="9"/>
      <c r="C9" s="8"/>
      <c r="D9" s="9"/>
      <c r="E9" s="9"/>
      <c r="F9" s="9"/>
      <c r="G9" s="9"/>
      <c r="H9" s="9"/>
      <c r="I9" s="9"/>
      <c r="J9" s="9"/>
      <c r="K9" s="9"/>
      <c r="L9" s="3"/>
      <c r="M9" s="3"/>
    </row>
    <row r="10" spans="1:13" ht="12.75">
      <c r="A10" s="6" t="s">
        <v>14</v>
      </c>
      <c r="B10" s="9"/>
      <c r="C10" s="8"/>
      <c r="D10" s="9"/>
      <c r="E10" s="9"/>
      <c r="F10" s="9"/>
      <c r="G10" s="9"/>
      <c r="H10" s="236" t="s">
        <v>15</v>
      </c>
      <c r="I10" s="237"/>
      <c r="J10" s="237"/>
      <c r="K10" s="237"/>
      <c r="L10" s="237"/>
      <c r="M10" s="237"/>
    </row>
    <row r="11" spans="1:13" ht="12.75">
      <c r="A11" s="17" t="s">
        <v>16</v>
      </c>
      <c r="B11" s="18"/>
      <c r="C11" s="19"/>
      <c r="D11" s="18"/>
      <c r="E11" s="18"/>
      <c r="F11" s="18"/>
      <c r="G11" s="20"/>
      <c r="H11" s="14" t="s">
        <v>17</v>
      </c>
      <c r="I11" s="14"/>
      <c r="J11" s="21"/>
      <c r="K11" s="9"/>
      <c r="L11" s="2"/>
      <c r="M11" s="2"/>
    </row>
    <row r="12" spans="1:13" ht="12.75">
      <c r="A12" s="22" t="s">
        <v>18</v>
      </c>
      <c r="B12" s="23"/>
      <c r="C12" s="24"/>
      <c r="D12" s="23"/>
      <c r="E12" s="23"/>
      <c r="F12" s="23"/>
      <c r="G12" s="25"/>
      <c r="H12" s="26"/>
      <c r="I12" s="27"/>
      <c r="J12" s="26"/>
      <c r="K12" s="3"/>
      <c r="L12" s="2"/>
      <c r="M12" s="2"/>
    </row>
    <row r="13" spans="1:13" ht="12.75">
      <c r="A13" s="22" t="s">
        <v>19</v>
      </c>
      <c r="B13" s="23"/>
      <c r="C13" s="24"/>
      <c r="D13" s="23"/>
      <c r="E13" s="23"/>
      <c r="F13" s="23"/>
      <c r="G13" s="28"/>
      <c r="H13" s="26"/>
      <c r="I13" s="29"/>
      <c r="J13" s="3"/>
      <c r="K13" s="3"/>
      <c r="L13" s="2"/>
      <c r="M13" s="2"/>
    </row>
    <row r="14" spans="1:13" ht="12.75">
      <c r="A14" s="30"/>
      <c r="B14" s="3"/>
      <c r="C14" s="31"/>
      <c r="D14" s="3"/>
      <c r="E14" s="3"/>
      <c r="F14" s="3"/>
      <c r="G14" s="3"/>
      <c r="H14" s="26"/>
      <c r="I14" s="29"/>
      <c r="J14" s="3"/>
      <c r="K14" s="3"/>
      <c r="L14" s="2"/>
      <c r="M14" s="2"/>
    </row>
    <row r="15" spans="1:13" ht="12.75">
      <c r="A15" s="32" t="s">
        <v>20</v>
      </c>
      <c r="B15" s="3"/>
      <c r="C15" s="31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 ht="12.75">
      <c r="A16" s="33" t="s">
        <v>21</v>
      </c>
      <c r="B16" s="3"/>
      <c r="C16" s="31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ht="12.75">
      <c r="A17" s="30" t="s">
        <v>22</v>
      </c>
      <c r="B17" s="3"/>
      <c r="C17" s="31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ht="12.75">
      <c r="A18" s="30"/>
      <c r="B18" s="3"/>
      <c r="C18" s="31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ht="13.5" thickBot="1">
      <c r="A19" s="33"/>
      <c r="B19" s="3"/>
      <c r="C19" s="31"/>
      <c r="D19" s="3"/>
      <c r="E19" s="3"/>
      <c r="F19" s="3"/>
      <c r="G19" s="3"/>
      <c r="H19" s="34"/>
      <c r="I19" s="34"/>
      <c r="J19" s="34"/>
      <c r="K19" s="34"/>
      <c r="L19" s="34"/>
      <c r="M19" s="3"/>
    </row>
    <row r="20" spans="1:13" ht="13.5" thickTop="1">
      <c r="A20" s="165" t="s">
        <v>23</v>
      </c>
      <c r="B20" s="168" t="s">
        <v>24</v>
      </c>
      <c r="C20" s="171" t="s">
        <v>25</v>
      </c>
      <c r="D20" s="174" t="s">
        <v>26</v>
      </c>
      <c r="E20" s="175"/>
      <c r="F20" s="175"/>
      <c r="G20" s="176"/>
      <c r="H20" s="177" t="s">
        <v>27</v>
      </c>
      <c r="I20" s="178"/>
      <c r="J20" s="178"/>
      <c r="K20" s="178"/>
      <c r="L20" s="179"/>
      <c r="M20" s="184" t="s">
        <v>167</v>
      </c>
    </row>
    <row r="21" spans="1:13" ht="12.75" customHeight="1">
      <c r="A21" s="166"/>
      <c r="B21" s="169"/>
      <c r="C21" s="172"/>
      <c r="D21" s="187" t="s">
        <v>28</v>
      </c>
      <c r="E21" s="188" t="s">
        <v>29</v>
      </c>
      <c r="F21" s="189"/>
      <c r="G21" s="180" t="s">
        <v>30</v>
      </c>
      <c r="H21" s="187" t="s">
        <v>28</v>
      </c>
      <c r="I21" s="188" t="s">
        <v>29</v>
      </c>
      <c r="J21" s="191"/>
      <c r="K21" s="189"/>
      <c r="L21" s="180" t="s">
        <v>30</v>
      </c>
      <c r="M21" s="185"/>
    </row>
    <row r="22" spans="1:13" ht="12.75">
      <c r="A22" s="166"/>
      <c r="B22" s="169"/>
      <c r="C22" s="172"/>
      <c r="D22" s="169"/>
      <c r="E22" s="180" t="s">
        <v>31</v>
      </c>
      <c r="F22" s="180" t="s">
        <v>32</v>
      </c>
      <c r="G22" s="190"/>
      <c r="H22" s="169"/>
      <c r="I22" s="36" t="s">
        <v>31</v>
      </c>
      <c r="J22" s="182" t="s">
        <v>33</v>
      </c>
      <c r="K22" s="183"/>
      <c r="L22" s="192"/>
      <c r="M22" s="185"/>
    </row>
    <row r="23" spans="1:13" ht="27.75" customHeight="1" thickBot="1">
      <c r="A23" s="167"/>
      <c r="B23" s="170"/>
      <c r="C23" s="173"/>
      <c r="D23" s="170"/>
      <c r="E23" s="181"/>
      <c r="F23" s="181"/>
      <c r="G23" s="181"/>
      <c r="H23" s="170"/>
      <c r="I23" s="37"/>
      <c r="J23" s="38" t="s">
        <v>34</v>
      </c>
      <c r="K23" s="38" t="s">
        <v>35</v>
      </c>
      <c r="L23" s="193"/>
      <c r="M23" s="186"/>
    </row>
    <row r="24" spans="1:13" ht="14.25" thickBot="1" thickTop="1">
      <c r="A24" s="39">
        <v>1</v>
      </c>
      <c r="B24" s="40">
        <v>2</v>
      </c>
      <c r="C24" s="41">
        <v>3</v>
      </c>
      <c r="D24" s="39">
        <v>4</v>
      </c>
      <c r="E24" s="40">
        <v>5</v>
      </c>
      <c r="F24" s="40">
        <v>6</v>
      </c>
      <c r="G24" s="40">
        <v>7</v>
      </c>
      <c r="H24" s="40">
        <v>8</v>
      </c>
      <c r="I24" s="40">
        <v>9</v>
      </c>
      <c r="J24" s="40">
        <v>10</v>
      </c>
      <c r="K24" s="40">
        <v>11</v>
      </c>
      <c r="L24" s="40">
        <v>12</v>
      </c>
      <c r="M24" s="40">
        <v>13</v>
      </c>
    </row>
    <row r="25" spans="1:13" ht="13.5" thickTop="1">
      <c r="A25" s="42" t="s">
        <v>36</v>
      </c>
      <c r="B25" s="43" t="s">
        <v>37</v>
      </c>
      <c r="C25" s="44" t="s">
        <v>38</v>
      </c>
      <c r="D25" s="45" t="s">
        <v>39</v>
      </c>
      <c r="E25" s="45" t="s">
        <v>39</v>
      </c>
      <c r="F25" s="45" t="s">
        <v>39</v>
      </c>
      <c r="G25" s="45" t="s">
        <v>39</v>
      </c>
      <c r="H25" s="45" t="s">
        <v>39</v>
      </c>
      <c r="I25" s="45" t="s">
        <v>39</v>
      </c>
      <c r="J25" s="45" t="s">
        <v>39</v>
      </c>
      <c r="K25" s="46" t="s">
        <v>37</v>
      </c>
      <c r="L25" s="45" t="s">
        <v>39</v>
      </c>
      <c r="M25" s="46" t="s">
        <v>37</v>
      </c>
    </row>
    <row r="26" spans="1:13" ht="15" customHeight="1">
      <c r="A26" s="47" t="s">
        <v>40</v>
      </c>
      <c r="B26" s="43" t="s">
        <v>37</v>
      </c>
      <c r="C26" s="43" t="s">
        <v>41</v>
      </c>
      <c r="D26" s="48">
        <f>D27+D70</f>
        <v>24187.02</v>
      </c>
      <c r="E26" s="48">
        <f>E27+E70</f>
        <v>17660</v>
      </c>
      <c r="F26" s="48">
        <f>F27+F70</f>
        <v>13460</v>
      </c>
      <c r="G26" s="49" t="s">
        <v>39</v>
      </c>
      <c r="H26" s="48">
        <f>H27+H70</f>
        <v>379386.25000000006</v>
      </c>
      <c r="I26" s="48">
        <f>I27+I70</f>
        <v>370393.16000000003</v>
      </c>
      <c r="J26" s="48">
        <f>J27+J70</f>
        <v>47932.98999999999</v>
      </c>
      <c r="K26" s="48">
        <f>K27+K70</f>
        <v>322460.17000000004</v>
      </c>
      <c r="L26" s="49" t="s">
        <v>39</v>
      </c>
      <c r="M26" s="48">
        <f>M27+M70</f>
        <v>334703.58</v>
      </c>
    </row>
    <row r="27" spans="1:13" ht="15" customHeight="1">
      <c r="A27" s="50" t="s">
        <v>42</v>
      </c>
      <c r="B27" s="194" t="s">
        <v>43</v>
      </c>
      <c r="C27" s="194" t="s">
        <v>44</v>
      </c>
      <c r="D27" s="205">
        <f>D34+D51+D58+D63+D67</f>
        <v>24187.02</v>
      </c>
      <c r="E27" s="205">
        <f>E34+E51+E58+E63+E67</f>
        <v>17660</v>
      </c>
      <c r="F27" s="205">
        <f>F34+F51+F58+F63+F67</f>
        <v>13460</v>
      </c>
      <c r="G27" s="205" t="s">
        <v>39</v>
      </c>
      <c r="H27" s="205">
        <f>H34+H51+H58+H63+H67</f>
        <v>379386.25000000006</v>
      </c>
      <c r="I27" s="205">
        <f>I34+I51+I58+I63+I67+I29</f>
        <v>370393.16000000003</v>
      </c>
      <c r="J27" s="205">
        <f>J34+J51+J58+J63+J67+J29</f>
        <v>47932.98999999999</v>
      </c>
      <c r="K27" s="198">
        <f>K34+K51+K58+K63+K67+K29</f>
        <v>322460.17000000004</v>
      </c>
      <c r="L27" s="205" t="s">
        <v>39</v>
      </c>
      <c r="M27" s="198">
        <f>M34+M51+M58+M63+M67+M29</f>
        <v>334703.58</v>
      </c>
    </row>
    <row r="28" spans="1:13" ht="14.25" customHeight="1">
      <c r="A28" s="51" t="s">
        <v>45</v>
      </c>
      <c r="B28" s="195"/>
      <c r="C28" s="195"/>
      <c r="D28" s="205"/>
      <c r="E28" s="205"/>
      <c r="F28" s="205"/>
      <c r="G28" s="205"/>
      <c r="H28" s="205"/>
      <c r="I28" s="205"/>
      <c r="J28" s="205"/>
      <c r="K28" s="199"/>
      <c r="L28" s="205"/>
      <c r="M28" s="199"/>
    </row>
    <row r="29" spans="1:13" ht="25.5" customHeight="1">
      <c r="A29" s="47" t="s">
        <v>46</v>
      </c>
      <c r="B29" s="43" t="s">
        <v>47</v>
      </c>
      <c r="C29" s="43" t="s">
        <v>48</v>
      </c>
      <c r="D29" s="53">
        <f>D30+D33</f>
        <v>0</v>
      </c>
      <c r="E29" s="53">
        <f aca="true" t="shared" si="0" ref="E29:M29">E30+E33</f>
        <v>0</v>
      </c>
      <c r="F29" s="53">
        <f t="shared" si="0"/>
        <v>0</v>
      </c>
      <c r="G29" s="53">
        <f t="shared" si="0"/>
        <v>0</v>
      </c>
      <c r="H29" s="53">
        <f t="shared" si="0"/>
        <v>0</v>
      </c>
      <c r="I29" s="53">
        <f t="shared" si="0"/>
        <v>0</v>
      </c>
      <c r="J29" s="53">
        <f t="shared" si="0"/>
        <v>0</v>
      </c>
      <c r="K29" s="54">
        <f t="shared" si="0"/>
        <v>0</v>
      </c>
      <c r="L29" s="55">
        <f t="shared" si="0"/>
        <v>0</v>
      </c>
      <c r="M29" s="54">
        <f t="shared" si="0"/>
        <v>0</v>
      </c>
    </row>
    <row r="30" spans="1:13" ht="14.25" customHeight="1">
      <c r="A30" s="56" t="s">
        <v>49</v>
      </c>
      <c r="B30" s="57" t="s">
        <v>50</v>
      </c>
      <c r="C30" s="57" t="s">
        <v>51</v>
      </c>
      <c r="D30" s="53">
        <f>'[1]070101'!D30+'[1]070201зв'!D30+'[1]070202'!D30+'[1]070301'!D30+'[1]070303'!D30+'[1]070304'!D30+'[1]070401звед'!D30+'[1]070802'!D30+'[1]070803'!D30+'[1]070804'!D30+'[1]070806'!D30+'[1]070307'!D30</f>
        <v>0</v>
      </c>
      <c r="E30" s="53">
        <f>'[1]070101'!E30+'[1]070201зв'!E30+'[1]070202'!E30+'[1]070301'!E30+'[1]070303'!E30+'[1]070304'!E30+'[1]070401звед'!E30+'[1]070802'!E30+'[1]070803'!E30+'[1]070804'!E30+'[1]070806'!E30+'[1]070307'!E30</f>
        <v>0</v>
      </c>
      <c r="F30" s="53">
        <f>'[1]070101'!F30+'[1]070201зв'!F30+'[1]070202'!F30+'[1]070301'!F30+'[1]070303'!F30+'[1]070304'!F30+'[1]070401звед'!F30+'[1]070802'!F30+'[1]070803'!F30+'[1]070804'!F30+'[1]070806'!F30+'[1]070307'!F30</f>
        <v>0</v>
      </c>
      <c r="G30" s="53">
        <f>'[1]070101'!G30+'[1]070201зв'!G30+'[1]070202'!G30+'[1]070301'!G30+'[1]070303'!G30+'[1]070304'!G30+'[1]070401звед'!G30+'[1]070802'!G30+'[1]070803'!G30+'[1]070804'!G30+'[1]070806'!G30+'[1]070307'!G30</f>
        <v>0</v>
      </c>
      <c r="H30" s="53">
        <f>'[1]070101'!H30+'[1]070201зв'!H30+'[1]070202'!H30+'[1]070301'!H30+'[1]070303'!H30+'[1]070304'!H30+'[1]070401звед'!H30+'[1]070802'!H30+'[1]070803'!H30+'[1]070804'!H30+'[1]070806'!H30+'[1]070307'!H30</f>
        <v>0</v>
      </c>
      <c r="I30" s="53">
        <f>I31</f>
        <v>0</v>
      </c>
      <c r="J30" s="53">
        <f>J31</f>
        <v>0</v>
      </c>
      <c r="K30" s="54">
        <f>K31</f>
        <v>0</v>
      </c>
      <c r="L30" s="55">
        <v>0</v>
      </c>
      <c r="M30" s="54">
        <f>M31</f>
        <v>0</v>
      </c>
    </row>
    <row r="31" spans="1:13" ht="14.25" customHeight="1">
      <c r="A31" s="58" t="s">
        <v>52</v>
      </c>
      <c r="B31" s="59" t="s">
        <v>53</v>
      </c>
      <c r="C31" s="59" t="s">
        <v>54</v>
      </c>
      <c r="D31" s="53">
        <f>'[1]070101'!D31+'[1]070201зв'!D31+'[1]070202'!D31+'[1]070301'!D31+'[1]070303'!D31+'[1]070304'!D31+'[1]070401звед'!D31+'[1]070802'!D31+'[1]070803'!D31+'[1]070804'!D31+'[1]070806'!D31+'[1]070307'!D31</f>
        <v>0</v>
      </c>
      <c r="E31" s="53">
        <f>'[1]070101'!E31+'[1]070201зв'!E31+'[1]070202'!E31+'[1]070301'!E31+'[1]070303'!E31+'[1]070304'!E31+'[1]070401звед'!E31+'[1]070802'!E31+'[1]070803'!E31+'[1]070804'!E31+'[1]070806'!E31+'[1]070307'!E31</f>
        <v>0</v>
      </c>
      <c r="F31" s="53">
        <f>'[1]070101'!F31+'[1]070201зв'!F31+'[1]070202'!F31+'[1]070301'!F31+'[1]070303'!F31+'[1]070304'!F31+'[1]070401звед'!F31+'[1]070802'!F31+'[1]070803'!F31+'[1]070804'!F31+'[1]070806'!F31+'[1]070307'!F31</f>
        <v>0</v>
      </c>
      <c r="G31" s="53">
        <f>'[1]070101'!G31+'[1]070201зв'!G31+'[1]070202'!G31+'[1]070301'!G31+'[1]070303'!G31+'[1]070304'!G31+'[1]070401звед'!G31+'[1]070802'!G31+'[1]070803'!G31+'[1]070804'!G31+'[1]070806'!G31+'[1]070307'!G31</f>
        <v>0</v>
      </c>
      <c r="H31" s="53">
        <f>'[1]070101'!H31+'[1]070201зв'!H31+'[1]070202'!H31+'[1]070301'!H31+'[1]070303'!H31+'[1]070304'!H31+'[1]070401звед'!H31+'[1]070802'!H31+'[1]070803'!H31+'[1]070804'!H31+'[1]070806'!H31+'[1]070307'!H31</f>
        <v>0</v>
      </c>
      <c r="I31" s="53">
        <f>'[1]70000'!K31+'[1]10116'!K31</f>
        <v>0</v>
      </c>
      <c r="J31" s="53">
        <f>'[1]70000'!L31+'[1]10116'!L31</f>
        <v>0</v>
      </c>
      <c r="K31" s="54">
        <f>'[1]70000'!M31+'[1]10116'!M31</f>
        <v>0</v>
      </c>
      <c r="L31" s="55">
        <v>0</v>
      </c>
      <c r="M31" s="54">
        <f>'[1]70000'!P31+'[1]10116'!P31</f>
        <v>0</v>
      </c>
    </row>
    <row r="32" spans="1:13" ht="15" customHeight="1">
      <c r="A32" s="58" t="s">
        <v>55</v>
      </c>
      <c r="B32" s="59" t="s">
        <v>56</v>
      </c>
      <c r="C32" s="59" t="s">
        <v>57</v>
      </c>
      <c r="D32" s="53">
        <f>'[1]070101'!D32+'[1]070201зв'!D32+'[1]070202'!D32+'[1]070301'!D32+'[1]070303'!D32+'[1]070304'!D32+'[1]070401звед'!D32+'[1]070802'!D32+'[1]070803'!D32+'[1]070804'!D32+'[1]070806'!D32+'[1]070307'!D32</f>
        <v>0</v>
      </c>
      <c r="E32" s="53">
        <f>'[1]070101'!E32+'[1]070201зв'!E32+'[1]070202'!E32+'[1]070301'!E32+'[1]070303'!E32+'[1]070304'!E32+'[1]070401звед'!E32+'[1]070802'!E32+'[1]070803'!E32+'[1]070804'!E32+'[1]070806'!E32+'[1]070307'!E32</f>
        <v>0</v>
      </c>
      <c r="F32" s="53">
        <f>'[1]070101'!F32+'[1]070201зв'!F32+'[1]070202'!F32+'[1]070301'!F32+'[1]070303'!F32+'[1]070304'!F32+'[1]070401звед'!F32+'[1]070802'!F32+'[1]070803'!F32+'[1]070804'!F32+'[1]070806'!F32+'[1]070307'!F32</f>
        <v>0</v>
      </c>
      <c r="G32" s="53">
        <f>'[1]070101'!G32+'[1]070201зв'!G32+'[1]070202'!G32+'[1]070301'!G32+'[1]070303'!G32+'[1]070304'!G32+'[1]070401звед'!G32+'[1]070802'!G32+'[1]070803'!G32+'[1]070804'!G32+'[1]070806'!G32+'[1]070307'!G32</f>
        <v>0</v>
      </c>
      <c r="H32" s="53">
        <f>'[1]070101'!H32+'[1]070201зв'!H32+'[1]070202'!H32+'[1]070301'!H32+'[1]070303'!H32+'[1]070304'!H32+'[1]070401звед'!H32+'[1]070802'!H32+'[1]070803'!H32+'[1]070804'!H32+'[1]070806'!H32+'[1]070307'!H32</f>
        <v>0</v>
      </c>
      <c r="I32" s="53">
        <f>'[1]070101'!K32+'[1]070201зв'!K32+'[1]070202'!K32+'[1]070301'!K32+'[1]070303'!K32+'[1]070304'!K32+'[1]070401звед'!K32+'[1]070802'!K32+'[1]070803'!K32+'[1]070804'!K32+'[1]070806'!K32+'[1]070307'!K32</f>
        <v>0</v>
      </c>
      <c r="J32" s="53">
        <f>'[1]070101'!L32+'[1]070201зв'!L32+'[1]070202'!L32+'[1]070301'!L32+'[1]070303'!L32+'[1]070304'!L32+'[1]070401звед'!L32+'[1]070802'!L32+'[1]070803'!L32+'[1]070804'!L32+'[1]070806'!L32+'[1]070307'!L32</f>
        <v>0</v>
      </c>
      <c r="K32" s="54">
        <f>'[1]070101'!M32+'[1]070201зв'!M32+'[1]070202'!M32+'[1]070301'!M32+'[1]070303'!M32+'[1]070304'!M32+'[1]070401звед'!M32+'[1]070802'!M32+'[1]070803'!M32+'[1]070804'!M32+'[1]070806'!M32+'[1]070307'!M32</f>
        <v>0</v>
      </c>
      <c r="L32" s="55">
        <v>0</v>
      </c>
      <c r="M32" s="54">
        <f>'[1]070101'!P32+'[1]070201зв'!P32+'[1]070202'!P32+'[1]070301'!P32+'[1]070303'!P32+'[1]070304'!P32+'[1]070401звед'!P32+'[1]070802'!P32+'[1]070803'!P32+'[1]070804'!P32+'[1]070806'!P32+'[1]070307'!P32</f>
        <v>0</v>
      </c>
    </row>
    <row r="33" spans="1:13" ht="17.25" customHeight="1">
      <c r="A33" s="60" t="s">
        <v>58</v>
      </c>
      <c r="B33" s="57" t="s">
        <v>59</v>
      </c>
      <c r="C33" s="57" t="s">
        <v>60</v>
      </c>
      <c r="D33" s="53">
        <f>'[1]070101'!D33+'[1]070201зв'!D33+'[1]070202'!D33+'[1]070301'!D33+'[1]070303'!D33+'[1]070304'!D33+'[1]070401звед'!D33+'[1]070802'!D33+'[1]070803'!D33+'[1]070804'!D33+'[1]070806'!D33+'[1]070307'!D33</f>
        <v>0</v>
      </c>
      <c r="E33" s="53">
        <f>'[1]070101'!E33+'[1]070201зв'!E33+'[1]070202'!E33+'[1]070301'!E33+'[1]070303'!E33+'[1]070304'!E33+'[1]070401звед'!E33+'[1]070802'!E33+'[1]070803'!E33+'[1]070804'!E33+'[1]070806'!E33+'[1]070307'!E33</f>
        <v>0</v>
      </c>
      <c r="F33" s="53">
        <f>'[1]070101'!F33+'[1]070201зв'!F33+'[1]070202'!F33+'[1]070301'!F33+'[1]070303'!F33+'[1]070304'!F33+'[1]070401звед'!F33+'[1]070802'!F33+'[1]070803'!F33+'[1]070804'!F33+'[1]070806'!F33+'[1]070307'!F33</f>
        <v>0</v>
      </c>
      <c r="G33" s="53">
        <f>'[1]070101'!G33+'[1]070201зв'!G33+'[1]070202'!G33+'[1]070301'!G33+'[1]070303'!G33+'[1]070304'!G33+'[1]070401звед'!G33+'[1]070802'!G33+'[1]070803'!G33+'[1]070804'!G33+'[1]070806'!G33+'[1]070307'!G33</f>
        <v>0</v>
      </c>
      <c r="H33" s="53">
        <f>'[1]070101'!H33+'[1]070201зв'!H33+'[1]070202'!H33+'[1]070301'!H33+'[1]070303'!H33+'[1]070304'!H33+'[1]070401звед'!H33+'[1]070802'!H33+'[1]070803'!H33+'[1]070804'!H33+'[1]070806'!H33+'[1]070307'!H33</f>
        <v>0</v>
      </c>
      <c r="I33" s="53">
        <f>'[1]70000'!K33+'[1]10116'!K33</f>
        <v>0</v>
      </c>
      <c r="J33" s="53">
        <f>'[1]70000'!L33+'[1]10116'!L33</f>
        <v>0</v>
      </c>
      <c r="K33" s="55">
        <f>'[1]70000'!M33+'[1]10116'!M33</f>
        <v>0</v>
      </c>
      <c r="L33" s="55">
        <v>0</v>
      </c>
      <c r="M33" s="54">
        <f>'[1]70000'!P33+'[1]10116'!P33</f>
        <v>0</v>
      </c>
    </row>
    <row r="34" spans="1:13" ht="12.75">
      <c r="A34" s="232" t="s">
        <v>61</v>
      </c>
      <c r="B34" s="234" t="s">
        <v>62</v>
      </c>
      <c r="C34" s="234" t="s">
        <v>63</v>
      </c>
      <c r="D34" s="205">
        <f>D38+D39+D40+D41+D42+D43+D45</f>
        <v>24187.02</v>
      </c>
      <c r="E34" s="205">
        <f>E38+E39+E40+E41+E42+E43+E45</f>
        <v>17660</v>
      </c>
      <c r="F34" s="205">
        <f>F38+F39+F40+F41+F42+F43+F45</f>
        <v>13460</v>
      </c>
      <c r="G34" s="203">
        <v>0</v>
      </c>
      <c r="H34" s="205">
        <f>H38+H39+H40+H41+H42+H43+H45</f>
        <v>379201.0800000001</v>
      </c>
      <c r="I34" s="205">
        <f>I38+I39+I40+I41+I42+I43+I45</f>
        <v>370393.16000000003</v>
      </c>
      <c r="J34" s="205">
        <f>J38+J39+J40+J41+J42+J43+J45</f>
        <v>47932.98999999999</v>
      </c>
      <c r="K34" s="198">
        <f>K38+K39+K40+K41+K42+K43+K45</f>
        <v>322460.17000000004</v>
      </c>
      <c r="L34" s="230">
        <v>0</v>
      </c>
      <c r="M34" s="198">
        <f>M38+M39+M40+M41+M42+M43+M45</f>
        <v>334703.58</v>
      </c>
    </row>
    <row r="35" spans="1:13" ht="4.5" customHeight="1">
      <c r="A35" s="233"/>
      <c r="B35" s="235"/>
      <c r="C35" s="235"/>
      <c r="D35" s="205"/>
      <c r="E35" s="205"/>
      <c r="F35" s="205"/>
      <c r="G35" s="203"/>
      <c r="H35" s="205"/>
      <c r="I35" s="205"/>
      <c r="J35" s="205"/>
      <c r="K35" s="199"/>
      <c r="L35" s="231"/>
      <c r="M35" s="199"/>
    </row>
    <row r="36" spans="1:13" ht="13.5" thickBot="1">
      <c r="A36" s="63"/>
      <c r="B36" s="64"/>
      <c r="C36" s="64"/>
      <c r="D36" s="65"/>
      <c r="E36" s="65"/>
      <c r="F36" s="65"/>
      <c r="G36" s="65"/>
      <c r="H36" s="65"/>
      <c r="I36" s="65"/>
      <c r="J36" s="65"/>
      <c r="K36" s="66"/>
      <c r="L36" s="65"/>
      <c r="M36" s="66"/>
    </row>
    <row r="37" spans="1:13" ht="14.25" thickBot="1" thickTop="1">
      <c r="A37" s="39">
        <v>1</v>
      </c>
      <c r="B37" s="40">
        <v>2</v>
      </c>
      <c r="C37" s="41">
        <v>3</v>
      </c>
      <c r="D37" s="40">
        <v>4</v>
      </c>
      <c r="E37" s="40">
        <v>5</v>
      </c>
      <c r="F37" s="40">
        <v>6</v>
      </c>
      <c r="G37" s="40">
        <v>7</v>
      </c>
      <c r="H37" s="40">
        <v>8</v>
      </c>
      <c r="I37" s="40">
        <v>9</v>
      </c>
      <c r="J37" s="40">
        <v>10</v>
      </c>
      <c r="K37" s="40">
        <v>11</v>
      </c>
      <c r="L37" s="40">
        <v>12</v>
      </c>
      <c r="M37" s="40">
        <v>13</v>
      </c>
    </row>
    <row r="38" spans="1:13" ht="20.25" customHeight="1" thickTop="1">
      <c r="A38" s="67" t="s">
        <v>64</v>
      </c>
      <c r="B38" s="68">
        <v>2210</v>
      </c>
      <c r="C38" s="69" t="s">
        <v>65</v>
      </c>
      <c r="D38" s="55">
        <f>'[1]70000'!D39+'[1]10116'!D39+'[1]91108'!D39</f>
        <v>0</v>
      </c>
      <c r="E38" s="55">
        <f>'[1]70000'!E39+'[1]10116'!E39+'[1]91108'!E39</f>
        <v>0</v>
      </c>
      <c r="F38" s="55">
        <f>'[1]70000'!F39+'[1]10116'!F39+'[1]91108'!F39</f>
        <v>0</v>
      </c>
      <c r="G38" s="55">
        <f>'[1]70000'!G39+'[1]10116'!G39+'[1]91108'!G39</f>
        <v>0</v>
      </c>
      <c r="H38" s="48">
        <f>'[1]70000'!H39+'[1]10116'!H39+'[1]91108'!H39</f>
        <v>32423.7</v>
      </c>
      <c r="I38" s="48">
        <f>'[1]70000'!K39+'[1]10116'!K39+'[1]91108'!K39+'[1]240900'!K36</f>
        <v>83548.41</v>
      </c>
      <c r="J38" s="48">
        <f>'[1]70000'!L39+'[1]10116'!L39+'[1]91108'!L39</f>
        <v>10878.41</v>
      </c>
      <c r="K38" s="55">
        <f>'[1]240900'!M36</f>
        <v>72670</v>
      </c>
      <c r="L38" s="70">
        <f>'[1]70000'!N39+'[1]10116'!N39+'[1]91108'!N39</f>
        <v>0</v>
      </c>
      <c r="M38" s="54">
        <f>'[1]70000'!P39+'[1]10116'!P39+'[1]91108'!P39+'[1]240900'!P36</f>
        <v>83548.41</v>
      </c>
    </row>
    <row r="39" spans="1:13" ht="12.75">
      <c r="A39" s="71" t="s">
        <v>66</v>
      </c>
      <c r="B39" s="72">
        <v>2220</v>
      </c>
      <c r="C39" s="59" t="s">
        <v>67</v>
      </c>
      <c r="D39" s="55">
        <f>'[1]70000'!D40+'[1]10116'!D40+'[1]91108'!D40</f>
        <v>0</v>
      </c>
      <c r="E39" s="55">
        <f>'[1]70000'!E40+'[1]10116'!E40+'[1]91108'!E40</f>
        <v>0</v>
      </c>
      <c r="F39" s="55">
        <f>'[1]70000'!F40+'[1]10116'!F40+'[1]91108'!F40</f>
        <v>0</v>
      </c>
      <c r="G39" s="55">
        <f>'[1]70000'!G40+'[1]10116'!G40+'[1]91108'!G40</f>
        <v>0</v>
      </c>
      <c r="H39" s="53">
        <f>'[1]70000'!H40+'[1]10116'!H40+'[1]91108'!H40</f>
        <v>0</v>
      </c>
      <c r="I39" s="55">
        <f>'[1]70000'!K40+'[1]10116'!K40+'[1]91108'!K40</f>
        <v>1335</v>
      </c>
      <c r="J39" s="53">
        <f>'[1]70000'!L40+'[1]10116'!L40+'[1]91108'!L40</f>
        <v>0</v>
      </c>
      <c r="K39" s="54">
        <f>'[1]70000'!M40+'[1]10116'!M40+'[1]91108'!M40</f>
        <v>1335</v>
      </c>
      <c r="L39" s="70">
        <f>'[1]70000'!N40+'[1]10116'!N40+'[1]91108'!N40</f>
        <v>0</v>
      </c>
      <c r="M39" s="73">
        <f>'[1]70000'!P40+'[1]10116'!P40+'[1]91108'!P40</f>
        <v>1335</v>
      </c>
    </row>
    <row r="40" spans="1:13" ht="12.75">
      <c r="A40" s="67" t="s">
        <v>68</v>
      </c>
      <c r="B40" s="72">
        <v>2230</v>
      </c>
      <c r="C40" s="59" t="s">
        <v>69</v>
      </c>
      <c r="D40" s="55">
        <f>'[1]70000'!D41+'[1]10116'!D41+'[1]91108'!D41</f>
        <v>0</v>
      </c>
      <c r="E40" s="55">
        <f>'[1]70000'!E41+'[1]10116'!E41+'[1]91108'!E41</f>
        <v>0</v>
      </c>
      <c r="F40" s="55">
        <f>'[1]70000'!F41+'[1]10116'!F41+'[1]91108'!F41</f>
        <v>0</v>
      </c>
      <c r="G40" s="55">
        <f>'[1]70000'!G41+'[1]10116'!G41+'[1]91108'!G41</f>
        <v>0</v>
      </c>
      <c r="H40" s="48">
        <f>'[1]70000'!H41+'[1]10116'!H41+'[1]91108'!H41</f>
        <v>18880.65</v>
      </c>
      <c r="I40" s="55">
        <f>'[1]70000'!K41+'[1]10116'!K41+'[1]91108'!K41</f>
        <v>26725.180000000004</v>
      </c>
      <c r="J40" s="53">
        <f>'[1]70000'!L41+'[1]10116'!L41+'[1]91108'!L41</f>
        <v>0</v>
      </c>
      <c r="K40" s="54">
        <f>'[1]70000'!M41+'[1]10116'!M41+'[1]91108'!M41</f>
        <v>26725.180000000004</v>
      </c>
      <c r="L40" s="70">
        <f>'[1]70000'!N41+'[1]10116'!N41+'[1]91108'!N41</f>
        <v>0</v>
      </c>
      <c r="M40" s="54">
        <f>'[1]70000'!P41+'[1]10116'!P41+'[1]91108'!P41</f>
        <v>26725.180000000004</v>
      </c>
    </row>
    <row r="41" spans="1:13" ht="12.75">
      <c r="A41" s="67" t="s">
        <v>70</v>
      </c>
      <c r="B41" s="72">
        <v>2240</v>
      </c>
      <c r="C41" s="59" t="s">
        <v>71</v>
      </c>
      <c r="D41" s="55">
        <f>'[1]70000'!D42+'[1]10116'!D42+'[1]91108'!D42</f>
        <v>0</v>
      </c>
      <c r="E41" s="55">
        <f>'[1]70000'!E42+'[1]10116'!E42+'[1]91108'!E42</f>
        <v>0</v>
      </c>
      <c r="F41" s="55">
        <f>'[1]70000'!F42+'[1]10116'!F42+'[1]91108'!F42</f>
        <v>0</v>
      </c>
      <c r="G41" s="55">
        <f>'[1]70000'!G42+'[1]10116'!G42+'[1]91108'!G42</f>
        <v>0</v>
      </c>
      <c r="H41" s="48">
        <f>'[1]70000'!H42+'[1]10116'!H42+'[1]91108'!H42</f>
        <v>325421.98000000004</v>
      </c>
      <c r="I41" s="48">
        <f>'[1]70000'!K42+'[1]10116'!K42+'[1]91108'!K42</f>
        <v>248554.37</v>
      </c>
      <c r="J41" s="48">
        <f>'[1]70000'!L42+'[1]10116'!L42+'[1]91108'!L42</f>
        <v>37054.579999999994</v>
      </c>
      <c r="K41" s="48">
        <f>'[1]70000'!M42+'[1]10116'!M42+'[1]91108'!M42</f>
        <v>211499.79</v>
      </c>
      <c r="L41" s="70">
        <f>'[1]70000'!N42+'[1]10116'!N42+'[1]91108'!N42</f>
        <v>0</v>
      </c>
      <c r="M41" s="54">
        <f>'[1]70000'!P42+'[1]10116'!P42+'[1]91108'!P42</f>
        <v>212864.79</v>
      </c>
    </row>
    <row r="42" spans="1:13" ht="12.75">
      <c r="A42" s="74" t="s">
        <v>72</v>
      </c>
      <c r="B42" s="72">
        <v>2250</v>
      </c>
      <c r="C42" s="59" t="s">
        <v>73</v>
      </c>
      <c r="D42" s="55">
        <f>'[1]70000'!D43+'[1]10116'!D43+'[1]91108'!D43</f>
        <v>0</v>
      </c>
      <c r="E42" s="55">
        <f>'[1]70000'!E43+'[1]10116'!E43+'[1]91108'!E43</f>
        <v>0</v>
      </c>
      <c r="F42" s="55">
        <f>'[1]70000'!F43+'[1]10116'!F43+'[1]91108'!F43</f>
        <v>0</v>
      </c>
      <c r="G42" s="55">
        <f>'[1]70000'!G43+'[1]10116'!G43+'[1]91108'!G43</f>
        <v>0</v>
      </c>
      <c r="H42" s="48">
        <f>'[1]70000'!H43+'[1]10116'!H43+'[1]91108'!H43</f>
        <v>2474.75</v>
      </c>
      <c r="I42" s="48">
        <f>'[1]70000'!K43+'[1]10116'!K43+'[1]91108'!K43</f>
        <v>773.24</v>
      </c>
      <c r="J42" s="53">
        <f>'[1]70000'!L43+'[1]10116'!L43+'[1]91108'!L43</f>
        <v>0</v>
      </c>
      <c r="K42" s="73">
        <f>'[1]70000'!M43+'[1]10116'!M43+'[1]91108'!M43</f>
        <v>773.24</v>
      </c>
      <c r="L42" s="70">
        <f>'[1]70000'!N43+'[1]10116'!N43+'[1]91108'!N43</f>
        <v>0</v>
      </c>
      <c r="M42" s="73">
        <f>'[1]70000'!P43+'[1]10116'!P43+'[1]91108'!P43</f>
        <v>773.24</v>
      </c>
    </row>
    <row r="43" spans="1:13" ht="24">
      <c r="A43" s="74" t="s">
        <v>74</v>
      </c>
      <c r="B43" s="75">
        <v>2260</v>
      </c>
      <c r="C43" s="57" t="s">
        <v>75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4">
        <v>0</v>
      </c>
      <c r="L43" s="55">
        <v>0</v>
      </c>
      <c r="M43" s="54">
        <v>0</v>
      </c>
    </row>
    <row r="44" spans="1:13" ht="24" hidden="1">
      <c r="A44" s="74" t="s">
        <v>74</v>
      </c>
      <c r="B44" s="80">
        <v>2260</v>
      </c>
      <c r="C44" s="57" t="s">
        <v>75</v>
      </c>
      <c r="D44" s="48">
        <f>'[1]070101'!D49+'[1]070201зв'!D49+'[1]070202'!D49+'[1]070301'!D49+'[1]070303'!D49+'[1]070304'!D49+'[1]070401звед'!D49+'[1]070802'!D49+'[1]070803'!D49+'[1]070804'!D49+'[1]070806'!D49+'[1]070307'!D49</f>
        <v>0</v>
      </c>
      <c r="E44" s="48">
        <v>0</v>
      </c>
      <c r="F44" s="48">
        <v>0</v>
      </c>
      <c r="G44" s="78">
        <v>0</v>
      </c>
      <c r="H44" s="48">
        <v>0</v>
      </c>
      <c r="I44" s="78">
        <v>0</v>
      </c>
      <c r="J44" s="78">
        <v>0</v>
      </c>
      <c r="K44" s="79">
        <v>0</v>
      </c>
      <c r="L44" s="78">
        <v>0</v>
      </c>
      <c r="M44" s="79">
        <v>0</v>
      </c>
    </row>
    <row r="45" spans="1:13" ht="14.25" customHeight="1">
      <c r="A45" s="81" t="s">
        <v>170</v>
      </c>
      <c r="B45" s="82">
        <v>2270</v>
      </c>
      <c r="C45" s="57" t="s">
        <v>77</v>
      </c>
      <c r="D45" s="48">
        <f>'[1]070101'!D50+'[1]070201зв'!D50+'[1]070202'!D50+'[1]070301'!D50+'[1]070303'!D50+'[1]070304'!D50+'[1]070401звед'!D50+'[1]070802'!D50+'[1]070803'!D50+'[1]070804'!D50+'[1]070806'!D50+'[1]070307'!D50</f>
        <v>24187.02</v>
      </c>
      <c r="E45" s="48">
        <f>'[1]070101'!E50+'[1]070201зв'!E50+'[1]070202'!E50+'[1]070301'!E50+'[1]070303'!E50+'[1]070304'!E50+'[1]070401звед'!E50+'[1]070802'!E50+'[1]070803'!E50+'[1]070804'!E50+'[1]070806'!E50+'[1]070307'!E50</f>
        <v>17660</v>
      </c>
      <c r="F45" s="53">
        <f>'[1]070101'!F50+'[1]070201зв'!F50+'[1]070202'!F50+'[1]070301'!F50+'[1]070303'!F50+'[1]070304'!F50+'[1]070401звед'!F50+'[1]070802'!F50+'[1]070803'!F50+'[1]070804'!F50+'[1]070806'!F50+'[1]070307'!F50</f>
        <v>13460</v>
      </c>
      <c r="G45" s="55">
        <f>'[1]070101'!G50+'[1]070201зв'!G50+'[1]070202'!G50+'[1]070301'!G50+'[1]070303'!G50+'[1]070304'!G50+'[1]070401звед'!G50+'[1]070802'!G50+'[1]070803'!G50+'[1]070804'!G50+'[1]070806'!G50+'[1]070307'!G50</f>
        <v>0</v>
      </c>
      <c r="H45" s="55">
        <f>'[1]70000'!H50+'[1]10116'!H50+'[1]240900'!H48</f>
        <v>0</v>
      </c>
      <c r="I45" s="55">
        <f>I46+I47+I48+I49</f>
        <v>9456.960000000001</v>
      </c>
      <c r="J45" s="55">
        <f>J46+J47+J48+J49</f>
        <v>0</v>
      </c>
      <c r="K45" s="54">
        <f>K46+K47+K48+K49</f>
        <v>9456.960000000001</v>
      </c>
      <c r="L45" s="55">
        <f>L46+L47+L48+L49</f>
        <v>0</v>
      </c>
      <c r="M45" s="54">
        <f>M46+M47+M48+M49</f>
        <v>9456.960000000001</v>
      </c>
    </row>
    <row r="46" spans="1:13" ht="12.75">
      <c r="A46" s="83" t="s">
        <v>78</v>
      </c>
      <c r="B46" s="84">
        <v>2271</v>
      </c>
      <c r="C46" s="85" t="s">
        <v>79</v>
      </c>
      <c r="D46" s="53">
        <f>'[1]70000'!D51+'[1]10116'!D51+'[1]91108'!D51</f>
        <v>19787.02</v>
      </c>
      <c r="E46" s="53">
        <f>'[1]70000'!E51+'[1]10116'!E51+'[1]91108'!E51</f>
        <v>13460</v>
      </c>
      <c r="F46" s="53">
        <f>'[1]70000'!F51+'[1]10116'!F51+'[1]91108'!F51</f>
        <v>13460</v>
      </c>
      <c r="G46" s="55">
        <f>'[1]70000'!G51+'[1]10116'!G51+'[1]91108'!G51</f>
        <v>0</v>
      </c>
      <c r="H46" s="55">
        <f>'[1]70000'!H51+'[1]10116'!H51+'[1]91108'!H51</f>
        <v>0</v>
      </c>
      <c r="I46" s="55">
        <f>'[1]70000'!K51+'[1]10116'!K51+'[1]91108'!K51</f>
        <v>0</v>
      </c>
      <c r="J46" s="55">
        <f>'[1]70000'!L51+'[1]10116'!L51+'[1]91108'!L51</f>
        <v>0</v>
      </c>
      <c r="K46" s="54">
        <f>'[1]70000'!M51+'[1]10116'!M51+'[1]91108'!M51</f>
        <v>0</v>
      </c>
      <c r="L46" s="55">
        <f>'[1]70000'!N51+'[1]10116'!N51+'[1]91108'!N51</f>
        <v>0</v>
      </c>
      <c r="M46" s="54">
        <f>'[1]70000'!P51+'[1]10116'!P51+'[1]91108'!P51</f>
        <v>0</v>
      </c>
    </row>
    <row r="47" spans="1:13" ht="12.75">
      <c r="A47" s="83" t="s">
        <v>80</v>
      </c>
      <c r="B47" s="84">
        <v>2272</v>
      </c>
      <c r="C47" s="85" t="s">
        <v>81</v>
      </c>
      <c r="D47" s="53">
        <f>'[1]70000'!D52+'[1]10116'!D52+'[1]91108'!D52</f>
        <v>0</v>
      </c>
      <c r="E47" s="53">
        <f>'[1]70000'!E52+'[1]10116'!E52+'[1]91108'!E52</f>
        <v>0</v>
      </c>
      <c r="F47" s="55">
        <f>'[1]70000'!F52+'[1]10116'!F52+'[1]91108'!F52</f>
        <v>0</v>
      </c>
      <c r="G47" s="55">
        <f>'[1]70000'!G52+'[1]10116'!G52+'[1]91108'!G52</f>
        <v>0</v>
      </c>
      <c r="H47" s="55">
        <f>'[1]70000'!H52+'[1]10116'!H52+'[1]91108'!H52</f>
        <v>0</v>
      </c>
      <c r="I47" s="55">
        <f>'[1]70000'!K52+'[1]10116'!K52+'[1]91108'!K52</f>
        <v>9456.960000000001</v>
      </c>
      <c r="J47" s="55">
        <f>'[1]70000'!L52+'[1]10116'!L52+'[1]91108'!L52</f>
        <v>0</v>
      </c>
      <c r="K47" s="54">
        <f>'[1]70000'!M52+'[1]10116'!M52+'[1]91108'!M52</f>
        <v>9456.960000000001</v>
      </c>
      <c r="L47" s="55">
        <f>'[1]70000'!N52+'[1]10116'!N52+'[1]91108'!N52</f>
        <v>0</v>
      </c>
      <c r="M47" s="54">
        <f>'[1]70000'!P52+'[1]10116'!P52+'[1]91108'!P52</f>
        <v>9456.960000000001</v>
      </c>
    </row>
    <row r="48" spans="1:13" ht="12.75">
      <c r="A48" s="83" t="s">
        <v>82</v>
      </c>
      <c r="B48" s="84">
        <v>2273</v>
      </c>
      <c r="C48" s="85" t="s">
        <v>83</v>
      </c>
      <c r="D48" s="53">
        <f>'[1]70000'!D53+'[1]10116'!D53+'[1]91108'!D53</f>
        <v>0</v>
      </c>
      <c r="E48" s="53">
        <f>'[1]70000'!E53+'[1]10116'!E53+'[1]91108'!E53</f>
        <v>0</v>
      </c>
      <c r="F48" s="55">
        <f>'[1]70000'!F53+'[1]10116'!F53+'[1]91108'!F53</f>
        <v>0</v>
      </c>
      <c r="G48" s="55">
        <f>'[1]70000'!G53+'[1]10116'!G53+'[1]91108'!G53</f>
        <v>0</v>
      </c>
      <c r="H48" s="55">
        <f>'[1]70000'!H53+'[1]10116'!H53+'[1]91108'!H53</f>
        <v>0</v>
      </c>
      <c r="I48" s="55">
        <f>'[1]70000'!K53+'[1]10116'!K53+'[1]91108'!K53</f>
        <v>0</v>
      </c>
      <c r="J48" s="55">
        <f>'[1]70000'!L53+'[1]10116'!L53+'[1]91108'!L53</f>
        <v>0</v>
      </c>
      <c r="K48" s="54">
        <f>'[1]70000'!M53+'[1]10116'!M53+'[1]91108'!M53</f>
        <v>0</v>
      </c>
      <c r="L48" s="55">
        <f>'[1]70000'!N53+'[1]10116'!N53+'[1]91108'!N53</f>
        <v>0</v>
      </c>
      <c r="M48" s="54">
        <f>'[1]70000'!P53+'[1]10116'!P53+'[1]91108'!P53</f>
        <v>0</v>
      </c>
    </row>
    <row r="49" spans="1:13" ht="12.75">
      <c r="A49" s="83" t="s">
        <v>84</v>
      </c>
      <c r="B49" s="84">
        <v>2274</v>
      </c>
      <c r="C49" s="85" t="s">
        <v>85</v>
      </c>
      <c r="D49" s="48">
        <f>'[1]70000'!D54+'[1]10116'!D54+'[1]91108'!D54</f>
        <v>4400</v>
      </c>
      <c r="E49" s="48">
        <f>'[1]70000'!E54+'[1]10116'!E54+'[1]91108'!E54</f>
        <v>4200</v>
      </c>
      <c r="F49" s="55">
        <f>'[1]070101'!F54+'[1]070201зв'!F54+'[1]070202'!F54+'[1]070301'!F54+'[1]070303'!F54+'[1]070304'!F54+'[1]070401звед'!F54+'[1]070802'!F54+'[1]070803'!F54+'[1]070804'!F54+'[1]070806'!F54+'[1]070307'!F54</f>
        <v>0</v>
      </c>
      <c r="G49" s="55">
        <f>'[1]070101'!G54+'[1]070201зв'!G54+'[1]070202'!G54+'[1]070301'!G54+'[1]070303'!G54+'[1]070304'!G54+'[1]070401звед'!G54+'[1]070802'!G54+'[1]070803'!G54+'[1]070804'!G54+'[1]070806'!G54+'[1]070307'!G54</f>
        <v>0</v>
      </c>
      <c r="H49" s="55">
        <f>'[1]070101'!H54+'[1]070201зв'!H54+'[1]070202'!H54+'[1]070301'!H54+'[1]070303'!H54+'[1]070304'!H54+'[1]070401звед'!H54+'[1]070802'!H54+'[1]070803'!H54+'[1]070804'!H54+'[1]070806'!H54+'[1]070307'!H54</f>
        <v>0</v>
      </c>
      <c r="I49" s="55">
        <f>'[1]70000'!K54+'[1]10116'!K54</f>
        <v>0</v>
      </c>
      <c r="J49" s="55">
        <f>'[1]70000'!L54+'[1]10116'!L54</f>
        <v>0</v>
      </c>
      <c r="K49" s="54">
        <f>'[1]70000'!M54+'[1]10116'!M54</f>
        <v>0</v>
      </c>
      <c r="L49" s="55">
        <f>'[1]070101'!N54+'[1]070201зв'!N54+'[1]070202'!N54+'[1]070301'!N54+'[1]070303'!N54+'[1]070304'!N54+'[1]070401звед'!N54+'[1]070802'!N54+'[1]070803'!N54+'[1]070804'!N54+'[1]070806'!N54+'[1]070307'!N54</f>
        <v>0</v>
      </c>
      <c r="M49" s="54">
        <f>'[1]70000'!P54+'[1]10116'!P54</f>
        <v>0</v>
      </c>
    </row>
    <row r="50" spans="1:13" ht="12.75">
      <c r="A50" s="83" t="s">
        <v>86</v>
      </c>
      <c r="B50" s="84">
        <v>2275</v>
      </c>
      <c r="C50" s="85" t="s">
        <v>87</v>
      </c>
      <c r="D50" s="55">
        <f>'[1]70000'!D55+'[1]10116'!D55+'[1]91108'!D55</f>
        <v>0</v>
      </c>
      <c r="E50" s="55">
        <f>'[1]70000'!E55+'[1]10116'!E55+'[1]91108'!E55</f>
        <v>0</v>
      </c>
      <c r="F50" s="55">
        <f>'[1]70000'!F55+'[1]10116'!F55+'[1]91108'!F55</f>
        <v>0</v>
      </c>
      <c r="G50" s="55">
        <f>'[1]70000'!G55+'[1]10116'!G55+'[1]91108'!G55</f>
        <v>0</v>
      </c>
      <c r="H50" s="55">
        <f>'[1]70000'!H55+'[1]10116'!H55+'[1]91108'!H55</f>
        <v>0</v>
      </c>
      <c r="I50" s="55">
        <f>'[1]70000'!K55+'[1]10116'!K55+'[1]91108'!K55</f>
        <v>0</v>
      </c>
      <c r="J50" s="55">
        <f>'[1]70000'!L55+'[1]10116'!L55+'[1]91108'!L55</f>
        <v>0</v>
      </c>
      <c r="K50" s="54">
        <f>'[1]70000'!M55+'[1]10116'!M55+'[1]91108'!M55</f>
        <v>0</v>
      </c>
      <c r="L50" s="55">
        <f>'[1]70000'!N55+'[1]10116'!N55+'[1]91108'!N55</f>
        <v>0</v>
      </c>
      <c r="M50" s="55">
        <f>'[1]70000'!P55+'[1]10116'!P55+'[1]91108'!P55</f>
        <v>0</v>
      </c>
    </row>
    <row r="51" spans="1:13" ht="12.75">
      <c r="A51" s="207" t="s">
        <v>88</v>
      </c>
      <c r="B51" s="209">
        <v>2280</v>
      </c>
      <c r="C51" s="211" t="s">
        <v>89</v>
      </c>
      <c r="D51" s="230">
        <f>D53+D54</f>
        <v>0</v>
      </c>
      <c r="E51" s="230">
        <f>E53+E54</f>
        <v>0</v>
      </c>
      <c r="F51" s="230">
        <f>F53+F54</f>
        <v>0</v>
      </c>
      <c r="G51" s="230">
        <f>G53+G54</f>
        <v>0</v>
      </c>
      <c r="H51" s="230">
        <f aca="true" t="shared" si="1" ref="H51:M51">H53+H54</f>
        <v>0</v>
      </c>
      <c r="I51" s="230">
        <f t="shared" si="1"/>
        <v>0</v>
      </c>
      <c r="J51" s="230">
        <f t="shared" si="1"/>
        <v>0</v>
      </c>
      <c r="K51" s="228">
        <f t="shared" si="1"/>
        <v>0</v>
      </c>
      <c r="L51" s="230">
        <f t="shared" si="1"/>
        <v>0</v>
      </c>
      <c r="M51" s="230">
        <f t="shared" si="1"/>
        <v>0</v>
      </c>
    </row>
    <row r="52" spans="1:13" ht="12.75">
      <c r="A52" s="208"/>
      <c r="B52" s="210"/>
      <c r="C52" s="212"/>
      <c r="D52" s="231"/>
      <c r="E52" s="231"/>
      <c r="F52" s="231"/>
      <c r="G52" s="231"/>
      <c r="H52" s="231"/>
      <c r="I52" s="231"/>
      <c r="J52" s="231"/>
      <c r="K52" s="229"/>
      <c r="L52" s="231"/>
      <c r="M52" s="231"/>
    </row>
    <row r="53" spans="1:13" ht="36">
      <c r="A53" s="47" t="s">
        <v>90</v>
      </c>
      <c r="B53" s="76">
        <v>2281</v>
      </c>
      <c r="C53" s="77" t="s">
        <v>87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4">
        <v>0</v>
      </c>
      <c r="L53" s="55">
        <v>0</v>
      </c>
      <c r="M53" s="55">
        <v>0</v>
      </c>
    </row>
    <row r="54" spans="1:13" ht="36">
      <c r="A54" s="58" t="s">
        <v>91</v>
      </c>
      <c r="B54" s="76">
        <v>2282</v>
      </c>
      <c r="C54" s="77" t="s">
        <v>92</v>
      </c>
      <c r="D54" s="55">
        <v>0</v>
      </c>
      <c r="E54" s="55">
        <v>0</v>
      </c>
      <c r="F54" s="55">
        <v>0</v>
      </c>
      <c r="G54" s="55">
        <v>0</v>
      </c>
      <c r="H54" s="55">
        <f>'[1]70000'!H59</f>
        <v>0</v>
      </c>
      <c r="I54" s="55">
        <v>0</v>
      </c>
      <c r="J54" s="55">
        <v>0</v>
      </c>
      <c r="K54" s="54">
        <v>0</v>
      </c>
      <c r="L54" s="55">
        <v>0</v>
      </c>
      <c r="M54" s="55">
        <v>0</v>
      </c>
    </row>
    <row r="55" spans="1:13" ht="12.75">
      <c r="A55" s="62" t="s">
        <v>93</v>
      </c>
      <c r="B55" s="88">
        <v>2400</v>
      </c>
      <c r="C55" s="61" t="s">
        <v>94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4">
        <v>0</v>
      </c>
      <c r="L55" s="55">
        <v>0</v>
      </c>
      <c r="M55" s="55">
        <v>0</v>
      </c>
    </row>
    <row r="56" spans="1:13" ht="24">
      <c r="A56" s="67" t="s">
        <v>95</v>
      </c>
      <c r="B56" s="76">
        <v>2410</v>
      </c>
      <c r="C56" s="77" t="s">
        <v>96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4">
        <v>0</v>
      </c>
      <c r="L56" s="55">
        <v>0</v>
      </c>
      <c r="M56" s="55">
        <v>0</v>
      </c>
    </row>
    <row r="57" spans="1:13" ht="24">
      <c r="A57" s="67" t="s">
        <v>97</v>
      </c>
      <c r="B57" s="76">
        <v>2420</v>
      </c>
      <c r="C57" s="77" t="s">
        <v>98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4">
        <v>0</v>
      </c>
      <c r="L57" s="55">
        <v>0</v>
      </c>
      <c r="M57" s="55">
        <v>0</v>
      </c>
    </row>
    <row r="58" spans="1:13" ht="12.75">
      <c r="A58" s="89" t="s">
        <v>99</v>
      </c>
      <c r="B58" s="90">
        <v>2600</v>
      </c>
      <c r="C58" s="43" t="s">
        <v>100</v>
      </c>
      <c r="D58" s="55">
        <f>D59+D61</f>
        <v>0</v>
      </c>
      <c r="E58" s="55">
        <f aca="true" t="shared" si="2" ref="E58:M58">E59+E61</f>
        <v>0</v>
      </c>
      <c r="F58" s="55">
        <f t="shared" si="2"/>
        <v>0</v>
      </c>
      <c r="G58" s="55">
        <f t="shared" si="2"/>
        <v>0</v>
      </c>
      <c r="H58" s="55">
        <f t="shared" si="2"/>
        <v>0</v>
      </c>
      <c r="I58" s="55">
        <f t="shared" si="2"/>
        <v>0</v>
      </c>
      <c r="J58" s="55">
        <f t="shared" si="2"/>
        <v>0</v>
      </c>
      <c r="K58" s="54">
        <f t="shared" si="2"/>
        <v>0</v>
      </c>
      <c r="L58" s="55">
        <f t="shared" si="2"/>
        <v>0</v>
      </c>
      <c r="M58" s="55">
        <f t="shared" si="2"/>
        <v>0</v>
      </c>
    </row>
    <row r="59" spans="1:13" ht="12.75">
      <c r="A59" s="207" t="s">
        <v>101</v>
      </c>
      <c r="B59" s="209">
        <v>2610</v>
      </c>
      <c r="C59" s="211" t="s">
        <v>102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0">
        <v>0</v>
      </c>
      <c r="K59" s="228">
        <v>0</v>
      </c>
      <c r="L59" s="230">
        <v>0</v>
      </c>
      <c r="M59" s="230">
        <v>0</v>
      </c>
    </row>
    <row r="60" spans="1:13" ht="12.75">
      <c r="A60" s="208"/>
      <c r="B60" s="210"/>
      <c r="C60" s="212"/>
      <c r="D60" s="231"/>
      <c r="E60" s="231"/>
      <c r="F60" s="231"/>
      <c r="G60" s="231"/>
      <c r="H60" s="231"/>
      <c r="I60" s="231"/>
      <c r="J60" s="231"/>
      <c r="K60" s="229"/>
      <c r="L60" s="231"/>
      <c r="M60" s="231"/>
    </row>
    <row r="61" spans="1:13" ht="12.75">
      <c r="A61" s="207" t="s">
        <v>103</v>
      </c>
      <c r="B61" s="209">
        <v>2620</v>
      </c>
      <c r="C61" s="211" t="s">
        <v>104</v>
      </c>
      <c r="D61" s="230">
        <v>0</v>
      </c>
      <c r="E61" s="230">
        <v>0</v>
      </c>
      <c r="F61" s="230">
        <v>0</v>
      </c>
      <c r="G61" s="230">
        <v>0</v>
      </c>
      <c r="H61" s="230">
        <v>0</v>
      </c>
      <c r="I61" s="230">
        <v>0</v>
      </c>
      <c r="J61" s="230">
        <v>0</v>
      </c>
      <c r="K61" s="228">
        <v>0</v>
      </c>
      <c r="L61" s="230">
        <v>0</v>
      </c>
      <c r="M61" s="230">
        <v>0</v>
      </c>
    </row>
    <row r="62" spans="1:13" ht="12.75">
      <c r="A62" s="208"/>
      <c r="B62" s="210"/>
      <c r="C62" s="212"/>
      <c r="D62" s="231"/>
      <c r="E62" s="231"/>
      <c r="F62" s="231"/>
      <c r="G62" s="231"/>
      <c r="H62" s="231"/>
      <c r="I62" s="231"/>
      <c r="J62" s="231"/>
      <c r="K62" s="229"/>
      <c r="L62" s="231"/>
      <c r="M62" s="231"/>
    </row>
    <row r="63" spans="1:13" ht="12.75">
      <c r="A63" s="62" t="s">
        <v>105</v>
      </c>
      <c r="B63" s="82">
        <v>2700</v>
      </c>
      <c r="C63" s="91" t="s">
        <v>106</v>
      </c>
      <c r="D63" s="55">
        <f>'[1]070101'!D69+'[1]070201зв'!D68+'[1]070202'!D68+'[1]070301'!D68+'[1]070304'!D68+'[1]070401звед'!D68+'[1]070802'!D67+'[1]070803'!D68+'[1]070804'!D68+'[1]070806'!D68+'[1]070307'!D68</f>
        <v>0</v>
      </c>
      <c r="E63" s="55">
        <f>'[1]070101'!E69+'[1]070201зв'!E68+'[1]070202'!E68+'[1]070301'!E68+'[1]070304'!E68+'[1]070401звед'!E68+'[1]070802'!E67+'[1]070803'!E68+'[1]070804'!E68+'[1]070806'!E68+'[1]070307'!E68</f>
        <v>0</v>
      </c>
      <c r="F63" s="55">
        <f>'[1]070101'!F69+'[1]070201зв'!F68+'[1]070202'!F68+'[1]070301'!F68+'[1]070304'!F68+'[1]070401звед'!F68+'[1]070802'!F67+'[1]070803'!F68+'[1]070804'!F68+'[1]070806'!F68+'[1]070307'!F68</f>
        <v>0</v>
      </c>
      <c r="G63" s="55">
        <f>'[1]070101'!G69+'[1]070201зв'!G68+'[1]070202'!G68+'[1]070301'!G68+'[1]070304'!G68+'[1]070401звед'!G68+'[1]070802'!G67+'[1]070803'!G68+'[1]070804'!G68+'[1]070806'!G68+'[1]070307'!G68</f>
        <v>0</v>
      </c>
      <c r="H63" s="55">
        <f>'[1]070101'!H69+'[1]070201зв'!H68+'[1]070202'!H68+'[1]070301'!H68+'[1]070304'!H68+'[1]070401звед'!H68+'[1]070802'!H67+'[1]070803'!H68+'[1]070804'!H68+'[1]070806'!H68+'[1]070307'!H68</f>
        <v>0</v>
      </c>
      <c r="I63" s="55">
        <f>'[1]070101'!K69+'[1]070201зв'!K68+'[1]070202'!K68+'[1]070301'!K68+'[1]070304'!K68+'[1]070401звед'!K68+'[1]070802'!K67+'[1]070803'!K68+'[1]070804'!K68+'[1]070806'!K68+'[1]070307'!K68</f>
        <v>0</v>
      </c>
      <c r="J63" s="55">
        <f>'[1]070101'!L69+'[1]070201зв'!L68+'[1]070202'!L68+'[1]070301'!L68+'[1]070304'!L68+'[1]070401звед'!L68+'[1]070802'!L67+'[1]070803'!L68+'[1]070804'!L68+'[1]070806'!L68+'[1]070307'!L68</f>
        <v>0</v>
      </c>
      <c r="K63" s="54">
        <f>'[1]070101'!M69+'[1]070201зв'!M68+'[1]070202'!M68+'[1]070301'!M68+'[1]070304'!M68+'[1]070401звед'!M68+'[1]070802'!M67+'[1]070803'!M68+'[1]070804'!M68+'[1]070806'!M68+'[1]070307'!M68</f>
        <v>0</v>
      </c>
      <c r="L63" s="55">
        <f>'[1]070101'!N69+'[1]070201зв'!N68+'[1]070202'!N68+'[1]070301'!N68+'[1]070304'!N68+'[1]070401звед'!N68+'[1]070802'!N67+'[1]070803'!N68+'[1]070804'!N68+'[1]070806'!N68+'[1]070307'!N68</f>
        <v>0</v>
      </c>
      <c r="M63" s="55">
        <f>'[1]070101'!P69+'[1]070201зв'!P68+'[1]070202'!P68+'[1]070301'!P68+'[1]070304'!P68+'[1]070401звед'!P68+'[1]070802'!P67+'[1]070803'!P68+'[1]070804'!P68+'[1]070806'!P68+'[1]070307'!P68</f>
        <v>0</v>
      </c>
    </row>
    <row r="64" spans="1:13" ht="12.75">
      <c r="A64" s="67" t="s">
        <v>107</v>
      </c>
      <c r="B64" s="72">
        <v>2710</v>
      </c>
      <c r="C64" s="59" t="s">
        <v>108</v>
      </c>
      <c r="D64" s="55">
        <f>'[1]70000'!D69+'[1]10116'!D69+'[1]91108'!D69</f>
        <v>0</v>
      </c>
      <c r="E64" s="55">
        <f>'[1]70000'!E69+'[1]10116'!E69+'[1]91108'!E69</f>
        <v>0</v>
      </c>
      <c r="F64" s="55">
        <f>'[1]70000'!F69+'[1]10116'!F69+'[1]91108'!F69</f>
        <v>0</v>
      </c>
      <c r="G64" s="55">
        <f>'[1]70000'!G69+'[1]10116'!G69+'[1]91108'!G69</f>
        <v>0</v>
      </c>
      <c r="H64" s="55">
        <f>'[1]070101'!H70+'[1]070201зв'!H69+'[1]070202'!H69+'[1]070301'!H69+'[1]070304'!H69+'[1]070401звед'!H69+'[1]070802'!H68+'[1]070803'!H69+'[1]070804'!H69+'[1]070806'!H69+'[1]070307'!H69</f>
        <v>0</v>
      </c>
      <c r="I64" s="55">
        <f>'[1]70000'!K69+'[1]10116'!K69+'[1]91108'!K69</f>
        <v>0</v>
      </c>
      <c r="J64" s="55">
        <f>'[1]70000'!L69+'[1]10116'!L69+'[1]91108'!L69</f>
        <v>0</v>
      </c>
      <c r="K64" s="54">
        <f>'[1]70000'!M69+'[1]10116'!M69+'[1]91108'!M69</f>
        <v>0</v>
      </c>
      <c r="L64" s="55">
        <f>'[1]70000'!N69+'[1]10116'!N69+'[1]91108'!N69</f>
        <v>0</v>
      </c>
      <c r="M64" s="55">
        <f>'[1]70000'!P69+'[1]10116'!P69+'[1]91108'!P69</f>
        <v>0</v>
      </c>
    </row>
    <row r="65" spans="1:13" ht="12.75">
      <c r="A65" s="67" t="s">
        <v>109</v>
      </c>
      <c r="B65" s="72">
        <v>2720</v>
      </c>
      <c r="C65" s="59" t="s">
        <v>110</v>
      </c>
      <c r="D65" s="55">
        <f>'[1]70000'!D70+'[1]10116'!D70+'[1]91108'!D70</f>
        <v>0</v>
      </c>
      <c r="E65" s="55">
        <f>'[1]70000'!E70+'[1]10116'!E70+'[1]91108'!E70</f>
        <v>0</v>
      </c>
      <c r="F65" s="55">
        <f>'[1]70000'!F70+'[1]10116'!F70+'[1]91108'!F70</f>
        <v>0</v>
      </c>
      <c r="G65" s="55">
        <f>'[1]70000'!G70+'[1]10116'!G70+'[1]91108'!G70</f>
        <v>0</v>
      </c>
      <c r="H65" s="55">
        <f>'[1]070101'!H71+'[1]070201зв'!H70+'[1]070202'!H70+'[1]070301'!H70+'[1]070304'!H70+'[1]070401звед'!H70+'[1]070802'!H69+'[1]070803'!H70+'[1]070804'!H70+'[1]070806'!H70+'[1]070307'!H70</f>
        <v>0</v>
      </c>
      <c r="I65" s="55">
        <f>'[1]70000'!K70+'[1]10116'!K70+'[1]91108'!K70</f>
        <v>0</v>
      </c>
      <c r="J65" s="55">
        <f>'[1]70000'!L70+'[1]10116'!L70+'[1]91108'!L70</f>
        <v>0</v>
      </c>
      <c r="K65" s="54">
        <f>'[1]70000'!M70+'[1]10116'!M70+'[1]91108'!M70</f>
        <v>0</v>
      </c>
      <c r="L65" s="55">
        <f>'[1]70000'!N70+'[1]10116'!N70+'[1]91108'!N70</f>
        <v>0</v>
      </c>
      <c r="M65" s="55">
        <f>'[1]70000'!P70+'[1]10116'!P70+'[1]91108'!P70</f>
        <v>0</v>
      </c>
    </row>
    <row r="66" spans="1:13" ht="12.75">
      <c r="A66" s="67" t="s">
        <v>111</v>
      </c>
      <c r="B66" s="72">
        <v>2730</v>
      </c>
      <c r="C66" s="59" t="s">
        <v>112</v>
      </c>
      <c r="D66" s="55">
        <f>'[1]70000'!D71+'[1]10116'!D71+'[1]91108'!D71</f>
        <v>0</v>
      </c>
      <c r="E66" s="55">
        <f>'[1]70000'!E71+'[1]10116'!E71+'[1]91108'!E71</f>
        <v>0</v>
      </c>
      <c r="F66" s="55">
        <f>'[1]70000'!F71+'[1]10116'!F71+'[1]91108'!F71</f>
        <v>0</v>
      </c>
      <c r="G66" s="55">
        <f>'[1]70000'!G71+'[1]10116'!G71+'[1]91108'!G71</f>
        <v>0</v>
      </c>
      <c r="H66" s="55">
        <f>'[1]070101'!H72+'[1]070201зв'!H71+'[1]070202'!H71+'[1]070301'!H71+'[1]070304'!H71+'[1]070401звед'!H71+'[1]070802'!H70+'[1]070803'!H71+'[1]070804'!H71+'[1]070806'!H71+'[1]070307'!H71</f>
        <v>0</v>
      </c>
      <c r="I66" s="55">
        <f>'[1]70000'!K71+'[1]10116'!K71+'[1]91108'!K71</f>
        <v>0</v>
      </c>
      <c r="J66" s="55">
        <f>'[1]70000'!L71+'[1]10116'!L71+'[1]91108'!L71</f>
        <v>0</v>
      </c>
      <c r="K66" s="54">
        <f>'[1]70000'!M71+'[1]10116'!M71+'[1]91108'!M71</f>
        <v>0</v>
      </c>
      <c r="L66" s="55">
        <f>'[1]70000'!N71+'[1]10116'!N71+'[1]91108'!N71</f>
        <v>0</v>
      </c>
      <c r="M66" s="55">
        <f>'[1]70000'!P71+'[1]10116'!P71+'[1]91108'!P71</f>
        <v>0</v>
      </c>
    </row>
    <row r="67" spans="1:13" ht="12.75">
      <c r="A67" s="62" t="s">
        <v>113</v>
      </c>
      <c r="B67" s="82">
        <v>2800</v>
      </c>
      <c r="C67" s="91" t="s">
        <v>114</v>
      </c>
      <c r="D67" s="55">
        <v>0</v>
      </c>
      <c r="E67" s="55">
        <v>0</v>
      </c>
      <c r="F67" s="55">
        <v>0</v>
      </c>
      <c r="G67" s="55">
        <v>0</v>
      </c>
      <c r="H67" s="78">
        <f>'[1]70000'!H72+'[1]10116'!H72+'[1]91108'!H72</f>
        <v>185.17</v>
      </c>
      <c r="I67" s="55">
        <v>0</v>
      </c>
      <c r="J67" s="55">
        <f>'[1]70000'!L72+'[1]10116'!L72+'[1]91108'!L72</f>
        <v>0</v>
      </c>
      <c r="K67" s="55">
        <v>0</v>
      </c>
      <c r="L67" s="55">
        <f>'[1]70000'!N72+'[1]10116'!N72+'[1]91108'!N72</f>
        <v>0</v>
      </c>
      <c r="M67" s="55">
        <v>0</v>
      </c>
    </row>
    <row r="68" spans="1:13" ht="13.5" thickBot="1">
      <c r="A68" s="92"/>
      <c r="B68" s="93"/>
      <c r="C68" s="94"/>
      <c r="D68" s="95"/>
      <c r="E68" s="95"/>
      <c r="F68" s="95"/>
      <c r="G68" s="95"/>
      <c r="H68" s="95"/>
      <c r="I68" s="95"/>
      <c r="J68" s="95"/>
      <c r="K68" s="96"/>
      <c r="L68" s="95"/>
      <c r="M68" s="95"/>
    </row>
    <row r="69" spans="1:13" ht="14.25" thickBot="1" thickTop="1">
      <c r="A69" s="39">
        <v>1</v>
      </c>
      <c r="B69" s="40">
        <v>2</v>
      </c>
      <c r="C69" s="41">
        <v>3</v>
      </c>
      <c r="D69" s="40">
        <v>4</v>
      </c>
      <c r="E69" s="40">
        <v>5</v>
      </c>
      <c r="F69" s="40">
        <v>6</v>
      </c>
      <c r="G69" s="40">
        <v>7</v>
      </c>
      <c r="H69" s="40">
        <v>8</v>
      </c>
      <c r="I69" s="40">
        <v>9</v>
      </c>
      <c r="J69" s="40">
        <v>10</v>
      </c>
      <c r="K69" s="40">
        <v>11</v>
      </c>
      <c r="L69" s="40">
        <v>12</v>
      </c>
      <c r="M69" s="40">
        <v>13</v>
      </c>
    </row>
    <row r="70" spans="1:13" ht="13.5" thickTop="1">
      <c r="A70" s="89" t="s">
        <v>115</v>
      </c>
      <c r="B70" s="97">
        <v>3000</v>
      </c>
      <c r="C70" s="98" t="s">
        <v>116</v>
      </c>
      <c r="D70" s="53">
        <f>'[1]070101'!D76+'[1]070201зв'!D75+'[1]070202'!D75+'[1]070301'!D75+'[1]070304'!D75+'[1]070401звед'!D75+'[1]070802'!D74+'[1]070803'!D75+'[1]070804'!D75+'[1]070806'!D75+'[1]070307'!D75</f>
        <v>0</v>
      </c>
      <c r="E70" s="53">
        <f>'[1]070101'!E76+'[1]070201зв'!E75+'[1]070202'!E75+'[1]070301'!E75+'[1]070304'!E75+'[1]070401звед'!E75+'[1]070802'!E74+'[1]070803'!E75+'[1]070804'!E75+'[1]070806'!E75+'[1]070307'!E75</f>
        <v>0</v>
      </c>
      <c r="F70" s="53">
        <f>'[1]070101'!F76+'[1]070201зв'!F75+'[1]070202'!F75+'[1]070301'!F75+'[1]070304'!F75+'[1]070401звед'!F75+'[1]070802'!F74+'[1]070803'!F75+'[1]070804'!F75+'[1]070806'!F75+'[1]070307'!F75</f>
        <v>0</v>
      </c>
      <c r="G70" s="53">
        <f>'[1]070101'!G76+'[1]070201зв'!G75+'[1]070202'!G75+'[1]070301'!G75+'[1]070304'!G75+'[1]070401звед'!G75+'[1]070802'!G74+'[1]070803'!G75+'[1]070804'!G75+'[1]070806'!G75+'[1]070307'!G75</f>
        <v>0</v>
      </c>
      <c r="H70" s="53">
        <f>'[1]070101'!H76+'[1]070201зв'!H75+'[1]070202'!H75+'[1]070301'!H75+'[1]070304'!H75+'[1]070401звед'!H75+'[1]070802'!H74+'[1]070803'!H75+'[1]070804'!H75+'[1]070806'!H75+'[1]070307'!H75</f>
        <v>0</v>
      </c>
      <c r="I70" s="53">
        <f>'[1]070101'!K76+'[1]070201зв'!K75+'[1]070202'!K75+'[1]070301'!K75+'[1]070304'!K75+'[1]070401звед'!K75+'[1]070802'!K74+'[1]070803'!K75+'[1]070804'!K75+'[1]070806'!K75+'[1]070307'!K75</f>
        <v>0</v>
      </c>
      <c r="J70" s="53">
        <f>'[1]070101'!L76+'[1]070201зв'!L75+'[1]070202'!L75+'[1]070301'!L75+'[1]070304'!L75+'[1]070401звед'!L75+'[1]070802'!L74+'[1]070803'!L75+'[1]070804'!L75+'[1]070806'!L75+'[1]070307'!L75</f>
        <v>0</v>
      </c>
      <c r="K70" s="53">
        <f>'[1]070101'!M76+'[1]070201зв'!M75+'[1]070202'!M75+'[1]070301'!M75+'[1]070304'!M75+'[1]070401звед'!M75+'[1]070802'!M74+'[1]070803'!M75+'[1]070804'!M75+'[1]070806'!M75+'[1]070307'!M75</f>
        <v>0</v>
      </c>
      <c r="L70" s="53">
        <f>'[1]070101'!N76+'[1]070201зв'!N75+'[1]070202'!N75+'[1]070301'!N75+'[1]070304'!N75+'[1]070401звед'!N75+'[1]070802'!N74+'[1]070803'!N75+'[1]070804'!N75+'[1]070806'!N75+'[1]070307'!N75</f>
        <v>0</v>
      </c>
      <c r="M70" s="53">
        <f>'[1]070101'!P76+'[1]070201зв'!P75+'[1]070202'!P75+'[1]070301'!P75+'[1]070304'!P75+'[1]070401звед'!P75+'[1]070802'!P74+'[1]070803'!P75+'[1]070804'!P75+'[1]070806'!P75+'[1]070307'!P75</f>
        <v>0</v>
      </c>
    </row>
    <row r="71" spans="1:13" ht="12.75">
      <c r="A71" s="89" t="s">
        <v>117</v>
      </c>
      <c r="B71" s="97">
        <v>3100</v>
      </c>
      <c r="C71" s="98" t="s">
        <v>118</v>
      </c>
      <c r="D71" s="53">
        <f>D72+D74+D77+D80</f>
        <v>0</v>
      </c>
      <c r="E71" s="53">
        <f aca="true" t="shared" si="3" ref="E71:M71">E72+E74+E77+E80</f>
        <v>0</v>
      </c>
      <c r="F71" s="53">
        <f t="shared" si="3"/>
        <v>0</v>
      </c>
      <c r="G71" s="53">
        <f t="shared" si="3"/>
        <v>0</v>
      </c>
      <c r="H71" s="53">
        <f t="shared" si="3"/>
        <v>0</v>
      </c>
      <c r="I71" s="53">
        <f t="shared" si="3"/>
        <v>0</v>
      </c>
      <c r="J71" s="53">
        <f t="shared" si="3"/>
        <v>0</v>
      </c>
      <c r="K71" s="53">
        <f t="shared" si="3"/>
        <v>0</v>
      </c>
      <c r="L71" s="53">
        <f t="shared" si="3"/>
        <v>0</v>
      </c>
      <c r="M71" s="53">
        <f t="shared" si="3"/>
        <v>0</v>
      </c>
    </row>
    <row r="72" spans="1:13" ht="12.75">
      <c r="A72" s="207" t="s">
        <v>119</v>
      </c>
      <c r="B72" s="209">
        <v>3110</v>
      </c>
      <c r="C72" s="211" t="s">
        <v>120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</row>
    <row r="73" spans="1:13" ht="12.75">
      <c r="A73" s="208"/>
      <c r="B73" s="210"/>
      <c r="C73" s="212"/>
      <c r="D73" s="197"/>
      <c r="E73" s="197"/>
      <c r="F73" s="197"/>
      <c r="G73" s="197"/>
      <c r="H73" s="197"/>
      <c r="I73" s="197"/>
      <c r="J73" s="197"/>
      <c r="K73" s="197"/>
      <c r="L73" s="197"/>
      <c r="M73" s="197"/>
    </row>
    <row r="74" spans="1:13" ht="18.75" customHeight="1">
      <c r="A74" s="74" t="s">
        <v>121</v>
      </c>
      <c r="B74" s="101">
        <v>3120</v>
      </c>
      <c r="C74" s="102" t="s">
        <v>122</v>
      </c>
      <c r="D74" s="53">
        <f>D75+D76</f>
        <v>0</v>
      </c>
      <c r="E74" s="53">
        <f aca="true" t="shared" si="4" ref="E74:M74">E75+E76</f>
        <v>0</v>
      </c>
      <c r="F74" s="53">
        <f t="shared" si="4"/>
        <v>0</v>
      </c>
      <c r="G74" s="53">
        <f t="shared" si="4"/>
        <v>0</v>
      </c>
      <c r="H74" s="53">
        <f t="shared" si="4"/>
        <v>0</v>
      </c>
      <c r="I74" s="53">
        <f t="shared" si="4"/>
        <v>0</v>
      </c>
      <c r="J74" s="53">
        <f t="shared" si="4"/>
        <v>0</v>
      </c>
      <c r="K74" s="53">
        <f t="shared" si="4"/>
        <v>0</v>
      </c>
      <c r="L74" s="53">
        <f t="shared" si="4"/>
        <v>0</v>
      </c>
      <c r="M74" s="53">
        <f t="shared" si="4"/>
        <v>0</v>
      </c>
    </row>
    <row r="75" spans="1:13" ht="12.75">
      <c r="A75" s="67" t="s">
        <v>123</v>
      </c>
      <c r="B75" s="103">
        <v>3121</v>
      </c>
      <c r="C75" s="104" t="s">
        <v>124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</row>
    <row r="76" spans="1:13" ht="24">
      <c r="A76" s="67" t="s">
        <v>125</v>
      </c>
      <c r="B76" s="103">
        <v>3122</v>
      </c>
      <c r="C76" s="104" t="s">
        <v>126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</row>
    <row r="77" spans="1:13" ht="12.75">
      <c r="A77" s="81" t="s">
        <v>127</v>
      </c>
      <c r="B77" s="101">
        <v>3130</v>
      </c>
      <c r="C77" s="102" t="s">
        <v>128</v>
      </c>
      <c r="D77" s="53">
        <f>D78+D79</f>
        <v>0</v>
      </c>
      <c r="E77" s="53">
        <f aca="true" t="shared" si="5" ref="E77:M77">E78+E79</f>
        <v>0</v>
      </c>
      <c r="F77" s="53">
        <f t="shared" si="5"/>
        <v>0</v>
      </c>
      <c r="G77" s="53">
        <f t="shared" si="5"/>
        <v>0</v>
      </c>
      <c r="H77" s="53">
        <f t="shared" si="5"/>
        <v>0</v>
      </c>
      <c r="I77" s="53">
        <f t="shared" si="5"/>
        <v>0</v>
      </c>
      <c r="J77" s="53">
        <f t="shared" si="5"/>
        <v>0</v>
      </c>
      <c r="K77" s="53">
        <f t="shared" si="5"/>
        <v>0</v>
      </c>
      <c r="L77" s="53">
        <f t="shared" si="5"/>
        <v>0</v>
      </c>
      <c r="M77" s="53">
        <f t="shared" si="5"/>
        <v>0</v>
      </c>
    </row>
    <row r="78" spans="1:13" ht="12.75">
      <c r="A78" s="105" t="s">
        <v>129</v>
      </c>
      <c r="B78" s="103">
        <v>3131</v>
      </c>
      <c r="C78" s="104" t="s">
        <v>130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</row>
    <row r="79" spans="1:13" ht="12.75">
      <c r="A79" s="105" t="s">
        <v>131</v>
      </c>
      <c r="B79" s="103">
        <v>3132</v>
      </c>
      <c r="C79" s="104" t="s">
        <v>132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</row>
    <row r="80" spans="1:13" ht="12" customHeight="1">
      <c r="A80" s="81" t="s">
        <v>133</v>
      </c>
      <c r="B80" s="101">
        <v>3140</v>
      </c>
      <c r="C80" s="104" t="s">
        <v>134</v>
      </c>
      <c r="D80" s="53">
        <f>D81+D83+D84</f>
        <v>0</v>
      </c>
      <c r="E80" s="53">
        <f>E81+E83+E84</f>
        <v>0</v>
      </c>
      <c r="F80" s="53">
        <f aca="true" t="shared" si="6" ref="F80:M80">F81+F83+F84</f>
        <v>0</v>
      </c>
      <c r="G80" s="53">
        <f t="shared" si="6"/>
        <v>0</v>
      </c>
      <c r="H80" s="53">
        <f t="shared" si="6"/>
        <v>0</v>
      </c>
      <c r="I80" s="53">
        <f t="shared" si="6"/>
        <v>0</v>
      </c>
      <c r="J80" s="53">
        <f t="shared" si="6"/>
        <v>0</v>
      </c>
      <c r="K80" s="53">
        <f t="shared" si="6"/>
        <v>0</v>
      </c>
      <c r="L80" s="53">
        <f t="shared" si="6"/>
        <v>0</v>
      </c>
      <c r="M80" s="53">
        <f t="shared" si="6"/>
        <v>0</v>
      </c>
    </row>
    <row r="81" spans="1:13" ht="13.5" customHeight="1" hidden="1">
      <c r="A81" s="81" t="s">
        <v>135</v>
      </c>
      <c r="B81" s="103">
        <v>3141</v>
      </c>
      <c r="C81" s="104" t="s">
        <v>136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</row>
    <row r="82" spans="1:13" ht="12.75">
      <c r="A82" s="105" t="s">
        <v>137</v>
      </c>
      <c r="B82" s="103">
        <v>3141</v>
      </c>
      <c r="C82" s="104" t="s">
        <v>136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</row>
    <row r="83" spans="1:13" ht="12.75">
      <c r="A83" s="105" t="s">
        <v>138</v>
      </c>
      <c r="B83" s="103">
        <v>3142</v>
      </c>
      <c r="C83" s="104" t="s">
        <v>139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</row>
    <row r="84" spans="1:13" ht="13.5" customHeight="1">
      <c r="A84" s="106" t="s">
        <v>140</v>
      </c>
      <c r="B84" s="224">
        <v>3143</v>
      </c>
      <c r="C84" s="226" t="s">
        <v>141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</row>
    <row r="85" spans="1:13" ht="14.25" customHeight="1">
      <c r="A85" s="105" t="s">
        <v>142</v>
      </c>
      <c r="B85" s="225"/>
      <c r="C85" s="227"/>
      <c r="D85" s="197"/>
      <c r="E85" s="197"/>
      <c r="F85" s="197"/>
      <c r="G85" s="197"/>
      <c r="H85" s="197"/>
      <c r="I85" s="197"/>
      <c r="J85" s="197"/>
      <c r="K85" s="197"/>
      <c r="L85" s="197"/>
      <c r="M85" s="197"/>
    </row>
    <row r="86" spans="1:13" ht="12.75">
      <c r="A86" s="107" t="s">
        <v>143</v>
      </c>
      <c r="B86" s="108">
        <v>3150</v>
      </c>
      <c r="C86" s="109" t="s">
        <v>144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</row>
    <row r="87" spans="1:13" ht="12.75">
      <c r="A87" s="110" t="s">
        <v>145</v>
      </c>
      <c r="B87" s="111">
        <v>3160</v>
      </c>
      <c r="C87" s="112" t="s">
        <v>146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</row>
    <row r="88" spans="1:13" ht="12.75">
      <c r="A88" s="113" t="s">
        <v>147</v>
      </c>
      <c r="B88" s="114">
        <v>3200</v>
      </c>
      <c r="C88" s="115" t="s">
        <v>148</v>
      </c>
      <c r="D88" s="53">
        <f>D89+D91+D93+D94</f>
        <v>0</v>
      </c>
      <c r="E88" s="53">
        <f aca="true" t="shared" si="7" ref="E88:M88">E89+E91+E93+E94</f>
        <v>0</v>
      </c>
      <c r="F88" s="53">
        <f t="shared" si="7"/>
        <v>0</v>
      </c>
      <c r="G88" s="53">
        <f t="shared" si="7"/>
        <v>0</v>
      </c>
      <c r="H88" s="53">
        <f t="shared" si="7"/>
        <v>0</v>
      </c>
      <c r="I88" s="53">
        <f t="shared" si="7"/>
        <v>0</v>
      </c>
      <c r="J88" s="53">
        <f t="shared" si="7"/>
        <v>0</v>
      </c>
      <c r="K88" s="53">
        <f t="shared" si="7"/>
        <v>0</v>
      </c>
      <c r="L88" s="53">
        <f t="shared" si="7"/>
        <v>0</v>
      </c>
      <c r="M88" s="53">
        <f t="shared" si="7"/>
        <v>0</v>
      </c>
    </row>
    <row r="89" spans="1:13" ht="12.75">
      <c r="A89" s="222" t="s">
        <v>149</v>
      </c>
      <c r="B89" s="187">
        <v>3210</v>
      </c>
      <c r="C89" s="220" t="s">
        <v>150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</row>
    <row r="90" spans="1:13" ht="12.75">
      <c r="A90" s="223"/>
      <c r="B90" s="219"/>
      <c r="C90" s="221"/>
      <c r="D90" s="197"/>
      <c r="E90" s="197"/>
      <c r="F90" s="197"/>
      <c r="G90" s="197"/>
      <c r="H90" s="197"/>
      <c r="I90" s="197"/>
      <c r="J90" s="197"/>
      <c r="K90" s="197"/>
      <c r="L90" s="197"/>
      <c r="M90" s="197"/>
    </row>
    <row r="91" spans="1:13" ht="12.75">
      <c r="A91" s="217" t="s">
        <v>151</v>
      </c>
      <c r="B91" s="187">
        <v>3220</v>
      </c>
      <c r="C91" s="220" t="s">
        <v>152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</row>
    <row r="92" spans="1:13" ht="12.75">
      <c r="A92" s="218"/>
      <c r="B92" s="219"/>
      <c r="C92" s="221"/>
      <c r="D92" s="197"/>
      <c r="E92" s="197"/>
      <c r="F92" s="197"/>
      <c r="G92" s="197"/>
      <c r="H92" s="197"/>
      <c r="I92" s="197"/>
      <c r="J92" s="197"/>
      <c r="K92" s="197"/>
      <c r="L92" s="197"/>
      <c r="M92" s="197"/>
    </row>
    <row r="93" spans="1:13" ht="22.5">
      <c r="A93" s="117" t="s">
        <v>153</v>
      </c>
      <c r="B93" s="120">
        <v>3230</v>
      </c>
      <c r="C93" s="121" t="s">
        <v>154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</row>
    <row r="94" spans="1:13" ht="12.75">
      <c r="A94" s="117" t="s">
        <v>155</v>
      </c>
      <c r="B94" s="120">
        <v>3240</v>
      </c>
      <c r="C94" s="121" t="s">
        <v>156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</row>
    <row r="95" spans="1:13" ht="12.75">
      <c r="A95" s="122"/>
      <c r="B95" s="2"/>
      <c r="C95" s="123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122" t="s">
        <v>157</v>
      </c>
      <c r="B96" s="2"/>
      <c r="C96" s="123"/>
      <c r="D96" s="2"/>
      <c r="E96" s="9"/>
      <c r="F96" s="9"/>
      <c r="G96" s="2"/>
      <c r="H96" s="124"/>
      <c r="I96" s="216" t="s">
        <v>158</v>
      </c>
      <c r="J96" s="216"/>
      <c r="K96" s="2"/>
      <c r="L96" s="2"/>
      <c r="M96" s="2"/>
    </row>
    <row r="97" spans="1:13" ht="12.75">
      <c r="A97" s="122"/>
      <c r="B97" s="2"/>
      <c r="C97" s="123"/>
      <c r="D97" s="2"/>
      <c r="E97" s="215" t="s">
        <v>159</v>
      </c>
      <c r="F97" s="215"/>
      <c r="G97" s="2"/>
      <c r="H97" s="2"/>
      <c r="I97" s="215"/>
      <c r="J97" s="215"/>
      <c r="K97" s="2"/>
      <c r="L97" s="2"/>
      <c r="M97" s="2"/>
    </row>
    <row r="98" spans="1:13" ht="15">
      <c r="A98" s="122" t="s">
        <v>160</v>
      </c>
      <c r="B98" s="2"/>
      <c r="C98" s="123"/>
      <c r="D98" s="2"/>
      <c r="E98" s="9"/>
      <c r="F98" s="9"/>
      <c r="G98" s="2"/>
      <c r="H98" s="9"/>
      <c r="I98" s="216" t="s">
        <v>161</v>
      </c>
      <c r="J98" s="216"/>
      <c r="K98" s="2"/>
      <c r="L98" s="2"/>
      <c r="M98" s="2"/>
    </row>
    <row r="99" spans="1:13" ht="12.75">
      <c r="A99" s="122"/>
      <c r="B99" s="2"/>
      <c r="C99" s="123"/>
      <c r="D99" s="2"/>
      <c r="E99" s="215" t="s">
        <v>159</v>
      </c>
      <c r="F99" s="215"/>
      <c r="G99" s="2"/>
      <c r="H99" s="3"/>
      <c r="I99" s="215"/>
      <c r="J99" s="215"/>
      <c r="K99" s="2"/>
      <c r="L99" s="127"/>
      <c r="M99" s="2"/>
    </row>
    <row r="100" spans="1:13" ht="15">
      <c r="A100" s="128" t="s">
        <v>162</v>
      </c>
      <c r="B100" s="2"/>
      <c r="C100" s="123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122"/>
      <c r="B101" s="2"/>
      <c r="C101" s="123"/>
      <c r="D101" s="2"/>
      <c r="E101" s="3"/>
      <c r="F101" s="3"/>
      <c r="G101" s="3"/>
      <c r="H101" s="3"/>
      <c r="I101" s="3"/>
      <c r="J101" s="3"/>
      <c r="K101" s="2"/>
      <c r="L101" s="2"/>
      <c r="M101" s="2"/>
    </row>
    <row r="102" spans="1:13" ht="15">
      <c r="A102" s="122"/>
      <c r="B102" s="2"/>
      <c r="C102" s="123"/>
      <c r="D102" s="2"/>
      <c r="E102" s="3"/>
      <c r="F102" s="3"/>
      <c r="G102" s="3"/>
      <c r="H102" s="3"/>
      <c r="I102" s="213"/>
      <c r="J102" s="213"/>
      <c r="K102" s="2"/>
      <c r="L102" s="2"/>
      <c r="M102" s="2"/>
    </row>
    <row r="103" spans="1:13" ht="12.75">
      <c r="A103" s="122"/>
      <c r="B103" s="2"/>
      <c r="C103" s="123"/>
      <c r="D103" s="2"/>
      <c r="E103" s="214"/>
      <c r="F103" s="214"/>
      <c r="G103" s="3"/>
      <c r="H103" s="3"/>
      <c r="I103" s="214"/>
      <c r="J103" s="214"/>
      <c r="K103" s="2"/>
      <c r="L103" s="2"/>
      <c r="M103" s="2"/>
    </row>
    <row r="104" spans="1:13" ht="12.75">
      <c r="A104" s="122"/>
      <c r="B104" s="2"/>
      <c r="C104" s="123"/>
      <c r="D104" s="2"/>
      <c r="E104" s="3"/>
      <c r="F104" s="3"/>
      <c r="G104" s="3"/>
      <c r="H104" s="3"/>
      <c r="I104" s="3"/>
      <c r="J104" s="3"/>
      <c r="K104" s="2"/>
      <c r="L104" s="2"/>
      <c r="M104" s="2"/>
    </row>
    <row r="105" spans="1:13" ht="12.75">
      <c r="A105" s="122"/>
      <c r="B105" s="2"/>
      <c r="C105" s="123"/>
      <c r="D105" s="2"/>
      <c r="E105" s="3"/>
      <c r="F105" s="3"/>
      <c r="G105" s="3"/>
      <c r="H105" s="3"/>
      <c r="I105" s="3"/>
      <c r="J105" s="3"/>
      <c r="K105" s="2"/>
      <c r="L105" s="2"/>
      <c r="M105" s="2"/>
    </row>
  </sheetData>
  <sheetProtection/>
  <mergeCells count="144">
    <mergeCell ref="A3:J3"/>
    <mergeCell ref="A1:J1"/>
    <mergeCell ref="K1:M1"/>
    <mergeCell ref="A2:J2"/>
    <mergeCell ref="H10:M10"/>
    <mergeCell ref="A20:A23"/>
    <mergeCell ref="B20:B23"/>
    <mergeCell ref="C20:C23"/>
    <mergeCell ref="D20:G20"/>
    <mergeCell ref="H20:L20"/>
    <mergeCell ref="M20:M23"/>
    <mergeCell ref="D21:D23"/>
    <mergeCell ref="E21:F21"/>
    <mergeCell ref="I21:K21"/>
    <mergeCell ref="L21:L23"/>
    <mergeCell ref="E22:E23"/>
    <mergeCell ref="F22:F23"/>
    <mergeCell ref="J22:K22"/>
    <mergeCell ref="G21:G23"/>
    <mergeCell ref="H21:H23"/>
    <mergeCell ref="J27:J28"/>
    <mergeCell ref="K27:K28"/>
    <mergeCell ref="F27:F28"/>
    <mergeCell ref="G27:G28"/>
    <mergeCell ref="H27:H28"/>
    <mergeCell ref="B27:B28"/>
    <mergeCell ref="C27:C28"/>
    <mergeCell ref="D27:D28"/>
    <mergeCell ref="E27:E28"/>
    <mergeCell ref="L27:L28"/>
    <mergeCell ref="M27:M28"/>
    <mergeCell ref="A34:A35"/>
    <mergeCell ref="B34:B35"/>
    <mergeCell ref="C34:C35"/>
    <mergeCell ref="D34:D35"/>
    <mergeCell ref="E34:E35"/>
    <mergeCell ref="F34:F35"/>
    <mergeCell ref="G34:G35"/>
    <mergeCell ref="I27:I28"/>
    <mergeCell ref="M34:M35"/>
    <mergeCell ref="J34:J35"/>
    <mergeCell ref="K34:K35"/>
    <mergeCell ref="L34:L35"/>
    <mergeCell ref="H34:H35"/>
    <mergeCell ref="I34:I35"/>
    <mergeCell ref="M51:M52"/>
    <mergeCell ref="I51:I52"/>
    <mergeCell ref="J51:J52"/>
    <mergeCell ref="A51:A52"/>
    <mergeCell ref="B51:B52"/>
    <mergeCell ref="C51:C52"/>
    <mergeCell ref="D51:D52"/>
    <mergeCell ref="E51:E52"/>
    <mergeCell ref="F51:F52"/>
    <mergeCell ref="G51:G52"/>
    <mergeCell ref="A59:A60"/>
    <mergeCell ref="B59:B60"/>
    <mergeCell ref="C59:C60"/>
    <mergeCell ref="D59:D60"/>
    <mergeCell ref="K51:K52"/>
    <mergeCell ref="L51:L52"/>
    <mergeCell ref="H51:H52"/>
    <mergeCell ref="K59:K60"/>
    <mergeCell ref="L59:L60"/>
    <mergeCell ref="M59:M60"/>
    <mergeCell ref="I59:I60"/>
    <mergeCell ref="J59:J60"/>
    <mergeCell ref="E59:E60"/>
    <mergeCell ref="F59:F60"/>
    <mergeCell ref="G59:G60"/>
    <mergeCell ref="H59:H60"/>
    <mergeCell ref="M61:M62"/>
    <mergeCell ref="I61:I62"/>
    <mergeCell ref="J61:J62"/>
    <mergeCell ref="E61:E62"/>
    <mergeCell ref="F61:F62"/>
    <mergeCell ref="G61:G62"/>
    <mergeCell ref="H61:H62"/>
    <mergeCell ref="A72:A73"/>
    <mergeCell ref="B72:B73"/>
    <mergeCell ref="C72:C73"/>
    <mergeCell ref="D72:D73"/>
    <mergeCell ref="K61:K62"/>
    <mergeCell ref="L61:L62"/>
    <mergeCell ref="A61:A62"/>
    <mergeCell ref="B61:B62"/>
    <mergeCell ref="C61:C62"/>
    <mergeCell ref="D61:D62"/>
    <mergeCell ref="M72:M73"/>
    <mergeCell ref="I72:I73"/>
    <mergeCell ref="J72:J73"/>
    <mergeCell ref="E72:E73"/>
    <mergeCell ref="F72:F73"/>
    <mergeCell ref="G72:G73"/>
    <mergeCell ref="H72:H73"/>
    <mergeCell ref="B84:B85"/>
    <mergeCell ref="C84:C85"/>
    <mergeCell ref="D84:D85"/>
    <mergeCell ref="E84:E85"/>
    <mergeCell ref="K72:K73"/>
    <mergeCell ref="L72:L73"/>
    <mergeCell ref="G89:G90"/>
    <mergeCell ref="I84:I85"/>
    <mergeCell ref="J84:J85"/>
    <mergeCell ref="K84:K85"/>
    <mergeCell ref="F84:F85"/>
    <mergeCell ref="G84:G85"/>
    <mergeCell ref="H84:H85"/>
    <mergeCell ref="A89:A90"/>
    <mergeCell ref="B89:B90"/>
    <mergeCell ref="C89:C90"/>
    <mergeCell ref="D89:D90"/>
    <mergeCell ref="E89:E90"/>
    <mergeCell ref="F89:F90"/>
    <mergeCell ref="K89:K90"/>
    <mergeCell ref="L89:L90"/>
    <mergeCell ref="H89:H90"/>
    <mergeCell ref="I89:I90"/>
    <mergeCell ref="L84:L85"/>
    <mergeCell ref="M84:M85"/>
    <mergeCell ref="M89:M90"/>
    <mergeCell ref="A91:A92"/>
    <mergeCell ref="B91:B92"/>
    <mergeCell ref="C91:C92"/>
    <mergeCell ref="D91:D92"/>
    <mergeCell ref="E91:E92"/>
    <mergeCell ref="F91:F92"/>
    <mergeCell ref="G91:G92"/>
    <mergeCell ref="H91:H92"/>
    <mergeCell ref="J89:J90"/>
    <mergeCell ref="L91:L92"/>
    <mergeCell ref="M91:M92"/>
    <mergeCell ref="I96:J96"/>
    <mergeCell ref="I91:I92"/>
    <mergeCell ref="J91:J92"/>
    <mergeCell ref="K91:K92"/>
    <mergeCell ref="I102:J102"/>
    <mergeCell ref="E103:F103"/>
    <mergeCell ref="I103:J103"/>
    <mergeCell ref="E97:F97"/>
    <mergeCell ref="I97:J97"/>
    <mergeCell ref="I98:J98"/>
    <mergeCell ref="E99:F99"/>
    <mergeCell ref="I99:J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C17" sqref="C17:C19"/>
    </sheetView>
  </sheetViews>
  <sheetFormatPr defaultColWidth="9.140625" defaultRowHeight="12.75"/>
  <cols>
    <col min="1" max="1" width="19.140625" style="0" customWidth="1"/>
    <col min="3" max="3" width="26.421875" style="0" customWidth="1"/>
    <col min="4" max="4" width="11.8515625" style="0" customWidth="1"/>
    <col min="5" max="5" width="12.28125" style="0" customWidth="1"/>
    <col min="7" max="7" width="15.57421875" style="0" customWidth="1"/>
    <col min="8" max="8" width="11.7109375" style="0" customWidth="1"/>
    <col min="9" max="9" width="13.140625" style="0" customWidth="1"/>
  </cols>
  <sheetData>
    <row r="1" spans="1:10" ht="72" customHeight="1">
      <c r="A1" s="472"/>
      <c r="B1" s="472"/>
      <c r="C1" s="472"/>
      <c r="D1" s="472"/>
      <c r="E1" s="472"/>
      <c r="F1" s="472"/>
      <c r="G1" s="472"/>
      <c r="H1" s="543" t="s">
        <v>489</v>
      </c>
      <c r="I1" s="543"/>
      <c r="J1" s="543"/>
    </row>
    <row r="2" spans="1:10" ht="12.75">
      <c r="A2" s="472"/>
      <c r="B2" s="472"/>
      <c r="C2" s="472"/>
      <c r="D2" s="472" t="s">
        <v>0</v>
      </c>
      <c r="E2" s="472"/>
      <c r="F2" s="472"/>
      <c r="G2" s="472"/>
      <c r="H2" s="472"/>
      <c r="I2" s="472"/>
      <c r="J2" s="472"/>
    </row>
    <row r="3" spans="1:10" ht="12.75">
      <c r="A3" s="472"/>
      <c r="B3" s="472" t="s">
        <v>490</v>
      </c>
      <c r="C3" s="472"/>
      <c r="D3" s="472"/>
      <c r="E3" s="472"/>
      <c r="F3" s="472"/>
      <c r="G3" s="472"/>
      <c r="H3" s="472"/>
      <c r="I3" s="472"/>
      <c r="J3" s="472"/>
    </row>
    <row r="4" spans="1:10" ht="12.75">
      <c r="A4" s="472"/>
      <c r="B4" s="472"/>
      <c r="C4" s="472" t="s">
        <v>491</v>
      </c>
      <c r="D4" s="472"/>
      <c r="E4" s="472"/>
      <c r="F4" s="472"/>
      <c r="G4" s="472"/>
      <c r="H4" s="472"/>
      <c r="I4" s="472"/>
      <c r="J4" s="472"/>
    </row>
    <row r="5" spans="1:10" ht="12.75">
      <c r="A5" s="472"/>
      <c r="B5" s="472"/>
      <c r="C5" s="547"/>
      <c r="D5" s="548"/>
      <c r="E5" s="548"/>
      <c r="F5" s="548"/>
      <c r="G5" s="472"/>
      <c r="H5" s="472"/>
      <c r="I5" s="472"/>
      <c r="J5" s="472" t="s">
        <v>3</v>
      </c>
    </row>
    <row r="6" spans="1:10" ht="12.75">
      <c r="A6" s="472" t="s">
        <v>492</v>
      </c>
      <c r="B6" s="472"/>
      <c r="C6" s="472"/>
      <c r="D6" s="472"/>
      <c r="E6" s="472"/>
      <c r="F6" s="472"/>
      <c r="G6" s="472"/>
      <c r="H6" s="472"/>
      <c r="I6" s="472"/>
      <c r="J6" s="549"/>
    </row>
    <row r="7" spans="1:10" ht="12.75">
      <c r="A7" s="472" t="s">
        <v>493</v>
      </c>
      <c r="B7" s="472"/>
      <c r="C7" s="472"/>
      <c r="D7" s="472"/>
      <c r="E7" s="472"/>
      <c r="F7" s="472"/>
      <c r="G7" s="472"/>
      <c r="H7" s="472"/>
      <c r="I7" s="472"/>
      <c r="J7" s="549"/>
    </row>
    <row r="8" spans="1:10" ht="12.75">
      <c r="A8" s="472" t="s">
        <v>494</v>
      </c>
      <c r="B8" s="472"/>
      <c r="C8" s="472"/>
      <c r="D8" s="472"/>
      <c r="E8" s="472"/>
      <c r="F8" s="472"/>
      <c r="G8" s="472"/>
      <c r="H8" s="472"/>
      <c r="I8" s="472" t="s">
        <v>5</v>
      </c>
      <c r="J8" s="549" t="s">
        <v>6</v>
      </c>
    </row>
    <row r="9" spans="1:10" ht="12.75">
      <c r="A9" s="472" t="s">
        <v>12</v>
      </c>
      <c r="B9" s="472"/>
      <c r="C9" s="472"/>
      <c r="D9" s="471"/>
      <c r="E9" s="471"/>
      <c r="F9" s="470"/>
      <c r="G9" s="470"/>
      <c r="H9" s="472"/>
      <c r="I9" s="472" t="s">
        <v>8</v>
      </c>
      <c r="J9" s="550">
        <v>1210136600</v>
      </c>
    </row>
    <row r="10" spans="1:10" ht="18" customHeight="1">
      <c r="A10" s="472" t="s">
        <v>495</v>
      </c>
      <c r="B10" s="472"/>
      <c r="C10" s="472"/>
      <c r="D10" s="551"/>
      <c r="E10" s="551"/>
      <c r="F10" s="551"/>
      <c r="G10" s="551"/>
      <c r="H10" s="472"/>
      <c r="I10" s="472" t="s">
        <v>11</v>
      </c>
      <c r="J10" s="549" t="s">
        <v>126</v>
      </c>
    </row>
    <row r="11" spans="1:10" ht="18" customHeight="1">
      <c r="A11" s="472" t="s">
        <v>496</v>
      </c>
      <c r="B11" s="472"/>
      <c r="C11" s="552"/>
      <c r="D11" s="552" t="s">
        <v>497</v>
      </c>
      <c r="E11" s="366" t="s">
        <v>498</v>
      </c>
      <c r="F11" s="553"/>
      <c r="G11" s="553"/>
      <c r="H11" s="553"/>
      <c r="I11" s="553"/>
      <c r="J11" s="553"/>
    </row>
    <row r="12" spans="1:10" ht="59.25" customHeight="1">
      <c r="A12" s="554" t="s">
        <v>499</v>
      </c>
      <c r="B12" s="554"/>
      <c r="C12" s="554"/>
      <c r="D12" s="472"/>
      <c r="E12" s="471"/>
      <c r="F12" s="470" t="s">
        <v>538</v>
      </c>
      <c r="G12" s="471"/>
      <c r="H12" s="472"/>
      <c r="I12" s="472"/>
      <c r="J12" s="473"/>
    </row>
    <row r="13" spans="1:10" ht="12.75">
      <c r="A13" s="536"/>
      <c r="B13" s="472"/>
      <c r="C13" s="472"/>
      <c r="D13" s="472"/>
      <c r="E13" s="472"/>
      <c r="F13" s="472"/>
      <c r="G13" s="472"/>
      <c r="H13" s="472"/>
      <c r="I13" s="472"/>
      <c r="J13" s="472"/>
    </row>
    <row r="14" spans="1:10" ht="12.75">
      <c r="A14" s="472" t="s">
        <v>500</v>
      </c>
      <c r="B14" s="472"/>
      <c r="C14" s="472"/>
      <c r="D14" s="472"/>
      <c r="E14" s="472"/>
      <c r="F14" s="472"/>
      <c r="G14" s="555"/>
      <c r="H14" s="472"/>
      <c r="I14" s="555"/>
      <c r="J14" s="555"/>
    </row>
    <row r="15" spans="1:10" ht="12.75">
      <c r="A15" s="472" t="s">
        <v>501</v>
      </c>
      <c r="B15" s="472"/>
      <c r="C15" s="472"/>
      <c r="D15" s="472"/>
      <c r="E15" s="472"/>
      <c r="F15" s="472"/>
      <c r="G15" s="555"/>
      <c r="H15" s="472"/>
      <c r="I15" s="472"/>
      <c r="J15" s="556"/>
    </row>
    <row r="16" spans="1:10" ht="12.75">
      <c r="A16" s="473"/>
      <c r="B16" s="473"/>
      <c r="C16" s="473"/>
      <c r="D16" s="473"/>
      <c r="E16" s="473"/>
      <c r="F16" s="473"/>
      <c r="G16" s="473"/>
      <c r="H16" s="473"/>
      <c r="I16" s="557"/>
      <c r="J16" s="556"/>
    </row>
    <row r="17" spans="1:10" ht="12.75">
      <c r="A17" s="558" t="s">
        <v>23</v>
      </c>
      <c r="B17" s="559" t="s">
        <v>502</v>
      </c>
      <c r="C17" s="558" t="s">
        <v>25</v>
      </c>
      <c r="D17" s="559" t="s">
        <v>301</v>
      </c>
      <c r="E17" s="559" t="s">
        <v>503</v>
      </c>
      <c r="F17" s="559" t="s">
        <v>302</v>
      </c>
      <c r="G17" s="559" t="s">
        <v>504</v>
      </c>
      <c r="H17" s="559" t="s">
        <v>505</v>
      </c>
      <c r="I17" s="559" t="s">
        <v>506</v>
      </c>
      <c r="J17" s="559" t="s">
        <v>309</v>
      </c>
    </row>
    <row r="18" spans="1:10" ht="12.75">
      <c r="A18" s="558"/>
      <c r="B18" s="559"/>
      <c r="C18" s="558"/>
      <c r="D18" s="559"/>
      <c r="E18" s="559"/>
      <c r="F18" s="559"/>
      <c r="G18" s="559"/>
      <c r="H18" s="559"/>
      <c r="I18" s="559"/>
      <c r="J18" s="559"/>
    </row>
    <row r="19" spans="1:10" ht="12.75">
      <c r="A19" s="558"/>
      <c r="B19" s="559"/>
      <c r="C19" s="558"/>
      <c r="D19" s="559"/>
      <c r="E19" s="559"/>
      <c r="F19" s="559"/>
      <c r="G19" s="559"/>
      <c r="H19" s="559"/>
      <c r="I19" s="559"/>
      <c r="J19" s="559"/>
    </row>
    <row r="20" spans="1:10" ht="12.75">
      <c r="A20" s="560">
        <v>1</v>
      </c>
      <c r="B20" s="560">
        <v>2</v>
      </c>
      <c r="C20" s="560">
        <v>3</v>
      </c>
      <c r="D20" s="560">
        <v>4</v>
      </c>
      <c r="E20" s="560">
        <v>5</v>
      </c>
      <c r="F20" s="560">
        <v>6</v>
      </c>
      <c r="G20" s="560">
        <v>7</v>
      </c>
      <c r="H20" s="560">
        <v>8</v>
      </c>
      <c r="I20" s="560">
        <v>9</v>
      </c>
      <c r="J20" s="560">
        <v>10</v>
      </c>
    </row>
    <row r="21" spans="1:10" ht="29.25" customHeight="1">
      <c r="A21" s="572" t="s">
        <v>535</v>
      </c>
      <c r="B21" s="561" t="s">
        <v>37</v>
      </c>
      <c r="C21" s="562" t="s">
        <v>38</v>
      </c>
      <c r="D21" s="581">
        <v>110743081</v>
      </c>
      <c r="E21" s="581">
        <v>63040370</v>
      </c>
      <c r="F21" s="581">
        <v>0</v>
      </c>
      <c r="G21" s="581">
        <v>373599084.63</v>
      </c>
      <c r="H21" s="581">
        <v>373263877.92</v>
      </c>
      <c r="I21" s="581">
        <v>373090211.26</v>
      </c>
      <c r="J21" s="581">
        <v>335206.7100000047</v>
      </c>
    </row>
    <row r="22" spans="1:10" ht="24" customHeight="1">
      <c r="A22" s="573" t="s">
        <v>536</v>
      </c>
      <c r="B22" s="561">
        <v>2000</v>
      </c>
      <c r="C22" s="562" t="s">
        <v>41</v>
      </c>
      <c r="D22" s="581">
        <v>110743081</v>
      </c>
      <c r="E22" s="581">
        <v>0</v>
      </c>
      <c r="F22" s="581">
        <v>0</v>
      </c>
      <c r="G22" s="581">
        <v>373599084.63</v>
      </c>
      <c r="H22" s="581">
        <v>373263877.92</v>
      </c>
      <c r="I22" s="581">
        <v>373090211.26</v>
      </c>
      <c r="J22" s="581">
        <v>335206.7100000047</v>
      </c>
    </row>
    <row r="23" spans="1:10" ht="43.5" customHeight="1">
      <c r="A23" s="572" t="s">
        <v>46</v>
      </c>
      <c r="B23" s="561">
        <v>2100</v>
      </c>
      <c r="C23" s="562" t="s">
        <v>44</v>
      </c>
      <c r="D23" s="581">
        <v>72472230</v>
      </c>
      <c r="E23" s="581">
        <v>0</v>
      </c>
      <c r="F23" s="581">
        <v>0</v>
      </c>
      <c r="G23" s="581">
        <v>40074908.79000001</v>
      </c>
      <c r="H23" s="581">
        <v>40063377.46000001</v>
      </c>
      <c r="I23" s="581">
        <v>40060001.24000001</v>
      </c>
      <c r="J23" s="581">
        <v>11531.330000005662</v>
      </c>
    </row>
    <row r="24" spans="1:10" ht="12.75">
      <c r="A24" s="574" t="s">
        <v>467</v>
      </c>
      <c r="B24" s="564">
        <v>2110</v>
      </c>
      <c r="C24" s="565" t="s">
        <v>48</v>
      </c>
      <c r="D24" s="582">
        <v>53069701</v>
      </c>
      <c r="E24" s="583">
        <v>31391851</v>
      </c>
      <c r="F24" s="582">
        <v>0</v>
      </c>
      <c r="G24" s="582">
        <v>29444983.770000007</v>
      </c>
      <c r="H24" s="582">
        <v>29433452.44</v>
      </c>
      <c r="I24" s="582">
        <v>29430076.220000003</v>
      </c>
      <c r="J24" s="582">
        <v>11531.330000005662</v>
      </c>
    </row>
    <row r="25" spans="1:10" ht="12.75">
      <c r="A25" s="573" t="s">
        <v>507</v>
      </c>
      <c r="B25" s="563">
        <v>2111</v>
      </c>
      <c r="C25" s="566" t="s">
        <v>51</v>
      </c>
      <c r="D25" s="583">
        <v>53069701</v>
      </c>
      <c r="E25" s="584">
        <v>0</v>
      </c>
      <c r="F25" s="583">
        <v>0</v>
      </c>
      <c r="G25" s="583">
        <v>29444983.770000007</v>
      </c>
      <c r="H25" s="583">
        <v>29433452.44</v>
      </c>
      <c r="I25" s="583">
        <v>29430076.220000003</v>
      </c>
      <c r="J25" s="583">
        <v>11531.330000005662</v>
      </c>
    </row>
    <row r="26" spans="1:10" ht="22.5">
      <c r="A26" s="573" t="s">
        <v>508</v>
      </c>
      <c r="B26" s="563">
        <v>2112</v>
      </c>
      <c r="C26" s="566" t="s">
        <v>54</v>
      </c>
      <c r="D26" s="583">
        <v>0</v>
      </c>
      <c r="E26" s="584">
        <v>0</v>
      </c>
      <c r="F26" s="583">
        <v>0</v>
      </c>
      <c r="G26" s="583">
        <v>0</v>
      </c>
      <c r="H26" s="583">
        <v>0</v>
      </c>
      <c r="I26" s="583">
        <v>0</v>
      </c>
      <c r="J26" s="583">
        <v>0</v>
      </c>
    </row>
    <row r="27" spans="1:10" ht="22.5">
      <c r="A27" s="574" t="s">
        <v>322</v>
      </c>
      <c r="B27" s="564">
        <v>2120</v>
      </c>
      <c r="C27" s="565" t="s">
        <v>57</v>
      </c>
      <c r="D27" s="583">
        <v>19402529</v>
      </c>
      <c r="E27" s="583">
        <v>11099044</v>
      </c>
      <c r="F27" s="583">
        <v>0</v>
      </c>
      <c r="G27" s="583">
        <v>10629925.020000003</v>
      </c>
      <c r="H27" s="583">
        <v>10629925.020000003</v>
      </c>
      <c r="I27" s="583">
        <v>10629925.020000003</v>
      </c>
      <c r="J27" s="583">
        <v>0</v>
      </c>
    </row>
    <row r="28" spans="1:10" ht="21">
      <c r="A28" s="572" t="s">
        <v>61</v>
      </c>
      <c r="B28" s="561">
        <v>2200</v>
      </c>
      <c r="C28" s="562" t="s">
        <v>60</v>
      </c>
      <c r="D28" s="581">
        <v>37711698</v>
      </c>
      <c r="E28" s="581">
        <v>0</v>
      </c>
      <c r="F28" s="581">
        <v>0</v>
      </c>
      <c r="G28" s="581">
        <v>14377531.520000001</v>
      </c>
      <c r="H28" s="581">
        <v>14054989.570000002</v>
      </c>
      <c r="I28" s="581">
        <v>13884884.3</v>
      </c>
      <c r="J28" s="581">
        <v>322541.949999999</v>
      </c>
    </row>
    <row r="29" spans="1:10" ht="22.5">
      <c r="A29" s="574" t="s">
        <v>64</v>
      </c>
      <c r="B29" s="564">
        <v>2210</v>
      </c>
      <c r="C29" s="565" t="s">
        <v>63</v>
      </c>
      <c r="D29" s="583">
        <v>2031237</v>
      </c>
      <c r="E29" s="582">
        <v>0</v>
      </c>
      <c r="F29" s="583">
        <v>0</v>
      </c>
      <c r="G29" s="583">
        <v>1568243.39</v>
      </c>
      <c r="H29" s="583">
        <v>1530461.13</v>
      </c>
      <c r="I29" s="583">
        <v>1014052.36</v>
      </c>
      <c r="J29" s="583">
        <v>37782.26000000001</v>
      </c>
    </row>
    <row r="30" spans="1:10" ht="33.75">
      <c r="A30" s="574" t="s">
        <v>66</v>
      </c>
      <c r="B30" s="564">
        <v>2220</v>
      </c>
      <c r="C30" s="564">
        <v>100</v>
      </c>
      <c r="D30" s="583">
        <v>63151</v>
      </c>
      <c r="E30" s="583">
        <v>46751</v>
      </c>
      <c r="F30" s="583">
        <v>0</v>
      </c>
      <c r="G30" s="583">
        <v>21891.77</v>
      </c>
      <c r="H30" s="583">
        <v>20556.77</v>
      </c>
      <c r="I30" s="583">
        <v>21574.3</v>
      </c>
      <c r="J30" s="583">
        <v>1335</v>
      </c>
    </row>
    <row r="31" spans="1:10" ht="12.75">
      <c r="A31" s="574" t="s">
        <v>68</v>
      </c>
      <c r="B31" s="564">
        <v>2230</v>
      </c>
      <c r="C31" s="564">
        <v>110</v>
      </c>
      <c r="D31" s="583">
        <v>8727212</v>
      </c>
      <c r="E31" s="583">
        <v>4538074</v>
      </c>
      <c r="F31" s="583">
        <v>0</v>
      </c>
      <c r="G31" s="583">
        <v>2889330.15</v>
      </c>
      <c r="H31" s="583">
        <v>2873999.27</v>
      </c>
      <c r="I31" s="583">
        <v>3288197.4000000004</v>
      </c>
      <c r="J31" s="583">
        <v>15330.879999999888</v>
      </c>
    </row>
    <row r="32" spans="1:10" ht="22.5">
      <c r="A32" s="574" t="s">
        <v>70</v>
      </c>
      <c r="B32" s="564">
        <v>2240</v>
      </c>
      <c r="C32" s="564">
        <v>120</v>
      </c>
      <c r="D32" s="583">
        <v>3445081</v>
      </c>
      <c r="E32" s="582">
        <v>0</v>
      </c>
      <c r="F32" s="583">
        <v>0</v>
      </c>
      <c r="G32" s="583">
        <v>1857965.8399999999</v>
      </c>
      <c r="H32" s="583">
        <v>1614335.45</v>
      </c>
      <c r="I32" s="583">
        <v>1537467.84</v>
      </c>
      <c r="J32" s="583">
        <v>243630.3899999999</v>
      </c>
    </row>
    <row r="33" spans="1:10" ht="22.5">
      <c r="A33" s="574" t="s">
        <v>72</v>
      </c>
      <c r="B33" s="564">
        <v>2250</v>
      </c>
      <c r="C33" s="564">
        <v>130</v>
      </c>
      <c r="D33" s="583">
        <v>15850</v>
      </c>
      <c r="E33" s="582">
        <v>0</v>
      </c>
      <c r="F33" s="583">
        <v>0</v>
      </c>
      <c r="G33" s="583">
        <v>6420.59</v>
      </c>
      <c r="H33" s="583">
        <v>6420.59</v>
      </c>
      <c r="I33" s="583">
        <v>4719.08</v>
      </c>
      <c r="J33" s="583">
        <v>0</v>
      </c>
    </row>
    <row r="34" spans="1:10" ht="33.75">
      <c r="A34" s="574" t="s">
        <v>326</v>
      </c>
      <c r="B34" s="564">
        <v>2260</v>
      </c>
      <c r="C34" s="564">
        <v>140</v>
      </c>
      <c r="D34" s="583">
        <v>0</v>
      </c>
      <c r="E34" s="582">
        <v>0</v>
      </c>
      <c r="F34" s="583">
        <v>0</v>
      </c>
      <c r="G34" s="583">
        <v>0</v>
      </c>
      <c r="H34" s="583">
        <v>0</v>
      </c>
      <c r="I34" s="583">
        <v>0</v>
      </c>
      <c r="J34" s="583">
        <v>0</v>
      </c>
    </row>
    <row r="35" spans="1:10" ht="22.5">
      <c r="A35" s="574" t="s">
        <v>170</v>
      </c>
      <c r="B35" s="564">
        <v>2270</v>
      </c>
      <c r="C35" s="564">
        <v>150</v>
      </c>
      <c r="D35" s="583">
        <v>23418261</v>
      </c>
      <c r="E35" s="583">
        <v>11342852</v>
      </c>
      <c r="F35" s="582">
        <v>0</v>
      </c>
      <c r="G35" s="583">
        <v>8033022.0600000005</v>
      </c>
      <c r="H35" s="583">
        <v>8008558.640000001</v>
      </c>
      <c r="I35" s="583">
        <v>8018215.6</v>
      </c>
      <c r="J35" s="583">
        <v>24463.419999999256</v>
      </c>
    </row>
    <row r="36" spans="1:10" ht="12.75">
      <c r="A36" s="573" t="s">
        <v>78</v>
      </c>
      <c r="B36" s="563">
        <v>2271</v>
      </c>
      <c r="C36" s="563">
        <v>160</v>
      </c>
      <c r="D36" s="583">
        <v>11476618</v>
      </c>
      <c r="E36" s="582">
        <v>0</v>
      </c>
      <c r="F36" s="583">
        <v>0</v>
      </c>
      <c r="G36" s="583">
        <v>3731175.39</v>
      </c>
      <c r="H36" s="583">
        <v>3727173.6500000004</v>
      </c>
      <c r="I36" s="583">
        <v>3727173.6500000004</v>
      </c>
      <c r="J36" s="583">
        <v>4001.739999999758</v>
      </c>
    </row>
    <row r="37" spans="1:10" ht="22.5">
      <c r="A37" s="573" t="s">
        <v>509</v>
      </c>
      <c r="B37" s="563">
        <v>2272</v>
      </c>
      <c r="C37" s="563">
        <v>170</v>
      </c>
      <c r="D37" s="583">
        <v>680150</v>
      </c>
      <c r="E37" s="584">
        <v>0</v>
      </c>
      <c r="F37" s="583">
        <v>0</v>
      </c>
      <c r="G37" s="583">
        <v>172410.25999999998</v>
      </c>
      <c r="H37" s="583">
        <v>161699.55</v>
      </c>
      <c r="I37" s="583">
        <v>171156.50999999998</v>
      </c>
      <c r="J37" s="583">
        <v>10710.709999999977</v>
      </c>
    </row>
    <row r="38" spans="1:10" ht="12.75">
      <c r="A38" s="573" t="s">
        <v>82</v>
      </c>
      <c r="B38" s="563">
        <v>2273</v>
      </c>
      <c r="C38" s="563">
        <v>180</v>
      </c>
      <c r="D38" s="583">
        <v>6233548</v>
      </c>
      <c r="E38" s="584">
        <v>0</v>
      </c>
      <c r="F38" s="583">
        <v>0</v>
      </c>
      <c r="G38" s="583">
        <v>2205638.86</v>
      </c>
      <c r="H38" s="583">
        <v>2195887.89</v>
      </c>
      <c r="I38" s="583">
        <v>2195887.89</v>
      </c>
      <c r="J38" s="583">
        <v>9750.96999999987</v>
      </c>
    </row>
    <row r="39" spans="1:10" ht="12.75">
      <c r="A39" s="573" t="s">
        <v>84</v>
      </c>
      <c r="B39" s="563">
        <v>2274</v>
      </c>
      <c r="C39" s="563">
        <v>190</v>
      </c>
      <c r="D39" s="583">
        <v>5027945</v>
      </c>
      <c r="E39" s="584">
        <v>0</v>
      </c>
      <c r="F39" s="583">
        <v>0</v>
      </c>
      <c r="G39" s="583">
        <v>1923797.55</v>
      </c>
      <c r="H39" s="583">
        <v>1923797.55</v>
      </c>
      <c r="I39" s="583">
        <v>1923997.55</v>
      </c>
      <c r="J39" s="583">
        <v>0</v>
      </c>
    </row>
    <row r="40" spans="1:10" ht="22.5">
      <c r="A40" s="573" t="s">
        <v>86</v>
      </c>
      <c r="B40" s="563">
        <v>2275</v>
      </c>
      <c r="C40" s="563">
        <v>200</v>
      </c>
      <c r="D40" s="583">
        <v>0</v>
      </c>
      <c r="E40" s="584">
        <v>0</v>
      </c>
      <c r="F40" s="583">
        <v>0</v>
      </c>
      <c r="G40" s="583">
        <v>0</v>
      </c>
      <c r="H40" s="583">
        <v>0</v>
      </c>
      <c r="I40" s="583">
        <v>0</v>
      </c>
      <c r="J40" s="583">
        <v>0</v>
      </c>
    </row>
    <row r="41" spans="1:10" ht="45">
      <c r="A41" s="574" t="s">
        <v>334</v>
      </c>
      <c r="B41" s="564">
        <v>2280</v>
      </c>
      <c r="C41" s="564">
        <v>210</v>
      </c>
      <c r="D41" s="583">
        <v>10906</v>
      </c>
      <c r="E41" s="582">
        <v>0</v>
      </c>
      <c r="F41" s="582">
        <v>0</v>
      </c>
      <c r="G41" s="583">
        <v>657.72</v>
      </c>
      <c r="H41" s="583">
        <v>657.72</v>
      </c>
      <c r="I41" s="583">
        <v>657.72</v>
      </c>
      <c r="J41" s="583">
        <v>0</v>
      </c>
    </row>
    <row r="42" spans="1:10" ht="45">
      <c r="A42" s="573" t="s">
        <v>510</v>
      </c>
      <c r="B42" s="563">
        <v>2281</v>
      </c>
      <c r="C42" s="563">
        <v>220</v>
      </c>
      <c r="D42" s="583">
        <v>0</v>
      </c>
      <c r="E42" s="583">
        <v>0</v>
      </c>
      <c r="F42" s="583">
        <v>0</v>
      </c>
      <c r="G42" s="583">
        <v>0</v>
      </c>
      <c r="H42" s="583">
        <v>0</v>
      </c>
      <c r="I42" s="583">
        <v>0</v>
      </c>
      <c r="J42" s="583">
        <v>0</v>
      </c>
    </row>
    <row r="43" spans="1:10" ht="56.25">
      <c r="A43" s="573" t="s">
        <v>511</v>
      </c>
      <c r="B43" s="563">
        <v>2282</v>
      </c>
      <c r="C43" s="563">
        <v>230</v>
      </c>
      <c r="D43" s="583">
        <v>10906</v>
      </c>
      <c r="E43" s="583">
        <v>8406</v>
      </c>
      <c r="F43" s="583">
        <v>0</v>
      </c>
      <c r="G43" s="583">
        <v>657.72</v>
      </c>
      <c r="H43" s="583">
        <v>657.72</v>
      </c>
      <c r="I43" s="583">
        <v>657.72</v>
      </c>
      <c r="J43" s="583">
        <v>0</v>
      </c>
    </row>
    <row r="44" spans="1:10" ht="21">
      <c r="A44" s="572" t="s">
        <v>512</v>
      </c>
      <c r="B44" s="561">
        <v>2400</v>
      </c>
      <c r="C44" s="561">
        <v>240</v>
      </c>
      <c r="D44" s="581">
        <v>0</v>
      </c>
      <c r="E44" s="581">
        <v>0</v>
      </c>
      <c r="F44" s="581">
        <v>0</v>
      </c>
      <c r="G44" s="581">
        <v>0</v>
      </c>
      <c r="H44" s="581">
        <v>0</v>
      </c>
      <c r="I44" s="581">
        <v>0</v>
      </c>
      <c r="J44" s="581">
        <v>0</v>
      </c>
    </row>
    <row r="45" spans="1:10" ht="33.75">
      <c r="A45" s="575" t="s">
        <v>513</v>
      </c>
      <c r="B45" s="564">
        <v>2410</v>
      </c>
      <c r="C45" s="564">
        <v>250</v>
      </c>
      <c r="D45" s="583">
        <v>0</v>
      </c>
      <c r="E45" s="582">
        <v>0</v>
      </c>
      <c r="F45" s="583">
        <v>0</v>
      </c>
      <c r="G45" s="583">
        <v>0</v>
      </c>
      <c r="H45" s="583">
        <v>0</v>
      </c>
      <c r="I45" s="583">
        <v>0</v>
      </c>
      <c r="J45" s="583">
        <v>0</v>
      </c>
    </row>
    <row r="46" spans="1:10" ht="33.75">
      <c r="A46" s="575" t="s">
        <v>514</v>
      </c>
      <c r="B46" s="564">
        <v>2420</v>
      </c>
      <c r="C46" s="564">
        <v>260</v>
      </c>
      <c r="D46" s="583">
        <v>0</v>
      </c>
      <c r="E46" s="582">
        <v>0</v>
      </c>
      <c r="F46" s="583">
        <v>0</v>
      </c>
      <c r="G46" s="583">
        <v>0</v>
      </c>
      <c r="H46" s="583">
        <v>0</v>
      </c>
      <c r="I46" s="583">
        <v>0</v>
      </c>
      <c r="J46" s="583">
        <v>0</v>
      </c>
    </row>
    <row r="47" spans="1:10" ht="12.75">
      <c r="A47" s="576" t="s">
        <v>99</v>
      </c>
      <c r="B47" s="561">
        <v>2600</v>
      </c>
      <c r="C47" s="561">
        <v>270</v>
      </c>
      <c r="D47" s="581">
        <v>0</v>
      </c>
      <c r="E47" s="581">
        <v>0</v>
      </c>
      <c r="F47" s="581">
        <v>0</v>
      </c>
      <c r="G47" s="581">
        <v>318890497.53</v>
      </c>
      <c r="H47" s="581">
        <v>318890497.53</v>
      </c>
      <c r="I47" s="581">
        <v>318890497.53</v>
      </c>
      <c r="J47" s="581">
        <v>0</v>
      </c>
    </row>
    <row r="48" spans="1:10" ht="56.25">
      <c r="A48" s="574" t="s">
        <v>101</v>
      </c>
      <c r="B48" s="564">
        <v>2610</v>
      </c>
      <c r="C48" s="564">
        <v>280</v>
      </c>
      <c r="D48" s="583">
        <v>0</v>
      </c>
      <c r="E48" s="584">
        <v>0</v>
      </c>
      <c r="F48" s="583">
        <v>0</v>
      </c>
      <c r="G48" s="583">
        <v>0</v>
      </c>
      <c r="H48" s="583">
        <v>0</v>
      </c>
      <c r="I48" s="583">
        <v>0</v>
      </c>
      <c r="J48" s="583">
        <v>0</v>
      </c>
    </row>
    <row r="49" spans="1:10" ht="33.75">
      <c r="A49" s="574" t="s">
        <v>103</v>
      </c>
      <c r="B49" s="564">
        <v>2620</v>
      </c>
      <c r="C49" s="564">
        <v>290</v>
      </c>
      <c r="D49" s="583">
        <v>0</v>
      </c>
      <c r="E49" s="583">
        <v>0</v>
      </c>
      <c r="F49" s="583">
        <v>0</v>
      </c>
      <c r="G49" s="583">
        <v>318890497.53</v>
      </c>
      <c r="H49" s="583">
        <v>318890497.53</v>
      </c>
      <c r="I49" s="583">
        <v>318890497.53</v>
      </c>
      <c r="J49" s="583">
        <v>0</v>
      </c>
    </row>
    <row r="50" spans="1:10" ht="56.25">
      <c r="A50" s="575" t="s">
        <v>515</v>
      </c>
      <c r="B50" s="564">
        <v>2630</v>
      </c>
      <c r="C50" s="564">
        <v>300</v>
      </c>
      <c r="D50" s="583">
        <v>0</v>
      </c>
      <c r="E50" s="585">
        <v>0</v>
      </c>
      <c r="F50" s="583">
        <v>0</v>
      </c>
      <c r="G50" s="583">
        <v>0</v>
      </c>
      <c r="H50" s="583">
        <v>0</v>
      </c>
      <c r="I50" s="583">
        <v>0</v>
      </c>
      <c r="J50" s="583">
        <v>0</v>
      </c>
    </row>
    <row r="51" spans="1:10" ht="21">
      <c r="A51" s="572" t="s">
        <v>105</v>
      </c>
      <c r="B51" s="561">
        <v>2700</v>
      </c>
      <c r="C51" s="561">
        <v>310</v>
      </c>
      <c r="D51" s="586">
        <v>414357</v>
      </c>
      <c r="E51" s="583">
        <v>185000</v>
      </c>
      <c r="F51" s="586">
        <v>0</v>
      </c>
      <c r="G51" s="586">
        <v>140000</v>
      </c>
      <c r="H51" s="586">
        <v>139026</v>
      </c>
      <c r="I51" s="586">
        <v>139026</v>
      </c>
      <c r="J51" s="586">
        <v>974</v>
      </c>
    </row>
    <row r="52" spans="1:10" ht="22.5">
      <c r="A52" s="574" t="s">
        <v>338</v>
      </c>
      <c r="B52" s="564">
        <v>2710</v>
      </c>
      <c r="C52" s="564">
        <v>320</v>
      </c>
      <c r="D52" s="583">
        <v>0</v>
      </c>
      <c r="E52" s="585">
        <v>0</v>
      </c>
      <c r="F52" s="583">
        <v>0</v>
      </c>
      <c r="G52" s="583">
        <v>0</v>
      </c>
      <c r="H52" s="583">
        <v>0</v>
      </c>
      <c r="I52" s="583">
        <v>0</v>
      </c>
      <c r="J52" s="583">
        <v>0</v>
      </c>
    </row>
    <row r="53" spans="1:10" ht="12.75">
      <c r="A53" s="574" t="s">
        <v>516</v>
      </c>
      <c r="B53" s="564">
        <v>2720</v>
      </c>
      <c r="C53" s="564">
        <v>330</v>
      </c>
      <c r="D53" s="583">
        <v>0</v>
      </c>
      <c r="E53" s="585">
        <v>0</v>
      </c>
      <c r="F53" s="583">
        <v>0</v>
      </c>
      <c r="G53" s="583">
        <v>0</v>
      </c>
      <c r="H53" s="583">
        <v>0</v>
      </c>
      <c r="I53" s="583">
        <v>0</v>
      </c>
      <c r="J53" s="583">
        <v>0</v>
      </c>
    </row>
    <row r="54" spans="1:10" ht="12.75">
      <c r="A54" s="574" t="s">
        <v>340</v>
      </c>
      <c r="B54" s="564">
        <v>2730</v>
      </c>
      <c r="C54" s="564">
        <v>340</v>
      </c>
      <c r="D54" s="583">
        <v>414357</v>
      </c>
      <c r="E54" s="585">
        <v>0</v>
      </c>
      <c r="F54" s="583">
        <v>0</v>
      </c>
      <c r="G54" s="583">
        <v>140000</v>
      </c>
      <c r="H54" s="583">
        <v>139026</v>
      </c>
      <c r="I54" s="583">
        <v>139026</v>
      </c>
      <c r="J54" s="583">
        <v>974</v>
      </c>
    </row>
    <row r="55" spans="1:10" ht="12.75">
      <c r="A55" s="572" t="s">
        <v>113</v>
      </c>
      <c r="B55" s="561">
        <v>2800</v>
      </c>
      <c r="C55" s="561">
        <v>350</v>
      </c>
      <c r="D55" s="583">
        <v>144796</v>
      </c>
      <c r="E55" s="586">
        <v>0</v>
      </c>
      <c r="F55" s="583">
        <v>0</v>
      </c>
      <c r="G55" s="583">
        <v>116146.79000000001</v>
      </c>
      <c r="H55" s="583">
        <v>115987.36</v>
      </c>
      <c r="I55" s="583">
        <v>115802.19</v>
      </c>
      <c r="J55" s="583">
        <v>159.43000000000757</v>
      </c>
    </row>
    <row r="56" spans="1:10" ht="12.75">
      <c r="A56" s="572" t="s">
        <v>341</v>
      </c>
      <c r="B56" s="561">
        <v>3000</v>
      </c>
      <c r="C56" s="561">
        <v>360</v>
      </c>
      <c r="D56" s="586">
        <v>0</v>
      </c>
      <c r="E56" s="586">
        <v>0</v>
      </c>
      <c r="F56" s="586">
        <v>0</v>
      </c>
      <c r="G56" s="586">
        <v>0</v>
      </c>
      <c r="H56" s="586">
        <v>0</v>
      </c>
      <c r="I56" s="586">
        <v>0</v>
      </c>
      <c r="J56" s="586">
        <v>0</v>
      </c>
    </row>
    <row r="57" spans="1:10" ht="21">
      <c r="A57" s="572" t="s">
        <v>342</v>
      </c>
      <c r="B57" s="561">
        <v>3100</v>
      </c>
      <c r="C57" s="561">
        <v>370</v>
      </c>
      <c r="D57" s="586">
        <v>0</v>
      </c>
      <c r="E57" s="586">
        <v>0</v>
      </c>
      <c r="F57" s="586">
        <v>0</v>
      </c>
      <c r="G57" s="586">
        <v>0</v>
      </c>
      <c r="H57" s="586">
        <v>0</v>
      </c>
      <c r="I57" s="586">
        <v>0</v>
      </c>
      <c r="J57" s="586">
        <v>0</v>
      </c>
    </row>
    <row r="58" spans="1:10" ht="45">
      <c r="A58" s="574" t="s">
        <v>119</v>
      </c>
      <c r="B58" s="564">
        <v>3110</v>
      </c>
      <c r="C58" s="564">
        <v>380</v>
      </c>
      <c r="D58" s="583">
        <v>0</v>
      </c>
      <c r="E58" s="585">
        <v>0</v>
      </c>
      <c r="F58" s="583">
        <v>0</v>
      </c>
      <c r="G58" s="583">
        <v>0</v>
      </c>
      <c r="H58" s="583">
        <v>0</v>
      </c>
      <c r="I58" s="583">
        <v>0</v>
      </c>
      <c r="J58" s="583">
        <v>0</v>
      </c>
    </row>
    <row r="59" spans="1:10" ht="22.5">
      <c r="A59" s="575" t="s">
        <v>344</v>
      </c>
      <c r="B59" s="564">
        <v>3120</v>
      </c>
      <c r="C59" s="564">
        <v>390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0</v>
      </c>
      <c r="J59" s="585">
        <v>0</v>
      </c>
    </row>
    <row r="60" spans="1:10" ht="22.5">
      <c r="A60" s="573" t="s">
        <v>121</v>
      </c>
      <c r="B60" s="563">
        <v>3121</v>
      </c>
      <c r="C60" s="563">
        <v>400</v>
      </c>
      <c r="D60" s="583">
        <v>0</v>
      </c>
      <c r="E60" s="587">
        <v>0</v>
      </c>
      <c r="F60" s="583">
        <v>0</v>
      </c>
      <c r="G60" s="583">
        <v>0</v>
      </c>
      <c r="H60" s="583">
        <v>0</v>
      </c>
      <c r="I60" s="583">
        <v>0</v>
      </c>
      <c r="J60" s="583">
        <v>0</v>
      </c>
    </row>
    <row r="61" spans="1:10" ht="33.75">
      <c r="A61" s="573" t="s">
        <v>517</v>
      </c>
      <c r="B61" s="563">
        <v>3122</v>
      </c>
      <c r="C61" s="563">
        <v>410</v>
      </c>
      <c r="D61" s="583">
        <v>0</v>
      </c>
      <c r="E61" s="587">
        <v>0</v>
      </c>
      <c r="F61" s="583">
        <v>0</v>
      </c>
      <c r="G61" s="583">
        <v>0</v>
      </c>
      <c r="H61" s="583">
        <v>0</v>
      </c>
      <c r="I61" s="583">
        <v>0</v>
      </c>
      <c r="J61" s="583">
        <v>0</v>
      </c>
    </row>
    <row r="62" spans="1:10" ht="12.75">
      <c r="A62" s="574" t="s">
        <v>127</v>
      </c>
      <c r="B62" s="564">
        <v>3130</v>
      </c>
      <c r="C62" s="564">
        <v>420</v>
      </c>
      <c r="D62" s="585">
        <v>0</v>
      </c>
      <c r="E62" s="585">
        <v>0</v>
      </c>
      <c r="F62" s="585">
        <v>0</v>
      </c>
      <c r="G62" s="585">
        <v>0</v>
      </c>
      <c r="H62" s="585">
        <v>0</v>
      </c>
      <c r="I62" s="585">
        <v>0</v>
      </c>
      <c r="J62" s="585">
        <v>0</v>
      </c>
    </row>
    <row r="63" spans="1:10" ht="33.75">
      <c r="A63" s="573" t="s">
        <v>518</v>
      </c>
      <c r="B63" s="563">
        <v>3131</v>
      </c>
      <c r="C63" s="563">
        <v>430</v>
      </c>
      <c r="D63" s="583">
        <v>0</v>
      </c>
      <c r="E63" s="587">
        <v>0</v>
      </c>
      <c r="F63" s="583">
        <v>0</v>
      </c>
      <c r="G63" s="583">
        <v>0</v>
      </c>
      <c r="H63" s="583">
        <v>0</v>
      </c>
      <c r="I63" s="583">
        <v>0</v>
      </c>
      <c r="J63" s="583">
        <v>0</v>
      </c>
    </row>
    <row r="64" spans="1:10" ht="22.5">
      <c r="A64" s="573" t="s">
        <v>519</v>
      </c>
      <c r="B64" s="563">
        <v>3132</v>
      </c>
      <c r="C64" s="563">
        <v>440</v>
      </c>
      <c r="D64" s="583">
        <v>0</v>
      </c>
      <c r="E64" s="587">
        <v>0</v>
      </c>
      <c r="F64" s="583">
        <v>0</v>
      </c>
      <c r="G64" s="583">
        <v>0</v>
      </c>
      <c r="H64" s="583">
        <v>0</v>
      </c>
      <c r="I64" s="583">
        <v>0</v>
      </c>
      <c r="J64" s="583">
        <v>0</v>
      </c>
    </row>
    <row r="65" spans="1:10" ht="22.5">
      <c r="A65" s="574" t="s">
        <v>520</v>
      </c>
      <c r="B65" s="564">
        <v>3140</v>
      </c>
      <c r="C65" s="564">
        <v>450</v>
      </c>
      <c r="D65" s="585">
        <v>0</v>
      </c>
      <c r="E65" s="585">
        <v>0</v>
      </c>
      <c r="F65" s="585">
        <v>0</v>
      </c>
      <c r="G65" s="585">
        <v>0</v>
      </c>
      <c r="H65" s="585">
        <v>0</v>
      </c>
      <c r="I65" s="585">
        <v>0</v>
      </c>
      <c r="J65" s="585">
        <v>0</v>
      </c>
    </row>
    <row r="66" spans="1:10" ht="33.75">
      <c r="A66" s="573" t="s">
        <v>521</v>
      </c>
      <c r="B66" s="563">
        <v>3141</v>
      </c>
      <c r="C66" s="563">
        <v>460</v>
      </c>
      <c r="D66" s="583">
        <v>0</v>
      </c>
      <c r="E66" s="587">
        <v>0</v>
      </c>
      <c r="F66" s="583">
        <v>0</v>
      </c>
      <c r="G66" s="583">
        <v>0</v>
      </c>
      <c r="H66" s="583">
        <v>0</v>
      </c>
      <c r="I66" s="583">
        <v>0</v>
      </c>
      <c r="J66" s="583">
        <v>0</v>
      </c>
    </row>
    <row r="67" spans="1:10" ht="33.75">
      <c r="A67" s="573" t="s">
        <v>522</v>
      </c>
      <c r="B67" s="563">
        <v>3142</v>
      </c>
      <c r="C67" s="563">
        <v>470</v>
      </c>
      <c r="D67" s="583">
        <v>0</v>
      </c>
      <c r="E67" s="587">
        <v>0</v>
      </c>
      <c r="F67" s="583">
        <v>0</v>
      </c>
      <c r="G67" s="583">
        <v>0</v>
      </c>
      <c r="H67" s="583">
        <v>0</v>
      </c>
      <c r="I67" s="583">
        <v>0</v>
      </c>
      <c r="J67" s="583">
        <v>0</v>
      </c>
    </row>
    <row r="68" spans="1:10" ht="33.75">
      <c r="A68" s="573" t="s">
        <v>523</v>
      </c>
      <c r="B68" s="563">
        <v>3143</v>
      </c>
      <c r="C68" s="563">
        <v>480</v>
      </c>
      <c r="D68" s="583">
        <v>0</v>
      </c>
      <c r="E68" s="587">
        <v>0</v>
      </c>
      <c r="F68" s="583">
        <v>0</v>
      </c>
      <c r="G68" s="583">
        <v>0</v>
      </c>
      <c r="H68" s="583">
        <v>0</v>
      </c>
      <c r="I68" s="583">
        <v>0</v>
      </c>
      <c r="J68" s="583">
        <v>0</v>
      </c>
    </row>
    <row r="69" spans="1:10" ht="22.5">
      <c r="A69" s="574" t="s">
        <v>143</v>
      </c>
      <c r="B69" s="564">
        <v>3150</v>
      </c>
      <c r="C69" s="564">
        <v>490</v>
      </c>
      <c r="D69" s="583">
        <v>0</v>
      </c>
      <c r="E69" s="585">
        <v>0</v>
      </c>
      <c r="F69" s="583">
        <v>0</v>
      </c>
      <c r="G69" s="583">
        <v>0</v>
      </c>
      <c r="H69" s="583">
        <v>0</v>
      </c>
      <c r="I69" s="583">
        <v>0</v>
      </c>
      <c r="J69" s="583">
        <v>0</v>
      </c>
    </row>
    <row r="70" spans="1:10" ht="22.5">
      <c r="A70" s="574" t="s">
        <v>524</v>
      </c>
      <c r="B70" s="564">
        <v>3160</v>
      </c>
      <c r="C70" s="564">
        <v>500</v>
      </c>
      <c r="D70" s="583">
        <v>0</v>
      </c>
      <c r="E70" s="585">
        <v>0</v>
      </c>
      <c r="F70" s="583">
        <v>0</v>
      </c>
      <c r="G70" s="583">
        <v>0</v>
      </c>
      <c r="H70" s="583">
        <v>0</v>
      </c>
      <c r="I70" s="583">
        <v>0</v>
      </c>
      <c r="J70" s="583">
        <v>0</v>
      </c>
    </row>
    <row r="71" spans="1:10" ht="12.75">
      <c r="A71" s="572" t="s">
        <v>147</v>
      </c>
      <c r="B71" s="561">
        <v>3200</v>
      </c>
      <c r="C71" s="561">
        <v>510</v>
      </c>
      <c r="D71" s="586">
        <v>0</v>
      </c>
      <c r="E71" s="586">
        <v>0</v>
      </c>
      <c r="F71" s="586">
        <v>0</v>
      </c>
      <c r="G71" s="586">
        <v>0</v>
      </c>
      <c r="H71" s="586">
        <v>0</v>
      </c>
      <c r="I71" s="586">
        <v>0</v>
      </c>
      <c r="J71" s="586">
        <v>0</v>
      </c>
    </row>
    <row r="72" spans="1:10" ht="45">
      <c r="A72" s="574" t="s">
        <v>353</v>
      </c>
      <c r="B72" s="564">
        <v>3210</v>
      </c>
      <c r="C72" s="564">
        <v>520</v>
      </c>
      <c r="D72" s="583">
        <v>0</v>
      </c>
      <c r="E72" s="588">
        <v>0</v>
      </c>
      <c r="F72" s="583">
        <v>0</v>
      </c>
      <c r="G72" s="583">
        <v>0</v>
      </c>
      <c r="H72" s="583">
        <v>0</v>
      </c>
      <c r="I72" s="583">
        <v>0</v>
      </c>
      <c r="J72" s="583">
        <v>0</v>
      </c>
    </row>
    <row r="73" spans="1:10" ht="33.75">
      <c r="A73" s="574" t="s">
        <v>151</v>
      </c>
      <c r="B73" s="564">
        <v>3220</v>
      </c>
      <c r="C73" s="564">
        <v>530</v>
      </c>
      <c r="D73" s="583">
        <v>0</v>
      </c>
      <c r="E73" s="588">
        <v>0</v>
      </c>
      <c r="F73" s="583">
        <v>0</v>
      </c>
      <c r="G73" s="583">
        <v>0</v>
      </c>
      <c r="H73" s="583">
        <v>0</v>
      </c>
      <c r="I73" s="583">
        <v>0</v>
      </c>
      <c r="J73" s="583">
        <v>0</v>
      </c>
    </row>
    <row r="74" spans="1:10" ht="56.25">
      <c r="A74" s="574" t="s">
        <v>525</v>
      </c>
      <c r="B74" s="564">
        <v>3230</v>
      </c>
      <c r="C74" s="564">
        <v>540</v>
      </c>
      <c r="D74" s="583">
        <v>0</v>
      </c>
      <c r="E74" s="588">
        <v>0</v>
      </c>
      <c r="F74" s="583">
        <v>0</v>
      </c>
      <c r="G74" s="583">
        <v>0</v>
      </c>
      <c r="H74" s="583">
        <v>0</v>
      </c>
      <c r="I74" s="583">
        <v>0</v>
      </c>
      <c r="J74" s="583">
        <v>0</v>
      </c>
    </row>
    <row r="75" spans="1:10" ht="22.5">
      <c r="A75" s="574" t="s">
        <v>155</v>
      </c>
      <c r="B75" s="564">
        <v>3240</v>
      </c>
      <c r="C75" s="564">
        <v>550</v>
      </c>
      <c r="D75" s="583">
        <v>0</v>
      </c>
      <c r="E75" s="585">
        <v>0</v>
      </c>
      <c r="F75" s="583">
        <v>0</v>
      </c>
      <c r="G75" s="583">
        <v>0</v>
      </c>
      <c r="H75" s="583">
        <v>0</v>
      </c>
      <c r="I75" s="583">
        <v>0</v>
      </c>
      <c r="J75" s="583">
        <v>0</v>
      </c>
    </row>
    <row r="76" spans="1:10" ht="21">
      <c r="A76" s="572" t="s">
        <v>359</v>
      </c>
      <c r="B76" s="561">
        <v>4100</v>
      </c>
      <c r="C76" s="561">
        <v>560</v>
      </c>
      <c r="D76" s="588">
        <v>0</v>
      </c>
      <c r="E76" s="588">
        <v>0</v>
      </c>
      <c r="F76" s="588">
        <v>0</v>
      </c>
      <c r="G76" s="588">
        <v>0</v>
      </c>
      <c r="H76" s="588">
        <v>0</v>
      </c>
      <c r="I76" s="588">
        <v>0</v>
      </c>
      <c r="J76" s="588">
        <v>0</v>
      </c>
    </row>
    <row r="77" spans="1:10" ht="22.5">
      <c r="A77" s="574" t="s">
        <v>361</v>
      </c>
      <c r="B77" s="564">
        <v>4110</v>
      </c>
      <c r="C77" s="564">
        <v>570</v>
      </c>
      <c r="D77" s="585">
        <v>0</v>
      </c>
      <c r="E77" s="585">
        <v>0</v>
      </c>
      <c r="F77" s="585">
        <v>0</v>
      </c>
      <c r="G77" s="585">
        <v>0</v>
      </c>
      <c r="H77" s="585">
        <v>0</v>
      </c>
      <c r="I77" s="585">
        <v>0</v>
      </c>
      <c r="J77" s="585">
        <v>0</v>
      </c>
    </row>
    <row r="78" spans="1:10" ht="33.75">
      <c r="A78" s="573" t="s">
        <v>526</v>
      </c>
      <c r="B78" s="563">
        <v>4111</v>
      </c>
      <c r="C78" s="563">
        <v>580</v>
      </c>
      <c r="D78" s="583">
        <v>0</v>
      </c>
      <c r="E78" s="585">
        <v>0</v>
      </c>
      <c r="F78" s="583">
        <v>0</v>
      </c>
      <c r="G78" s="583">
        <v>0</v>
      </c>
      <c r="H78" s="583">
        <v>0</v>
      </c>
      <c r="I78" s="583">
        <v>0</v>
      </c>
      <c r="J78" s="583">
        <v>0</v>
      </c>
    </row>
    <row r="79" spans="1:10" ht="33.75">
      <c r="A79" s="573" t="s">
        <v>527</v>
      </c>
      <c r="B79" s="563">
        <v>4112</v>
      </c>
      <c r="C79" s="563">
        <v>590</v>
      </c>
      <c r="D79" s="583">
        <v>0</v>
      </c>
      <c r="E79" s="585">
        <v>0</v>
      </c>
      <c r="F79" s="583">
        <v>0</v>
      </c>
      <c r="G79" s="583">
        <v>0</v>
      </c>
      <c r="H79" s="583">
        <v>0</v>
      </c>
      <c r="I79" s="583">
        <v>0</v>
      </c>
      <c r="J79" s="583">
        <v>0</v>
      </c>
    </row>
    <row r="80" spans="1:10" ht="22.5">
      <c r="A80" s="574" t="s">
        <v>537</v>
      </c>
      <c r="B80" s="563">
        <v>4113</v>
      </c>
      <c r="C80" s="563">
        <v>600</v>
      </c>
      <c r="D80" s="583">
        <v>0</v>
      </c>
      <c r="E80" s="587">
        <v>0</v>
      </c>
      <c r="F80" s="583">
        <v>0</v>
      </c>
      <c r="G80" s="583">
        <v>0</v>
      </c>
      <c r="H80" s="583">
        <v>0</v>
      </c>
      <c r="I80" s="583">
        <v>0</v>
      </c>
      <c r="J80" s="583">
        <v>0</v>
      </c>
    </row>
    <row r="81" spans="1:10" ht="12.75">
      <c r="A81" s="572" t="s">
        <v>377</v>
      </c>
      <c r="B81" s="561">
        <v>4200</v>
      </c>
      <c r="C81" s="561">
        <v>610</v>
      </c>
      <c r="D81" s="586">
        <v>0</v>
      </c>
      <c r="E81" s="586">
        <v>0</v>
      </c>
      <c r="F81" s="586">
        <v>0</v>
      </c>
      <c r="G81" s="586">
        <v>0</v>
      </c>
      <c r="H81" s="586">
        <v>0</v>
      </c>
      <c r="I81" s="586">
        <v>0</v>
      </c>
      <c r="J81" s="586">
        <v>0</v>
      </c>
    </row>
    <row r="82" spans="1:10" ht="22.5">
      <c r="A82" s="574" t="s">
        <v>477</v>
      </c>
      <c r="B82" s="564">
        <v>4210</v>
      </c>
      <c r="C82" s="564">
        <v>620</v>
      </c>
      <c r="D82" s="583">
        <v>0</v>
      </c>
      <c r="E82" s="585">
        <v>0</v>
      </c>
      <c r="F82" s="583">
        <v>0</v>
      </c>
      <c r="G82" s="583">
        <v>0</v>
      </c>
      <c r="H82" s="583">
        <v>0</v>
      </c>
      <c r="I82" s="583">
        <v>0</v>
      </c>
      <c r="J82" s="583">
        <v>0</v>
      </c>
    </row>
    <row r="83" spans="1:10" ht="12.75">
      <c r="A83" s="573" t="s">
        <v>478</v>
      </c>
      <c r="B83" s="563">
        <v>5000</v>
      </c>
      <c r="C83" s="563">
        <v>630</v>
      </c>
      <c r="D83" s="589" t="s">
        <v>528</v>
      </c>
      <c r="E83" s="583">
        <v>4428392</v>
      </c>
      <c r="F83" s="589" t="s">
        <v>528</v>
      </c>
      <c r="G83" s="589" t="s">
        <v>528</v>
      </c>
      <c r="H83" s="589" t="s">
        <v>528</v>
      </c>
      <c r="I83" s="589" t="s">
        <v>528</v>
      </c>
      <c r="J83" s="589" t="s">
        <v>528</v>
      </c>
    </row>
    <row r="84" spans="1:10" ht="12.75">
      <c r="A84" s="573" t="s">
        <v>529</v>
      </c>
      <c r="B84" s="563">
        <v>9000</v>
      </c>
      <c r="C84" s="563">
        <v>640</v>
      </c>
      <c r="D84" s="583">
        <v>0</v>
      </c>
      <c r="E84" s="587">
        <v>0</v>
      </c>
      <c r="F84" s="583">
        <v>0</v>
      </c>
      <c r="G84" s="583">
        <v>0</v>
      </c>
      <c r="H84" s="583">
        <v>0</v>
      </c>
      <c r="I84" s="583">
        <v>0</v>
      </c>
      <c r="J84" s="584">
        <v>0</v>
      </c>
    </row>
    <row r="85" spans="1:10" ht="33.75">
      <c r="A85" s="593" t="s">
        <v>371</v>
      </c>
      <c r="B85" s="577">
        <v>4121</v>
      </c>
      <c r="C85" s="567" t="s">
        <v>362</v>
      </c>
      <c r="D85" s="590">
        <v>0</v>
      </c>
      <c r="E85" s="590">
        <v>0</v>
      </c>
      <c r="F85" s="590">
        <v>0</v>
      </c>
      <c r="G85" s="590">
        <v>0</v>
      </c>
      <c r="H85" s="590">
        <v>0</v>
      </c>
      <c r="I85" s="590">
        <v>0</v>
      </c>
      <c r="J85" s="590">
        <v>0</v>
      </c>
    </row>
    <row r="86" spans="1:10" ht="45">
      <c r="A86" s="594" t="s">
        <v>373</v>
      </c>
      <c r="B86" s="578">
        <v>4122</v>
      </c>
      <c r="C86" s="568" t="s">
        <v>364</v>
      </c>
      <c r="D86" s="591">
        <v>0</v>
      </c>
      <c r="E86" s="591">
        <v>0</v>
      </c>
      <c r="F86" s="591">
        <v>0</v>
      </c>
      <c r="G86" s="591">
        <v>0</v>
      </c>
      <c r="H86" s="591">
        <v>0</v>
      </c>
      <c r="I86" s="591">
        <v>0</v>
      </c>
      <c r="J86" s="591">
        <v>0</v>
      </c>
    </row>
    <row r="87" spans="1:10" ht="22.5">
      <c r="A87" s="594" t="s">
        <v>375</v>
      </c>
      <c r="B87" s="578">
        <v>4123</v>
      </c>
      <c r="C87" s="568" t="s">
        <v>366</v>
      </c>
      <c r="D87" s="591">
        <v>0</v>
      </c>
      <c r="E87" s="591">
        <v>0</v>
      </c>
      <c r="F87" s="591">
        <v>0</v>
      </c>
      <c r="G87" s="591">
        <v>0</v>
      </c>
      <c r="H87" s="591">
        <v>0</v>
      </c>
      <c r="I87" s="591">
        <v>0</v>
      </c>
      <c r="J87" s="591">
        <v>0</v>
      </c>
    </row>
    <row r="88" spans="1:10" ht="22.5">
      <c r="A88" s="595" t="s">
        <v>377</v>
      </c>
      <c r="B88" s="579">
        <v>4200</v>
      </c>
      <c r="C88" s="569" t="s">
        <v>357</v>
      </c>
      <c r="D88" s="591">
        <v>0</v>
      </c>
      <c r="E88" s="591">
        <v>0</v>
      </c>
      <c r="F88" s="591">
        <v>0</v>
      </c>
      <c r="G88" s="591">
        <v>0</v>
      </c>
      <c r="H88" s="591">
        <v>0</v>
      </c>
      <c r="I88" s="591">
        <v>0</v>
      </c>
      <c r="J88" s="591">
        <v>0</v>
      </c>
    </row>
    <row r="89" spans="1:10" ht="22.5">
      <c r="A89" s="596" t="s">
        <v>477</v>
      </c>
      <c r="B89" s="578">
        <v>4210</v>
      </c>
      <c r="C89" s="568" t="s">
        <v>360</v>
      </c>
      <c r="D89" s="591">
        <v>0</v>
      </c>
      <c r="E89" s="591">
        <v>0</v>
      </c>
      <c r="F89" s="591">
        <v>0</v>
      </c>
      <c r="G89" s="591">
        <v>0</v>
      </c>
      <c r="H89" s="591">
        <v>0</v>
      </c>
      <c r="I89" s="591">
        <v>0</v>
      </c>
      <c r="J89" s="591">
        <v>0</v>
      </c>
    </row>
    <row r="90" spans="1:10" ht="22.5">
      <c r="A90" s="596" t="s">
        <v>530</v>
      </c>
      <c r="B90" s="578">
        <v>4220</v>
      </c>
      <c r="C90" s="568" t="s">
        <v>372</v>
      </c>
      <c r="D90" s="591">
        <v>0</v>
      </c>
      <c r="E90" s="591">
        <v>0</v>
      </c>
      <c r="F90" s="591">
        <v>0</v>
      </c>
      <c r="G90" s="591">
        <v>0</v>
      </c>
      <c r="H90" s="591">
        <v>0</v>
      </c>
      <c r="I90" s="591">
        <v>0</v>
      </c>
      <c r="J90" s="591">
        <v>0</v>
      </c>
    </row>
    <row r="91" spans="1:10" ht="13.5" thickBot="1">
      <c r="A91" s="597" t="s">
        <v>478</v>
      </c>
      <c r="B91" s="580">
        <v>5000</v>
      </c>
      <c r="C91" s="570" t="s">
        <v>362</v>
      </c>
      <c r="D91" s="571" t="s">
        <v>37</v>
      </c>
      <c r="E91" s="591">
        <v>0</v>
      </c>
      <c r="F91" s="571" t="s">
        <v>37</v>
      </c>
      <c r="G91" s="571" t="s">
        <v>37</v>
      </c>
      <c r="H91" s="571" t="s">
        <v>37</v>
      </c>
      <c r="I91" s="571" t="s">
        <v>37</v>
      </c>
      <c r="J91" s="571" t="s">
        <v>37</v>
      </c>
    </row>
    <row r="92" spans="1:10" ht="12.75">
      <c r="A92" s="533"/>
      <c r="B92" s="534"/>
      <c r="C92" s="534"/>
      <c r="D92" s="534"/>
      <c r="E92" s="534"/>
      <c r="F92" s="534"/>
      <c r="G92" s="534"/>
      <c r="H92" s="537" t="s">
        <v>531</v>
      </c>
      <c r="I92" s="534"/>
      <c r="J92" s="534"/>
    </row>
    <row r="93" spans="1:9" ht="12.75">
      <c r="A93" s="539"/>
      <c r="B93" s="535"/>
      <c r="C93" s="535"/>
      <c r="D93" s="535"/>
      <c r="E93" s="535"/>
      <c r="F93" s="535"/>
      <c r="G93" s="535"/>
      <c r="H93" s="535"/>
      <c r="I93" s="535"/>
    </row>
    <row r="94" spans="1:9" ht="64.5" customHeight="1">
      <c r="A94" s="592" t="s">
        <v>532</v>
      </c>
      <c r="B94" s="592"/>
      <c r="C94" s="540"/>
      <c r="D94" s="545"/>
      <c r="E94" s="545"/>
      <c r="F94" s="540"/>
      <c r="G94" s="546" t="s">
        <v>533</v>
      </c>
      <c r="H94" s="546"/>
      <c r="I94" s="546"/>
    </row>
    <row r="95" spans="1:9" ht="15">
      <c r="A95" s="535"/>
      <c r="B95" s="540"/>
      <c r="C95" s="540"/>
      <c r="D95" s="544" t="s">
        <v>159</v>
      </c>
      <c r="E95" s="544"/>
      <c r="F95" s="540"/>
      <c r="G95" s="538" t="s">
        <v>534</v>
      </c>
      <c r="H95" s="538"/>
      <c r="I95" s="541"/>
    </row>
    <row r="96" spans="1:9" ht="15">
      <c r="A96" s="540" t="s">
        <v>160</v>
      </c>
      <c r="B96" s="541"/>
      <c r="C96" s="540"/>
      <c r="D96" s="545"/>
      <c r="E96" s="545"/>
      <c r="F96" s="540"/>
      <c r="G96" s="546" t="s">
        <v>161</v>
      </c>
      <c r="H96" s="546"/>
      <c r="I96" s="546"/>
    </row>
    <row r="97" spans="1:9" ht="15">
      <c r="A97" s="542" t="s">
        <v>162</v>
      </c>
      <c r="B97" s="541"/>
      <c r="C97" s="541"/>
      <c r="D97" s="544" t="s">
        <v>159</v>
      </c>
      <c r="E97" s="544"/>
      <c r="F97" s="541"/>
      <c r="G97" s="538" t="s">
        <v>534</v>
      </c>
      <c r="H97" s="538"/>
      <c r="I97" s="541"/>
    </row>
  </sheetData>
  <sheetProtection/>
  <mergeCells count="21">
    <mergeCell ref="A94:B94"/>
    <mergeCell ref="D97:E97"/>
    <mergeCell ref="D94:E94"/>
    <mergeCell ref="G94:I94"/>
    <mergeCell ref="D95:E95"/>
    <mergeCell ref="D96:E96"/>
    <mergeCell ref="G96:I96"/>
    <mergeCell ref="A17:A19"/>
    <mergeCell ref="B17:B19"/>
    <mergeCell ref="C17:C19"/>
    <mergeCell ref="D17:D19"/>
    <mergeCell ref="H1:J1"/>
    <mergeCell ref="I17:I19"/>
    <mergeCell ref="J17:J19"/>
    <mergeCell ref="C5:F5"/>
    <mergeCell ref="E11:J11"/>
    <mergeCell ref="A12:C12"/>
    <mergeCell ref="G17:G19"/>
    <mergeCell ref="H17:H19"/>
    <mergeCell ref="E17:E19"/>
    <mergeCell ref="F17:F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7.7109375" style="0" customWidth="1"/>
    <col min="4" max="4" width="12.7109375" style="0" customWidth="1"/>
    <col min="10" max="10" width="10.421875" style="0" customWidth="1"/>
    <col min="12" max="12" width="10.28125" style="0" customWidth="1"/>
    <col min="14" max="14" width="17.7109375" style="0" customWidth="1"/>
  </cols>
  <sheetData>
    <row r="1" spans="1:14" ht="12.75">
      <c r="A1" s="598" t="s">
        <v>0</v>
      </c>
      <c r="B1" s="598"/>
      <c r="C1" s="598"/>
      <c r="D1" s="598"/>
      <c r="E1" s="598"/>
      <c r="F1" s="598"/>
      <c r="G1" s="598"/>
      <c r="H1" s="598"/>
      <c r="I1" s="598"/>
      <c r="J1" s="598"/>
      <c r="K1" s="599"/>
      <c r="L1" s="599" t="s">
        <v>284</v>
      </c>
      <c r="M1" s="599"/>
      <c r="N1" s="599"/>
    </row>
    <row r="2" spans="1:14" ht="12.75">
      <c r="A2" s="598" t="s">
        <v>285</v>
      </c>
      <c r="B2" s="598"/>
      <c r="C2" s="598"/>
      <c r="D2" s="598"/>
      <c r="E2" s="598"/>
      <c r="F2" s="598"/>
      <c r="G2" s="598"/>
      <c r="H2" s="598"/>
      <c r="I2" s="598"/>
      <c r="J2" s="598"/>
      <c r="K2" s="599" t="s">
        <v>286</v>
      </c>
      <c r="L2" s="599"/>
      <c r="M2" s="599"/>
      <c r="N2" s="599"/>
    </row>
    <row r="3" spans="1:14" ht="12.75">
      <c r="A3" s="598" t="s">
        <v>287</v>
      </c>
      <c r="B3" s="598"/>
      <c r="C3" s="598"/>
      <c r="D3" s="598"/>
      <c r="E3" s="598"/>
      <c r="F3" s="598"/>
      <c r="G3" s="598"/>
      <c r="H3" s="598"/>
      <c r="I3" s="598"/>
      <c r="J3" s="598"/>
      <c r="K3" s="599" t="s">
        <v>288</v>
      </c>
      <c r="L3" s="599"/>
      <c r="M3" s="599"/>
      <c r="N3" s="599"/>
    </row>
    <row r="4" spans="1:14" ht="12.75">
      <c r="A4" s="598" t="s">
        <v>384</v>
      </c>
      <c r="B4" s="598"/>
      <c r="C4" s="598"/>
      <c r="D4" s="598"/>
      <c r="E4" s="598"/>
      <c r="F4" s="598"/>
      <c r="G4" s="598"/>
      <c r="H4" s="598"/>
      <c r="I4" s="598"/>
      <c r="J4" s="598"/>
      <c r="K4" s="599" t="s">
        <v>289</v>
      </c>
      <c r="L4" s="599"/>
      <c r="M4" s="599"/>
      <c r="N4" s="599"/>
    </row>
    <row r="5" spans="1:14" ht="12.75">
      <c r="A5" s="600"/>
      <c r="B5" s="600"/>
      <c r="C5" s="600"/>
      <c r="D5" s="600"/>
      <c r="E5" s="600"/>
      <c r="F5" s="600"/>
      <c r="G5" s="600"/>
      <c r="H5" s="600"/>
      <c r="I5" s="600"/>
      <c r="J5" s="600"/>
      <c r="K5" s="599"/>
      <c r="L5" s="599"/>
      <c r="M5" s="599"/>
      <c r="N5" s="599"/>
    </row>
    <row r="6" spans="1:14" ht="12.75">
      <c r="A6" s="601" t="s">
        <v>290</v>
      </c>
      <c r="B6" s="602"/>
      <c r="C6" s="602"/>
      <c r="D6" s="602"/>
      <c r="E6" s="602"/>
      <c r="F6" s="602"/>
      <c r="G6" s="602"/>
      <c r="H6" s="602"/>
      <c r="I6" s="602"/>
      <c r="J6" s="602"/>
      <c r="K6" s="601"/>
      <c r="L6" s="601"/>
      <c r="M6" s="601"/>
      <c r="N6" s="601"/>
    </row>
    <row r="7" spans="1:14" ht="12.75">
      <c r="A7" s="601" t="s">
        <v>291</v>
      </c>
      <c r="B7" s="602" t="s">
        <v>292</v>
      </c>
      <c r="C7" s="602"/>
      <c r="D7" s="602"/>
      <c r="E7" s="602"/>
      <c r="F7" s="602"/>
      <c r="G7" s="602"/>
      <c r="H7" s="602"/>
      <c r="I7" s="602"/>
      <c r="J7" s="602"/>
      <c r="K7" s="601"/>
      <c r="L7" s="601" t="s">
        <v>3</v>
      </c>
      <c r="M7" s="601"/>
      <c r="N7" s="601"/>
    </row>
    <row r="8" spans="1:14" ht="12.75">
      <c r="A8" s="601" t="s">
        <v>293</v>
      </c>
      <c r="B8" s="602"/>
      <c r="C8" s="602"/>
      <c r="D8" s="602"/>
      <c r="E8" s="602"/>
      <c r="F8" s="602"/>
      <c r="G8" s="602"/>
      <c r="H8" s="602"/>
      <c r="I8" s="602"/>
      <c r="J8" s="602"/>
      <c r="K8" s="601"/>
      <c r="L8" s="603"/>
      <c r="M8" s="604"/>
      <c r="N8" s="601"/>
    </row>
    <row r="9" spans="1:14" ht="12.75">
      <c r="A9" s="601" t="s">
        <v>294</v>
      </c>
      <c r="B9" s="601"/>
      <c r="C9" s="601"/>
      <c r="D9" s="601"/>
      <c r="E9" s="601"/>
      <c r="F9" s="601"/>
      <c r="G9" s="601"/>
      <c r="H9" s="601"/>
      <c r="I9" s="601"/>
      <c r="J9" s="601"/>
      <c r="K9" s="601" t="s">
        <v>5</v>
      </c>
      <c r="L9" s="605" t="s">
        <v>6</v>
      </c>
      <c r="M9" s="606"/>
      <c r="N9" s="601"/>
    </row>
    <row r="10" spans="1:14" ht="12.75">
      <c r="A10" s="601" t="s">
        <v>295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 t="s">
        <v>8</v>
      </c>
      <c r="L10" s="607">
        <v>1210136600</v>
      </c>
      <c r="M10" s="608"/>
      <c r="N10" s="601"/>
    </row>
    <row r="11" spans="1:14" ht="12.75">
      <c r="A11" s="601" t="s">
        <v>296</v>
      </c>
      <c r="B11" s="601"/>
      <c r="C11" s="601"/>
      <c r="D11" s="601"/>
      <c r="E11" s="366" t="s">
        <v>297</v>
      </c>
      <c r="F11" s="609"/>
      <c r="G11" s="609"/>
      <c r="H11" s="609"/>
      <c r="I11" s="609"/>
      <c r="J11" s="609"/>
      <c r="K11" s="610" t="s">
        <v>11</v>
      </c>
      <c r="L11" s="611">
        <v>420</v>
      </c>
      <c r="M11" s="606"/>
      <c r="N11" s="601"/>
    </row>
    <row r="12" spans="1:14" ht="12.75">
      <c r="A12" s="612" t="s">
        <v>483</v>
      </c>
      <c r="B12" s="612"/>
      <c r="C12" s="612"/>
      <c r="D12" s="601"/>
      <c r="E12" s="601"/>
      <c r="F12" s="601"/>
      <c r="G12" s="601"/>
      <c r="H12" s="613"/>
      <c r="I12" s="614"/>
      <c r="J12" s="601"/>
      <c r="K12" s="601"/>
      <c r="L12" s="601"/>
      <c r="M12" s="601"/>
      <c r="N12" s="601"/>
    </row>
    <row r="13" spans="1:14" ht="12.75">
      <c r="A13" s="601" t="s">
        <v>385</v>
      </c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</row>
    <row r="14" spans="1:14" ht="12.75">
      <c r="A14" s="601" t="s">
        <v>300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</row>
    <row r="15" spans="1:14" ht="12.75">
      <c r="A15" s="599"/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615"/>
      <c r="M15" s="599"/>
      <c r="N15" s="599"/>
    </row>
    <row r="16" spans="1:14" ht="12.75">
      <c r="A16" s="616" t="s">
        <v>23</v>
      </c>
      <c r="B16" s="617" t="s">
        <v>24</v>
      </c>
      <c r="C16" s="617" t="s">
        <v>25</v>
      </c>
      <c r="D16" s="617" t="s">
        <v>301</v>
      </c>
      <c r="E16" s="617" t="s">
        <v>302</v>
      </c>
      <c r="F16" s="617" t="s">
        <v>303</v>
      </c>
      <c r="G16" s="617" t="s">
        <v>304</v>
      </c>
      <c r="H16" s="617" t="s">
        <v>305</v>
      </c>
      <c r="I16" s="617" t="s">
        <v>306</v>
      </c>
      <c r="J16" s="618" t="s">
        <v>307</v>
      </c>
      <c r="K16" s="619"/>
      <c r="L16" s="618" t="s">
        <v>308</v>
      </c>
      <c r="M16" s="619"/>
      <c r="N16" s="617" t="s">
        <v>309</v>
      </c>
    </row>
    <row r="17" spans="1:14" ht="12.75">
      <c r="A17" s="620"/>
      <c r="B17" s="621"/>
      <c r="C17" s="621"/>
      <c r="D17" s="621"/>
      <c r="E17" s="621"/>
      <c r="F17" s="621"/>
      <c r="G17" s="621"/>
      <c r="H17" s="621"/>
      <c r="I17" s="621"/>
      <c r="J17" s="617" t="s">
        <v>31</v>
      </c>
      <c r="K17" s="617" t="s">
        <v>310</v>
      </c>
      <c r="L17" s="617" t="s">
        <v>31</v>
      </c>
      <c r="M17" s="617" t="s">
        <v>311</v>
      </c>
      <c r="N17" s="622"/>
    </row>
    <row r="18" spans="1:14" ht="12.75">
      <c r="A18" s="620"/>
      <c r="B18" s="621"/>
      <c r="C18" s="621"/>
      <c r="D18" s="621"/>
      <c r="E18" s="621"/>
      <c r="F18" s="621"/>
      <c r="G18" s="621"/>
      <c r="H18" s="621"/>
      <c r="I18" s="621"/>
      <c r="J18" s="621"/>
      <c r="K18" s="623"/>
      <c r="L18" s="621"/>
      <c r="M18" s="623"/>
      <c r="N18" s="622"/>
    </row>
    <row r="19" spans="1:14" ht="12.75">
      <c r="A19" s="620"/>
      <c r="B19" s="621"/>
      <c r="C19" s="621"/>
      <c r="D19" s="621"/>
      <c r="E19" s="621"/>
      <c r="F19" s="621"/>
      <c r="G19" s="621"/>
      <c r="H19" s="621"/>
      <c r="I19" s="621"/>
      <c r="J19" s="621"/>
      <c r="K19" s="623"/>
      <c r="L19" s="621"/>
      <c r="M19" s="623"/>
      <c r="N19" s="622"/>
    </row>
    <row r="20" spans="1:14" ht="12.75">
      <c r="A20" s="620"/>
      <c r="B20" s="621"/>
      <c r="C20" s="621"/>
      <c r="D20" s="621"/>
      <c r="E20" s="621"/>
      <c r="F20" s="621"/>
      <c r="G20" s="621"/>
      <c r="H20" s="621"/>
      <c r="I20" s="621"/>
      <c r="J20" s="621"/>
      <c r="K20" s="623"/>
      <c r="L20" s="621"/>
      <c r="M20" s="623"/>
      <c r="N20" s="622"/>
    </row>
    <row r="21" spans="1:14" ht="12.75">
      <c r="A21" s="624"/>
      <c r="B21" s="625"/>
      <c r="C21" s="625"/>
      <c r="D21" s="625"/>
      <c r="E21" s="625"/>
      <c r="F21" s="625"/>
      <c r="G21" s="625"/>
      <c r="H21" s="625"/>
      <c r="I21" s="625"/>
      <c r="J21" s="625"/>
      <c r="K21" s="626"/>
      <c r="L21" s="625"/>
      <c r="M21" s="626"/>
      <c r="N21" s="627"/>
    </row>
    <row r="22" spans="1:14" ht="12.75">
      <c r="A22" s="628">
        <v>1</v>
      </c>
      <c r="B22" s="629">
        <v>2</v>
      </c>
      <c r="C22" s="628">
        <v>3</v>
      </c>
      <c r="D22" s="630">
        <v>4</v>
      </c>
      <c r="E22" s="628">
        <v>5</v>
      </c>
      <c r="F22" s="628">
        <v>6</v>
      </c>
      <c r="G22" s="628">
        <v>7</v>
      </c>
      <c r="H22" s="628">
        <v>8</v>
      </c>
      <c r="I22" s="631">
        <v>9</v>
      </c>
      <c r="J22" s="631">
        <v>10</v>
      </c>
      <c r="K22" s="628">
        <v>11</v>
      </c>
      <c r="L22" s="630">
        <v>12</v>
      </c>
      <c r="M22" s="630">
        <v>13</v>
      </c>
      <c r="N22" s="630">
        <v>14</v>
      </c>
    </row>
    <row r="23" spans="1:14" ht="22.5">
      <c r="A23" s="659" t="s">
        <v>312</v>
      </c>
      <c r="B23" s="632" t="s">
        <v>313</v>
      </c>
      <c r="C23" s="633" t="s">
        <v>38</v>
      </c>
      <c r="D23" s="634">
        <v>10089897.76</v>
      </c>
      <c r="E23" s="634">
        <v>1592152.71</v>
      </c>
      <c r="F23" s="634">
        <v>935.42</v>
      </c>
      <c r="G23" s="634">
        <v>0</v>
      </c>
      <c r="H23" s="634">
        <v>4430611.859999999</v>
      </c>
      <c r="I23" s="634">
        <v>4424292.109999999</v>
      </c>
      <c r="J23" s="634" t="s">
        <v>313</v>
      </c>
      <c r="K23" s="634" t="s">
        <v>313</v>
      </c>
      <c r="L23" s="634" t="s">
        <v>313</v>
      </c>
      <c r="M23" s="634" t="s">
        <v>313</v>
      </c>
      <c r="N23" s="634">
        <v>1708463.2999999998</v>
      </c>
    </row>
    <row r="24" spans="1:14" ht="59.25" customHeight="1">
      <c r="A24" s="660" t="s">
        <v>314</v>
      </c>
      <c r="B24" s="632" t="s">
        <v>313</v>
      </c>
      <c r="C24" s="633" t="s">
        <v>41</v>
      </c>
      <c r="D24" s="635">
        <v>9751483</v>
      </c>
      <c r="E24" s="635" t="s">
        <v>313</v>
      </c>
      <c r="F24" s="635" t="s">
        <v>313</v>
      </c>
      <c r="G24" s="635" t="s">
        <v>313</v>
      </c>
      <c r="H24" s="635">
        <v>4358985.22</v>
      </c>
      <c r="I24" s="635">
        <v>4352485.47</v>
      </c>
      <c r="J24" s="635" t="s">
        <v>313</v>
      </c>
      <c r="K24" s="635" t="s">
        <v>313</v>
      </c>
      <c r="L24" s="635" t="s">
        <v>313</v>
      </c>
      <c r="M24" s="635" t="s">
        <v>313</v>
      </c>
      <c r="N24" s="635" t="s">
        <v>313</v>
      </c>
    </row>
    <row r="25" spans="1:14" ht="33.75">
      <c r="A25" s="660" t="s">
        <v>315</v>
      </c>
      <c r="B25" s="632" t="s">
        <v>313</v>
      </c>
      <c r="C25" s="633" t="s">
        <v>44</v>
      </c>
      <c r="D25" s="667">
        <v>0</v>
      </c>
      <c r="E25" s="635" t="s">
        <v>313</v>
      </c>
      <c r="F25" s="635" t="s">
        <v>313</v>
      </c>
      <c r="G25" s="635" t="s">
        <v>313</v>
      </c>
      <c r="H25" s="667">
        <v>0</v>
      </c>
      <c r="I25" s="667">
        <v>0</v>
      </c>
      <c r="J25" s="635" t="s">
        <v>313</v>
      </c>
      <c r="K25" s="635" t="s">
        <v>313</v>
      </c>
      <c r="L25" s="635" t="s">
        <v>313</v>
      </c>
      <c r="M25" s="635" t="s">
        <v>313</v>
      </c>
      <c r="N25" s="635" t="s">
        <v>313</v>
      </c>
    </row>
    <row r="26" spans="1:14" ht="22.5">
      <c r="A26" s="660" t="s">
        <v>316</v>
      </c>
      <c r="B26" s="632" t="s">
        <v>313</v>
      </c>
      <c r="C26" s="633" t="s">
        <v>48</v>
      </c>
      <c r="D26" s="635">
        <v>167289</v>
      </c>
      <c r="E26" s="635" t="s">
        <v>313</v>
      </c>
      <c r="F26" s="635" t="s">
        <v>313</v>
      </c>
      <c r="G26" s="635" t="s">
        <v>313</v>
      </c>
      <c r="H26" s="635">
        <v>69750.31999999999</v>
      </c>
      <c r="I26" s="635">
        <v>69750.31999999999</v>
      </c>
      <c r="J26" s="635" t="s">
        <v>313</v>
      </c>
      <c r="K26" s="635" t="s">
        <v>313</v>
      </c>
      <c r="L26" s="635" t="s">
        <v>313</v>
      </c>
      <c r="M26" s="635" t="s">
        <v>313</v>
      </c>
      <c r="N26" s="635" t="s">
        <v>313</v>
      </c>
    </row>
    <row r="27" spans="1:14" ht="56.25">
      <c r="A27" s="660" t="s">
        <v>317</v>
      </c>
      <c r="B27" s="632" t="s">
        <v>313</v>
      </c>
      <c r="C27" s="633" t="s">
        <v>51</v>
      </c>
      <c r="D27" s="635">
        <v>1244</v>
      </c>
      <c r="E27" s="635" t="s">
        <v>313</v>
      </c>
      <c r="F27" s="635" t="s">
        <v>313</v>
      </c>
      <c r="G27" s="635" t="s">
        <v>313</v>
      </c>
      <c r="H27" s="635">
        <v>1876.3200000000002</v>
      </c>
      <c r="I27" s="635">
        <v>2056.32</v>
      </c>
      <c r="J27" s="635" t="s">
        <v>313</v>
      </c>
      <c r="K27" s="635" t="s">
        <v>313</v>
      </c>
      <c r="L27" s="635" t="s">
        <v>313</v>
      </c>
      <c r="M27" s="635" t="s">
        <v>313</v>
      </c>
      <c r="N27" s="635" t="s">
        <v>313</v>
      </c>
    </row>
    <row r="28" spans="1:14" ht="12.75">
      <c r="A28" s="661" t="s">
        <v>318</v>
      </c>
      <c r="B28" s="636" t="s">
        <v>313</v>
      </c>
      <c r="C28" s="637" t="s">
        <v>54</v>
      </c>
      <c r="D28" s="654">
        <v>169881.76</v>
      </c>
      <c r="E28" s="638" t="s">
        <v>313</v>
      </c>
      <c r="F28" s="638" t="s">
        <v>313</v>
      </c>
      <c r="G28" s="638" t="s">
        <v>313</v>
      </c>
      <c r="H28" s="638" t="s">
        <v>313</v>
      </c>
      <c r="I28" s="638" t="s">
        <v>313</v>
      </c>
      <c r="J28" s="638" t="s">
        <v>313</v>
      </c>
      <c r="K28" s="638" t="s">
        <v>313</v>
      </c>
      <c r="L28" s="638" t="s">
        <v>313</v>
      </c>
      <c r="M28" s="638" t="s">
        <v>313</v>
      </c>
      <c r="N28" s="638" t="s">
        <v>313</v>
      </c>
    </row>
    <row r="29" spans="1:14" ht="12.75">
      <c r="A29" s="660" t="s">
        <v>319</v>
      </c>
      <c r="B29" s="632" t="s">
        <v>313</v>
      </c>
      <c r="C29" s="633" t="s">
        <v>57</v>
      </c>
      <c r="D29" s="635">
        <v>10089897.76</v>
      </c>
      <c r="E29" s="635" t="s">
        <v>313</v>
      </c>
      <c r="F29" s="635" t="s">
        <v>313</v>
      </c>
      <c r="G29" s="635" t="s">
        <v>313</v>
      </c>
      <c r="H29" s="635" t="s">
        <v>313</v>
      </c>
      <c r="I29" s="635" t="s">
        <v>313</v>
      </c>
      <c r="J29" s="635">
        <v>4307046.1</v>
      </c>
      <c r="K29" s="667">
        <v>0</v>
      </c>
      <c r="L29" s="635">
        <v>4233131.5</v>
      </c>
      <c r="M29" s="667">
        <v>0</v>
      </c>
      <c r="N29" s="635" t="s">
        <v>313</v>
      </c>
    </row>
    <row r="30" spans="1:14" ht="12.75">
      <c r="A30" s="660" t="s">
        <v>320</v>
      </c>
      <c r="B30" s="632" t="s">
        <v>313</v>
      </c>
      <c r="C30" s="633"/>
      <c r="D30" s="667">
        <v>0</v>
      </c>
      <c r="E30" s="635" t="s">
        <v>313</v>
      </c>
      <c r="F30" s="635" t="s">
        <v>313</v>
      </c>
      <c r="G30" s="635" t="s">
        <v>313</v>
      </c>
      <c r="H30" s="635" t="s">
        <v>313</v>
      </c>
      <c r="I30" s="635" t="s">
        <v>313</v>
      </c>
      <c r="J30" s="667">
        <v>0</v>
      </c>
      <c r="K30" s="667">
        <v>0</v>
      </c>
      <c r="L30" s="667">
        <v>0</v>
      </c>
      <c r="M30" s="667">
        <v>0</v>
      </c>
      <c r="N30" s="635" t="s">
        <v>313</v>
      </c>
    </row>
    <row r="31" spans="1:14" ht="12.75">
      <c r="A31" s="660" t="s">
        <v>45</v>
      </c>
      <c r="B31" s="632">
        <v>2000</v>
      </c>
      <c r="C31" s="633" t="s">
        <v>60</v>
      </c>
      <c r="D31" s="635">
        <v>9927794.76</v>
      </c>
      <c r="E31" s="635" t="s">
        <v>313</v>
      </c>
      <c r="F31" s="635" t="s">
        <v>313</v>
      </c>
      <c r="G31" s="635" t="s">
        <v>313</v>
      </c>
      <c r="H31" s="635" t="s">
        <v>313</v>
      </c>
      <c r="I31" s="635" t="s">
        <v>313</v>
      </c>
      <c r="J31" s="635">
        <v>4284797.1</v>
      </c>
      <c r="K31" s="667">
        <v>0</v>
      </c>
      <c r="L31" s="635">
        <v>4211131.5</v>
      </c>
      <c r="M31" s="667">
        <v>0</v>
      </c>
      <c r="N31" s="635" t="s">
        <v>313</v>
      </c>
    </row>
    <row r="32" spans="1:14" ht="33.75">
      <c r="A32" s="661" t="s">
        <v>46</v>
      </c>
      <c r="B32" s="636">
        <v>2100</v>
      </c>
      <c r="C32" s="637" t="s">
        <v>63</v>
      </c>
      <c r="D32" s="654">
        <v>5618717</v>
      </c>
      <c r="E32" s="638" t="s">
        <v>313</v>
      </c>
      <c r="F32" s="638" t="s">
        <v>313</v>
      </c>
      <c r="G32" s="638" t="s">
        <v>313</v>
      </c>
      <c r="H32" s="638" t="s">
        <v>313</v>
      </c>
      <c r="I32" s="638" t="s">
        <v>313</v>
      </c>
      <c r="J32" s="654">
        <v>2834582.3000000003</v>
      </c>
      <c r="K32" s="668">
        <v>0</v>
      </c>
      <c r="L32" s="654">
        <v>2834582.3000000003</v>
      </c>
      <c r="M32" s="668">
        <v>0</v>
      </c>
      <c r="N32" s="638" t="s">
        <v>313</v>
      </c>
    </row>
    <row r="33" spans="1:14" ht="12.75">
      <c r="A33" s="662" t="s">
        <v>49</v>
      </c>
      <c r="B33" s="639">
        <v>2110</v>
      </c>
      <c r="C33" s="640" t="s">
        <v>65</v>
      </c>
      <c r="D33" s="669">
        <v>4122316</v>
      </c>
      <c r="E33" s="641" t="s">
        <v>313</v>
      </c>
      <c r="F33" s="641" t="s">
        <v>313</v>
      </c>
      <c r="G33" s="641" t="s">
        <v>313</v>
      </c>
      <c r="H33" s="641" t="s">
        <v>313</v>
      </c>
      <c r="I33" s="641" t="s">
        <v>313</v>
      </c>
      <c r="J33" s="669">
        <v>2070751.4899999998</v>
      </c>
      <c r="K33" s="670">
        <v>0</v>
      </c>
      <c r="L33" s="669">
        <v>2070751.4899999998</v>
      </c>
      <c r="M33" s="670">
        <v>0</v>
      </c>
      <c r="N33" s="641" t="s">
        <v>313</v>
      </c>
    </row>
    <row r="34" spans="1:14" ht="12.75">
      <c r="A34" s="660" t="s">
        <v>52</v>
      </c>
      <c r="B34" s="632">
        <v>2111</v>
      </c>
      <c r="C34" s="633" t="s">
        <v>67</v>
      </c>
      <c r="D34" s="669">
        <v>4122316</v>
      </c>
      <c r="E34" s="641" t="s">
        <v>313</v>
      </c>
      <c r="F34" s="641" t="s">
        <v>313</v>
      </c>
      <c r="G34" s="641" t="s">
        <v>313</v>
      </c>
      <c r="H34" s="641" t="s">
        <v>313</v>
      </c>
      <c r="I34" s="641" t="s">
        <v>313</v>
      </c>
      <c r="J34" s="669">
        <v>2070751.4899999998</v>
      </c>
      <c r="K34" s="667">
        <v>0</v>
      </c>
      <c r="L34" s="669">
        <v>2070751.4899999998</v>
      </c>
      <c r="M34" s="667">
        <v>0</v>
      </c>
      <c r="N34" s="635"/>
    </row>
    <row r="35" spans="1:14" ht="33.75">
      <c r="A35" s="660" t="s">
        <v>321</v>
      </c>
      <c r="B35" s="632">
        <v>2112</v>
      </c>
      <c r="C35" s="633" t="s">
        <v>69</v>
      </c>
      <c r="D35" s="671">
        <v>0</v>
      </c>
      <c r="E35" s="635" t="s">
        <v>313</v>
      </c>
      <c r="F35" s="635" t="s">
        <v>313</v>
      </c>
      <c r="G35" s="635" t="s">
        <v>313</v>
      </c>
      <c r="H35" s="635" t="s">
        <v>313</v>
      </c>
      <c r="I35" s="635" t="s">
        <v>313</v>
      </c>
      <c r="J35" s="671">
        <v>0</v>
      </c>
      <c r="K35" s="667">
        <v>0</v>
      </c>
      <c r="L35" s="671">
        <v>0</v>
      </c>
      <c r="M35" s="667">
        <v>0</v>
      </c>
      <c r="N35" s="635" t="s">
        <v>313</v>
      </c>
    </row>
    <row r="36" spans="1:14" ht="22.5">
      <c r="A36" s="662" t="s">
        <v>322</v>
      </c>
      <c r="B36" s="639">
        <v>2120</v>
      </c>
      <c r="C36" s="640" t="s">
        <v>71</v>
      </c>
      <c r="D36" s="669">
        <v>1496401</v>
      </c>
      <c r="E36" s="641" t="s">
        <v>313</v>
      </c>
      <c r="F36" s="641" t="s">
        <v>313</v>
      </c>
      <c r="G36" s="641" t="s">
        <v>313</v>
      </c>
      <c r="H36" s="641" t="s">
        <v>313</v>
      </c>
      <c r="I36" s="641" t="s">
        <v>313</v>
      </c>
      <c r="J36" s="669">
        <v>763830.8099999999</v>
      </c>
      <c r="K36" s="670">
        <v>0</v>
      </c>
      <c r="L36" s="669">
        <v>763830.8099999999</v>
      </c>
      <c r="M36" s="670">
        <v>0</v>
      </c>
      <c r="N36" s="641" t="s">
        <v>313</v>
      </c>
    </row>
    <row r="37" spans="1:14" ht="22.5">
      <c r="A37" s="661" t="s">
        <v>323</v>
      </c>
      <c r="B37" s="636">
        <v>2200</v>
      </c>
      <c r="C37" s="637" t="s">
        <v>73</v>
      </c>
      <c r="D37" s="654">
        <v>4166272.76</v>
      </c>
      <c r="E37" s="638" t="s">
        <v>313</v>
      </c>
      <c r="F37" s="638" t="s">
        <v>313</v>
      </c>
      <c r="G37" s="638" t="s">
        <v>313</v>
      </c>
      <c r="H37" s="638" t="s">
        <v>313</v>
      </c>
      <c r="I37" s="638" t="s">
        <v>313</v>
      </c>
      <c r="J37" s="654">
        <v>1354015.4500000002</v>
      </c>
      <c r="K37" s="668">
        <v>0</v>
      </c>
      <c r="L37" s="654">
        <v>1280456.05</v>
      </c>
      <c r="M37" s="668">
        <v>0</v>
      </c>
      <c r="N37" s="638" t="s">
        <v>313</v>
      </c>
    </row>
    <row r="38" spans="1:14" ht="67.5">
      <c r="A38" s="662" t="s">
        <v>324</v>
      </c>
      <c r="B38" s="639">
        <v>2210</v>
      </c>
      <c r="C38" s="640" t="s">
        <v>75</v>
      </c>
      <c r="D38" s="669">
        <v>338469</v>
      </c>
      <c r="E38" s="641" t="s">
        <v>313</v>
      </c>
      <c r="F38" s="641" t="s">
        <v>313</v>
      </c>
      <c r="G38" s="641" t="s">
        <v>313</v>
      </c>
      <c r="H38" s="641" t="s">
        <v>313</v>
      </c>
      <c r="I38" s="641" t="s">
        <v>313</v>
      </c>
      <c r="J38" s="669">
        <v>191634.90000000002</v>
      </c>
      <c r="K38" s="670">
        <v>0</v>
      </c>
      <c r="L38" s="669">
        <v>173538.6</v>
      </c>
      <c r="M38" s="670">
        <v>0</v>
      </c>
      <c r="N38" s="641" t="s">
        <v>313</v>
      </c>
    </row>
    <row r="39" spans="1:14" ht="33.75">
      <c r="A39" s="662" t="s">
        <v>325</v>
      </c>
      <c r="B39" s="639">
        <v>2220</v>
      </c>
      <c r="C39" s="640" t="s">
        <v>77</v>
      </c>
      <c r="D39" s="669">
        <v>1650</v>
      </c>
      <c r="E39" s="641" t="s">
        <v>313</v>
      </c>
      <c r="F39" s="641" t="s">
        <v>313</v>
      </c>
      <c r="G39" s="641" t="s">
        <v>313</v>
      </c>
      <c r="H39" s="641" t="s">
        <v>313</v>
      </c>
      <c r="I39" s="641" t="s">
        <v>313</v>
      </c>
      <c r="J39" s="669">
        <v>500</v>
      </c>
      <c r="K39" s="670">
        <v>0</v>
      </c>
      <c r="L39" s="669">
        <v>560.65</v>
      </c>
      <c r="M39" s="670">
        <v>0</v>
      </c>
      <c r="N39" s="641" t="s">
        <v>313</v>
      </c>
    </row>
    <row r="40" spans="1:14" ht="12.75">
      <c r="A40" s="662" t="s">
        <v>68</v>
      </c>
      <c r="B40" s="639">
        <v>2230</v>
      </c>
      <c r="C40" s="640" t="s">
        <v>79</v>
      </c>
      <c r="D40" s="669">
        <v>2522392</v>
      </c>
      <c r="E40" s="641" t="s">
        <v>313</v>
      </c>
      <c r="F40" s="641" t="s">
        <v>313</v>
      </c>
      <c r="G40" s="641" t="s">
        <v>313</v>
      </c>
      <c r="H40" s="641" t="s">
        <v>313</v>
      </c>
      <c r="I40" s="641" t="s">
        <v>313</v>
      </c>
      <c r="J40" s="669">
        <v>642017.32</v>
      </c>
      <c r="K40" s="670">
        <v>0</v>
      </c>
      <c r="L40" s="669">
        <v>652724.28</v>
      </c>
      <c r="M40" s="670">
        <v>0</v>
      </c>
      <c r="N40" s="641" t="s">
        <v>313</v>
      </c>
    </row>
    <row r="41" spans="1:14" ht="22.5">
      <c r="A41" s="662" t="s">
        <v>70</v>
      </c>
      <c r="B41" s="639">
        <v>2240</v>
      </c>
      <c r="C41" s="640" t="s">
        <v>81</v>
      </c>
      <c r="D41" s="669">
        <v>576798.76</v>
      </c>
      <c r="E41" s="641" t="s">
        <v>313</v>
      </c>
      <c r="F41" s="641" t="s">
        <v>313</v>
      </c>
      <c r="G41" s="641" t="s">
        <v>313</v>
      </c>
      <c r="H41" s="641" t="s">
        <v>313</v>
      </c>
      <c r="I41" s="641" t="s">
        <v>313</v>
      </c>
      <c r="J41" s="669">
        <v>229188.54</v>
      </c>
      <c r="K41" s="670">
        <v>0</v>
      </c>
      <c r="L41" s="669">
        <v>171342.09000000003</v>
      </c>
      <c r="M41" s="670">
        <v>0</v>
      </c>
      <c r="N41" s="641" t="s">
        <v>313</v>
      </c>
    </row>
    <row r="42" spans="1:14" ht="22.5">
      <c r="A42" s="662" t="s">
        <v>72</v>
      </c>
      <c r="B42" s="639">
        <v>2250</v>
      </c>
      <c r="C42" s="640" t="s">
        <v>83</v>
      </c>
      <c r="D42" s="669">
        <v>63000</v>
      </c>
      <c r="E42" s="641" t="s">
        <v>313</v>
      </c>
      <c r="F42" s="641" t="s">
        <v>313</v>
      </c>
      <c r="G42" s="641" t="s">
        <v>313</v>
      </c>
      <c r="H42" s="641" t="s">
        <v>313</v>
      </c>
      <c r="I42" s="641" t="s">
        <v>313</v>
      </c>
      <c r="J42" s="669">
        <v>16119.93</v>
      </c>
      <c r="K42" s="670">
        <v>0</v>
      </c>
      <c r="L42" s="669">
        <v>14493.29</v>
      </c>
      <c r="M42" s="670">
        <v>0</v>
      </c>
      <c r="N42" s="641" t="s">
        <v>313</v>
      </c>
    </row>
    <row r="43" spans="1:14" ht="33.75">
      <c r="A43" s="662" t="s">
        <v>326</v>
      </c>
      <c r="B43" s="639">
        <v>2260</v>
      </c>
      <c r="C43" s="640" t="s">
        <v>85</v>
      </c>
      <c r="D43" s="671">
        <v>0</v>
      </c>
      <c r="E43" s="641" t="s">
        <v>313</v>
      </c>
      <c r="F43" s="641" t="s">
        <v>313</v>
      </c>
      <c r="G43" s="641" t="s">
        <v>313</v>
      </c>
      <c r="H43" s="641" t="s">
        <v>313</v>
      </c>
      <c r="I43" s="641" t="s">
        <v>313</v>
      </c>
      <c r="J43" s="671">
        <v>0</v>
      </c>
      <c r="K43" s="670">
        <v>0</v>
      </c>
      <c r="L43" s="671">
        <v>0</v>
      </c>
      <c r="M43" s="670">
        <v>0</v>
      </c>
      <c r="N43" s="641" t="s">
        <v>313</v>
      </c>
    </row>
    <row r="44" spans="1:14" ht="33.75">
      <c r="A44" s="662" t="s">
        <v>327</v>
      </c>
      <c r="B44" s="639">
        <v>2270</v>
      </c>
      <c r="C44" s="640" t="s">
        <v>328</v>
      </c>
      <c r="D44" s="669">
        <v>658963</v>
      </c>
      <c r="E44" s="641" t="s">
        <v>313</v>
      </c>
      <c r="F44" s="641" t="s">
        <v>313</v>
      </c>
      <c r="G44" s="641" t="s">
        <v>313</v>
      </c>
      <c r="H44" s="641" t="s">
        <v>313</v>
      </c>
      <c r="I44" s="641" t="s">
        <v>313</v>
      </c>
      <c r="J44" s="669">
        <v>274554.76</v>
      </c>
      <c r="K44" s="670">
        <v>0</v>
      </c>
      <c r="L44" s="669">
        <v>267797.14</v>
      </c>
      <c r="M44" s="670">
        <v>0</v>
      </c>
      <c r="N44" s="641" t="s">
        <v>313</v>
      </c>
    </row>
    <row r="45" spans="1:14" ht="22.5">
      <c r="A45" s="660" t="s">
        <v>329</v>
      </c>
      <c r="B45" s="632">
        <v>2271</v>
      </c>
      <c r="C45" s="633" t="s">
        <v>89</v>
      </c>
      <c r="D45" s="669">
        <v>456939</v>
      </c>
      <c r="E45" s="635" t="s">
        <v>313</v>
      </c>
      <c r="F45" s="635" t="s">
        <v>313</v>
      </c>
      <c r="G45" s="635" t="s">
        <v>313</v>
      </c>
      <c r="H45" s="635" t="s">
        <v>313</v>
      </c>
      <c r="I45" s="635" t="s">
        <v>313</v>
      </c>
      <c r="J45" s="669">
        <v>200846.17</v>
      </c>
      <c r="K45" s="667">
        <v>0</v>
      </c>
      <c r="L45" s="669">
        <v>200846.17</v>
      </c>
      <c r="M45" s="667">
        <v>0</v>
      </c>
      <c r="N45" s="635" t="s">
        <v>313</v>
      </c>
    </row>
    <row r="46" spans="1:14" ht="33.75">
      <c r="A46" s="660" t="s">
        <v>330</v>
      </c>
      <c r="B46" s="632">
        <v>2272</v>
      </c>
      <c r="C46" s="633" t="s">
        <v>87</v>
      </c>
      <c r="D46" s="635">
        <v>50360</v>
      </c>
      <c r="E46" s="635" t="s">
        <v>313</v>
      </c>
      <c r="F46" s="635" t="s">
        <v>313</v>
      </c>
      <c r="G46" s="635" t="s">
        <v>313</v>
      </c>
      <c r="H46" s="635" t="s">
        <v>313</v>
      </c>
      <c r="I46" s="635" t="s">
        <v>313</v>
      </c>
      <c r="J46" s="669">
        <v>7345.97</v>
      </c>
      <c r="K46" s="667">
        <v>0</v>
      </c>
      <c r="L46" s="669">
        <v>7345.97</v>
      </c>
      <c r="M46" s="667">
        <v>0</v>
      </c>
      <c r="N46" s="635" t="s">
        <v>313</v>
      </c>
    </row>
    <row r="47" spans="1:14" ht="12.75">
      <c r="A47" s="660" t="s">
        <v>331</v>
      </c>
      <c r="B47" s="632">
        <v>2273</v>
      </c>
      <c r="C47" s="633" t="s">
        <v>92</v>
      </c>
      <c r="D47" s="635">
        <v>149111</v>
      </c>
      <c r="E47" s="635" t="s">
        <v>313</v>
      </c>
      <c r="F47" s="635" t="s">
        <v>313</v>
      </c>
      <c r="G47" s="635" t="s">
        <v>313</v>
      </c>
      <c r="H47" s="635" t="s">
        <v>313</v>
      </c>
      <c r="I47" s="635" t="s">
        <v>313</v>
      </c>
      <c r="J47" s="669">
        <v>65092.62</v>
      </c>
      <c r="K47" s="667">
        <v>0</v>
      </c>
      <c r="L47" s="669">
        <v>58334.99999999999</v>
      </c>
      <c r="M47" s="667">
        <v>0</v>
      </c>
      <c r="N47" s="635" t="s">
        <v>313</v>
      </c>
    </row>
    <row r="48" spans="1:14" ht="22.5">
      <c r="A48" s="660" t="s">
        <v>332</v>
      </c>
      <c r="B48" s="632">
        <v>2274</v>
      </c>
      <c r="C48" s="633" t="s">
        <v>94</v>
      </c>
      <c r="D48" s="635">
        <v>2553</v>
      </c>
      <c r="E48" s="635" t="s">
        <v>313</v>
      </c>
      <c r="F48" s="635" t="s">
        <v>313</v>
      </c>
      <c r="G48" s="635" t="s">
        <v>313</v>
      </c>
      <c r="H48" s="635" t="s">
        <v>313</v>
      </c>
      <c r="I48" s="635" t="s">
        <v>313</v>
      </c>
      <c r="J48" s="671">
        <v>1270</v>
      </c>
      <c r="K48" s="667">
        <v>0</v>
      </c>
      <c r="L48" s="667">
        <v>1270</v>
      </c>
      <c r="M48" s="667">
        <v>0</v>
      </c>
      <c r="N48" s="635" t="s">
        <v>313</v>
      </c>
    </row>
    <row r="49" spans="1:14" ht="22.5">
      <c r="A49" s="660" t="s">
        <v>333</v>
      </c>
      <c r="B49" s="632">
        <v>2275</v>
      </c>
      <c r="C49" s="633" t="s">
        <v>96</v>
      </c>
      <c r="D49" s="667">
        <v>0</v>
      </c>
      <c r="E49" s="635" t="s">
        <v>313</v>
      </c>
      <c r="F49" s="635" t="s">
        <v>313</v>
      </c>
      <c r="G49" s="635" t="s">
        <v>313</v>
      </c>
      <c r="H49" s="635" t="s">
        <v>313</v>
      </c>
      <c r="I49" s="635" t="s">
        <v>313</v>
      </c>
      <c r="J49" s="671">
        <v>0</v>
      </c>
      <c r="K49" s="667">
        <v>0</v>
      </c>
      <c r="L49" s="667">
        <v>0</v>
      </c>
      <c r="M49" s="667">
        <v>0</v>
      </c>
      <c r="N49" s="635" t="s">
        <v>313</v>
      </c>
    </row>
    <row r="50" spans="1:14" ht="67.5">
      <c r="A50" s="662" t="s">
        <v>334</v>
      </c>
      <c r="B50" s="639">
        <v>2280</v>
      </c>
      <c r="C50" s="640" t="s">
        <v>98</v>
      </c>
      <c r="D50" s="642">
        <v>5000</v>
      </c>
      <c r="E50" s="642" t="s">
        <v>313</v>
      </c>
      <c r="F50" s="642" t="s">
        <v>313</v>
      </c>
      <c r="G50" s="642" t="s">
        <v>313</v>
      </c>
      <c r="H50" s="642" t="s">
        <v>313</v>
      </c>
      <c r="I50" s="642" t="s">
        <v>313</v>
      </c>
      <c r="J50" s="671">
        <v>0</v>
      </c>
      <c r="K50" s="670">
        <v>0</v>
      </c>
      <c r="L50" s="670">
        <v>0</v>
      </c>
      <c r="M50" s="670">
        <v>0</v>
      </c>
      <c r="N50" s="642" t="s">
        <v>313</v>
      </c>
    </row>
    <row r="51" spans="1:14" ht="67.5">
      <c r="A51" s="660" t="s">
        <v>335</v>
      </c>
      <c r="B51" s="632">
        <v>2281</v>
      </c>
      <c r="C51" s="633" t="s">
        <v>100</v>
      </c>
      <c r="D51" s="667">
        <v>0</v>
      </c>
      <c r="E51" s="635" t="s">
        <v>313</v>
      </c>
      <c r="F51" s="635" t="s">
        <v>313</v>
      </c>
      <c r="G51" s="635" t="s">
        <v>313</v>
      </c>
      <c r="H51" s="635" t="s">
        <v>313</v>
      </c>
      <c r="I51" s="635" t="s">
        <v>313</v>
      </c>
      <c r="J51" s="667">
        <v>0</v>
      </c>
      <c r="K51" s="667">
        <v>0</v>
      </c>
      <c r="L51" s="667">
        <v>0</v>
      </c>
      <c r="M51" s="667">
        <v>0</v>
      </c>
      <c r="N51" s="635" t="s">
        <v>313</v>
      </c>
    </row>
    <row r="52" spans="1:14" ht="56.25">
      <c r="A52" s="660" t="s">
        <v>336</v>
      </c>
      <c r="B52" s="632">
        <v>2282</v>
      </c>
      <c r="C52" s="633" t="s">
        <v>102</v>
      </c>
      <c r="D52" s="635">
        <v>5000</v>
      </c>
      <c r="E52" s="635" t="s">
        <v>313</v>
      </c>
      <c r="F52" s="635" t="s">
        <v>313</v>
      </c>
      <c r="G52" s="635" t="s">
        <v>313</v>
      </c>
      <c r="H52" s="635" t="s">
        <v>313</v>
      </c>
      <c r="I52" s="635" t="s">
        <v>313</v>
      </c>
      <c r="J52" s="667">
        <v>0</v>
      </c>
      <c r="K52" s="667">
        <v>0</v>
      </c>
      <c r="L52" s="667">
        <v>0</v>
      </c>
      <c r="M52" s="667">
        <v>0</v>
      </c>
      <c r="N52" s="635" t="s">
        <v>313</v>
      </c>
    </row>
    <row r="53" spans="1:14" ht="33.75">
      <c r="A53" s="663" t="s">
        <v>386</v>
      </c>
      <c r="B53" s="644">
        <v>2400</v>
      </c>
      <c r="C53" s="643">
        <v>300</v>
      </c>
      <c r="D53" s="668">
        <v>0</v>
      </c>
      <c r="E53" s="643" t="s">
        <v>313</v>
      </c>
      <c r="F53" s="643" t="s">
        <v>313</v>
      </c>
      <c r="G53" s="643" t="s">
        <v>313</v>
      </c>
      <c r="H53" s="643" t="s">
        <v>313</v>
      </c>
      <c r="I53" s="643" t="s">
        <v>313</v>
      </c>
      <c r="J53" s="667">
        <v>0</v>
      </c>
      <c r="K53" s="667">
        <v>0</v>
      </c>
      <c r="L53" s="667">
        <v>0</v>
      </c>
      <c r="M53" s="667">
        <v>0</v>
      </c>
      <c r="N53" s="645" t="s">
        <v>313</v>
      </c>
    </row>
    <row r="54" spans="1:14" ht="33.75">
      <c r="A54" s="664" t="s">
        <v>387</v>
      </c>
      <c r="B54" s="647">
        <v>2410</v>
      </c>
      <c r="C54" s="646">
        <v>310</v>
      </c>
      <c r="D54" s="670">
        <v>0</v>
      </c>
      <c r="E54" s="646"/>
      <c r="F54" s="646"/>
      <c r="G54" s="646"/>
      <c r="H54" s="646"/>
      <c r="I54" s="648"/>
      <c r="J54" s="667">
        <v>0</v>
      </c>
      <c r="K54" s="667">
        <v>0</v>
      </c>
      <c r="L54" s="667">
        <v>0</v>
      </c>
      <c r="M54" s="667">
        <v>0</v>
      </c>
      <c r="N54" s="649"/>
    </row>
    <row r="55" spans="1:14" ht="33.75">
      <c r="A55" s="664" t="s">
        <v>388</v>
      </c>
      <c r="B55" s="650">
        <v>2420</v>
      </c>
      <c r="C55" s="651">
        <v>320</v>
      </c>
      <c r="D55" s="670">
        <v>0</v>
      </c>
      <c r="E55" s="646"/>
      <c r="F55" s="646"/>
      <c r="G55" s="646"/>
      <c r="H55" s="646"/>
      <c r="I55" s="648"/>
      <c r="J55" s="667">
        <v>0</v>
      </c>
      <c r="K55" s="667">
        <v>0</v>
      </c>
      <c r="L55" s="667">
        <v>0</v>
      </c>
      <c r="M55" s="667">
        <v>0</v>
      </c>
      <c r="N55" s="649"/>
    </row>
    <row r="56" spans="1:14" ht="12.75">
      <c r="A56" s="661" t="s">
        <v>99</v>
      </c>
      <c r="B56" s="636">
        <v>2600</v>
      </c>
      <c r="C56" s="637" t="s">
        <v>108</v>
      </c>
      <c r="D56" s="668">
        <v>0</v>
      </c>
      <c r="E56" s="638" t="s">
        <v>313</v>
      </c>
      <c r="F56" s="638" t="s">
        <v>313</v>
      </c>
      <c r="G56" s="638" t="s">
        <v>313</v>
      </c>
      <c r="H56" s="638" t="s">
        <v>313</v>
      </c>
      <c r="I56" s="638" t="s">
        <v>313</v>
      </c>
      <c r="J56" s="668">
        <v>0</v>
      </c>
      <c r="K56" s="668">
        <v>0</v>
      </c>
      <c r="L56" s="668">
        <v>0</v>
      </c>
      <c r="M56" s="668">
        <v>0</v>
      </c>
      <c r="N56" s="638" t="s">
        <v>313</v>
      </c>
    </row>
    <row r="57" spans="1:14" ht="56.25">
      <c r="A57" s="662" t="s">
        <v>101</v>
      </c>
      <c r="B57" s="639">
        <v>2610</v>
      </c>
      <c r="C57" s="640" t="s">
        <v>110</v>
      </c>
      <c r="D57" s="670">
        <v>0</v>
      </c>
      <c r="E57" s="642" t="s">
        <v>313</v>
      </c>
      <c r="F57" s="642" t="s">
        <v>313</v>
      </c>
      <c r="G57" s="642" t="s">
        <v>313</v>
      </c>
      <c r="H57" s="642" t="s">
        <v>313</v>
      </c>
      <c r="I57" s="642" t="s">
        <v>313</v>
      </c>
      <c r="J57" s="670">
        <v>0</v>
      </c>
      <c r="K57" s="670">
        <v>0</v>
      </c>
      <c r="L57" s="670">
        <v>0</v>
      </c>
      <c r="M57" s="670">
        <v>0</v>
      </c>
      <c r="N57" s="642" t="s">
        <v>313</v>
      </c>
    </row>
    <row r="58" spans="1:14" ht="56.25">
      <c r="A58" s="662" t="s">
        <v>103</v>
      </c>
      <c r="B58" s="639">
        <v>2620</v>
      </c>
      <c r="C58" s="640" t="s">
        <v>112</v>
      </c>
      <c r="D58" s="670">
        <v>0</v>
      </c>
      <c r="E58" s="642" t="s">
        <v>313</v>
      </c>
      <c r="F58" s="642" t="s">
        <v>313</v>
      </c>
      <c r="G58" s="642" t="s">
        <v>313</v>
      </c>
      <c r="H58" s="642" t="s">
        <v>313</v>
      </c>
      <c r="I58" s="642" t="s">
        <v>313</v>
      </c>
      <c r="J58" s="667">
        <v>0</v>
      </c>
      <c r="K58" s="667">
        <v>0</v>
      </c>
      <c r="L58" s="667">
        <v>0</v>
      </c>
      <c r="M58" s="667">
        <v>0</v>
      </c>
      <c r="N58" s="642" t="s">
        <v>313</v>
      </c>
    </row>
    <row r="59" spans="1:14" ht="67.5">
      <c r="A59" s="662" t="s">
        <v>337</v>
      </c>
      <c r="B59" s="639">
        <v>2630</v>
      </c>
      <c r="C59" s="640" t="s">
        <v>114</v>
      </c>
      <c r="D59" s="670">
        <v>0</v>
      </c>
      <c r="E59" s="642" t="s">
        <v>313</v>
      </c>
      <c r="F59" s="642" t="s">
        <v>313</v>
      </c>
      <c r="G59" s="642" t="s">
        <v>313</v>
      </c>
      <c r="H59" s="642" t="s">
        <v>313</v>
      </c>
      <c r="I59" s="642" t="s">
        <v>313</v>
      </c>
      <c r="J59" s="667">
        <v>0</v>
      </c>
      <c r="K59" s="667">
        <v>0</v>
      </c>
      <c r="L59" s="667">
        <v>0</v>
      </c>
      <c r="M59" s="667">
        <v>0</v>
      </c>
      <c r="N59" s="642" t="s">
        <v>313</v>
      </c>
    </row>
    <row r="60" spans="1:14" ht="22.5">
      <c r="A60" s="661" t="s">
        <v>105</v>
      </c>
      <c r="B60" s="636">
        <v>2700</v>
      </c>
      <c r="C60" s="637" t="s">
        <v>116</v>
      </c>
      <c r="D60" s="654">
        <v>19000</v>
      </c>
      <c r="E60" s="638" t="s">
        <v>313</v>
      </c>
      <c r="F60" s="638" t="s">
        <v>313</v>
      </c>
      <c r="G60" s="638" t="s">
        <v>313</v>
      </c>
      <c r="H60" s="638" t="s">
        <v>313</v>
      </c>
      <c r="I60" s="638" t="s">
        <v>313</v>
      </c>
      <c r="J60" s="671">
        <v>3350.15</v>
      </c>
      <c r="K60" s="670">
        <v>0</v>
      </c>
      <c r="L60" s="671">
        <v>3350.15</v>
      </c>
      <c r="M60" s="670">
        <v>0</v>
      </c>
      <c r="N60" s="638" t="s">
        <v>313</v>
      </c>
    </row>
    <row r="61" spans="1:14" ht="22.5">
      <c r="A61" s="662" t="s">
        <v>338</v>
      </c>
      <c r="B61" s="639">
        <v>2710</v>
      </c>
      <c r="C61" s="640" t="s">
        <v>118</v>
      </c>
      <c r="D61" s="670">
        <v>0</v>
      </c>
      <c r="E61" s="642" t="s">
        <v>313</v>
      </c>
      <c r="F61" s="642" t="s">
        <v>313</v>
      </c>
      <c r="G61" s="642" t="s">
        <v>313</v>
      </c>
      <c r="H61" s="642" t="s">
        <v>313</v>
      </c>
      <c r="I61" s="642" t="s">
        <v>313</v>
      </c>
      <c r="J61" s="672">
        <v>0</v>
      </c>
      <c r="K61" s="668">
        <v>0</v>
      </c>
      <c r="L61" s="672">
        <v>0</v>
      </c>
      <c r="M61" s="668">
        <v>0</v>
      </c>
      <c r="N61" s="642" t="s">
        <v>313</v>
      </c>
    </row>
    <row r="62" spans="1:14" ht="12.75">
      <c r="A62" s="662" t="s">
        <v>339</v>
      </c>
      <c r="B62" s="639">
        <v>2720</v>
      </c>
      <c r="C62" s="640" t="s">
        <v>120</v>
      </c>
      <c r="D62" s="670">
        <v>0</v>
      </c>
      <c r="E62" s="642" t="s">
        <v>313</v>
      </c>
      <c r="F62" s="642" t="s">
        <v>313</v>
      </c>
      <c r="G62" s="642" t="s">
        <v>313</v>
      </c>
      <c r="H62" s="642" t="s">
        <v>313</v>
      </c>
      <c r="I62" s="642" t="s">
        <v>313</v>
      </c>
      <c r="J62" s="671">
        <v>0</v>
      </c>
      <c r="K62" s="670">
        <v>0</v>
      </c>
      <c r="L62" s="671">
        <v>0</v>
      </c>
      <c r="M62" s="670">
        <v>0</v>
      </c>
      <c r="N62" s="642" t="s">
        <v>313</v>
      </c>
    </row>
    <row r="63" spans="1:14" ht="22.5">
      <c r="A63" s="662" t="s">
        <v>340</v>
      </c>
      <c r="B63" s="639">
        <v>2730</v>
      </c>
      <c r="C63" s="640" t="s">
        <v>122</v>
      </c>
      <c r="D63" s="642">
        <v>19000</v>
      </c>
      <c r="E63" s="642" t="s">
        <v>313</v>
      </c>
      <c r="F63" s="642" t="s">
        <v>313</v>
      </c>
      <c r="G63" s="642" t="s">
        <v>313</v>
      </c>
      <c r="H63" s="642" t="s">
        <v>313</v>
      </c>
      <c r="I63" s="642" t="s">
        <v>313</v>
      </c>
      <c r="J63" s="671">
        <v>3350.15</v>
      </c>
      <c r="K63" s="670">
        <v>0</v>
      </c>
      <c r="L63" s="671">
        <v>3350.15</v>
      </c>
      <c r="M63" s="670">
        <v>0</v>
      </c>
      <c r="N63" s="642" t="s">
        <v>313</v>
      </c>
    </row>
    <row r="64" spans="1:14" ht="12.75">
      <c r="A64" s="661" t="s">
        <v>113</v>
      </c>
      <c r="B64" s="636">
        <v>2800</v>
      </c>
      <c r="C64" s="637" t="s">
        <v>124</v>
      </c>
      <c r="D64" s="654">
        <v>123805</v>
      </c>
      <c r="E64" s="638" t="s">
        <v>313</v>
      </c>
      <c r="F64" s="638" t="s">
        <v>313</v>
      </c>
      <c r="G64" s="638" t="s">
        <v>313</v>
      </c>
      <c r="H64" s="638" t="s">
        <v>313</v>
      </c>
      <c r="I64" s="638" t="s">
        <v>313</v>
      </c>
      <c r="J64" s="671">
        <v>92849.2</v>
      </c>
      <c r="K64" s="670">
        <v>0</v>
      </c>
      <c r="L64" s="671">
        <v>92743</v>
      </c>
      <c r="M64" s="670">
        <v>0</v>
      </c>
      <c r="N64" s="638" t="s">
        <v>313</v>
      </c>
    </row>
    <row r="65" spans="1:14" ht="12.75">
      <c r="A65" s="661" t="s">
        <v>341</v>
      </c>
      <c r="B65" s="636">
        <v>3000</v>
      </c>
      <c r="C65" s="637" t="s">
        <v>126</v>
      </c>
      <c r="D65" s="654">
        <v>162103</v>
      </c>
      <c r="E65" s="638" t="s">
        <v>313</v>
      </c>
      <c r="F65" s="638" t="s">
        <v>313</v>
      </c>
      <c r="G65" s="638" t="s">
        <v>313</v>
      </c>
      <c r="H65" s="638" t="s">
        <v>313</v>
      </c>
      <c r="I65" s="638" t="s">
        <v>313</v>
      </c>
      <c r="J65" s="671">
        <v>22249</v>
      </c>
      <c r="K65" s="670">
        <v>0</v>
      </c>
      <c r="L65" s="671">
        <v>22000</v>
      </c>
      <c r="M65" s="670">
        <v>0</v>
      </c>
      <c r="N65" s="638" t="s">
        <v>313</v>
      </c>
    </row>
    <row r="66" spans="1:14" ht="22.5">
      <c r="A66" s="661" t="s">
        <v>342</v>
      </c>
      <c r="B66" s="636">
        <v>3100</v>
      </c>
      <c r="C66" s="637" t="s">
        <v>128</v>
      </c>
      <c r="D66" s="654">
        <v>162103</v>
      </c>
      <c r="E66" s="638" t="s">
        <v>313</v>
      </c>
      <c r="F66" s="638" t="s">
        <v>313</v>
      </c>
      <c r="G66" s="638" t="s">
        <v>313</v>
      </c>
      <c r="H66" s="638" t="s">
        <v>313</v>
      </c>
      <c r="I66" s="638" t="s">
        <v>313</v>
      </c>
      <c r="J66" s="671">
        <v>22249</v>
      </c>
      <c r="K66" s="670">
        <v>0</v>
      </c>
      <c r="L66" s="671">
        <v>22000</v>
      </c>
      <c r="M66" s="670">
        <v>0</v>
      </c>
      <c r="N66" s="638" t="s">
        <v>313</v>
      </c>
    </row>
    <row r="67" spans="1:14" ht="56.25">
      <c r="A67" s="662" t="s">
        <v>343</v>
      </c>
      <c r="B67" s="639">
        <v>3110</v>
      </c>
      <c r="C67" s="640" t="s">
        <v>130</v>
      </c>
      <c r="D67" s="642">
        <v>162103</v>
      </c>
      <c r="E67" s="641" t="s">
        <v>313</v>
      </c>
      <c r="F67" s="641" t="s">
        <v>313</v>
      </c>
      <c r="G67" s="641" t="s">
        <v>313</v>
      </c>
      <c r="H67" s="641" t="s">
        <v>313</v>
      </c>
      <c r="I67" s="641" t="s">
        <v>313</v>
      </c>
      <c r="J67" s="671">
        <v>22249</v>
      </c>
      <c r="K67" s="670">
        <v>0</v>
      </c>
      <c r="L67" s="671">
        <v>22000</v>
      </c>
      <c r="M67" s="670">
        <v>0</v>
      </c>
      <c r="N67" s="641" t="s">
        <v>313</v>
      </c>
    </row>
    <row r="68" spans="1:14" ht="33.75">
      <c r="A68" s="662" t="s">
        <v>344</v>
      </c>
      <c r="B68" s="639">
        <v>3120</v>
      </c>
      <c r="C68" s="640" t="s">
        <v>132</v>
      </c>
      <c r="D68" s="667">
        <v>0</v>
      </c>
      <c r="E68" s="641" t="s">
        <v>313</v>
      </c>
      <c r="F68" s="641" t="s">
        <v>313</v>
      </c>
      <c r="G68" s="641" t="s">
        <v>313</v>
      </c>
      <c r="H68" s="641" t="s">
        <v>313</v>
      </c>
      <c r="I68" s="641" t="s">
        <v>313</v>
      </c>
      <c r="J68" s="670">
        <v>0</v>
      </c>
      <c r="K68" s="670">
        <v>0</v>
      </c>
      <c r="L68" s="670">
        <v>0</v>
      </c>
      <c r="M68" s="670">
        <v>0</v>
      </c>
      <c r="N68" s="641" t="s">
        <v>313</v>
      </c>
    </row>
    <row r="69" spans="1:14" ht="33.75">
      <c r="A69" s="665" t="s">
        <v>121</v>
      </c>
      <c r="B69" s="652">
        <v>3121</v>
      </c>
      <c r="C69" s="653" t="s">
        <v>132</v>
      </c>
      <c r="D69" s="667">
        <v>0</v>
      </c>
      <c r="E69" s="635" t="s">
        <v>313</v>
      </c>
      <c r="F69" s="635" t="s">
        <v>313</v>
      </c>
      <c r="G69" s="635" t="s">
        <v>313</v>
      </c>
      <c r="H69" s="635" t="s">
        <v>313</v>
      </c>
      <c r="I69" s="635" t="s">
        <v>313</v>
      </c>
      <c r="J69" s="667">
        <v>0</v>
      </c>
      <c r="K69" s="667">
        <v>0</v>
      </c>
      <c r="L69" s="667">
        <v>0</v>
      </c>
      <c r="M69" s="667">
        <v>0</v>
      </c>
      <c r="N69" s="635" t="s">
        <v>313</v>
      </c>
    </row>
    <row r="70" spans="1:14" ht="45">
      <c r="A70" s="660" t="s">
        <v>389</v>
      </c>
      <c r="B70" s="632">
        <v>3122</v>
      </c>
      <c r="C70" s="633" t="s">
        <v>136</v>
      </c>
      <c r="D70" s="667">
        <v>0</v>
      </c>
      <c r="E70" s="635" t="s">
        <v>313</v>
      </c>
      <c r="F70" s="635" t="s">
        <v>313</v>
      </c>
      <c r="G70" s="635" t="s">
        <v>313</v>
      </c>
      <c r="H70" s="635" t="s">
        <v>313</v>
      </c>
      <c r="I70" s="635" t="s">
        <v>313</v>
      </c>
      <c r="J70" s="667">
        <v>0</v>
      </c>
      <c r="K70" s="667">
        <v>0</v>
      </c>
      <c r="L70" s="667">
        <v>0</v>
      </c>
      <c r="M70" s="667">
        <v>0</v>
      </c>
      <c r="N70" s="635" t="s">
        <v>313</v>
      </c>
    </row>
    <row r="71" spans="1:14" ht="12.75">
      <c r="A71" s="662" t="s">
        <v>345</v>
      </c>
      <c r="B71" s="639">
        <v>3130</v>
      </c>
      <c r="C71" s="640" t="s">
        <v>139</v>
      </c>
      <c r="D71" s="668">
        <v>0</v>
      </c>
      <c r="E71" s="642" t="s">
        <v>313</v>
      </c>
      <c r="F71" s="642" t="s">
        <v>313</v>
      </c>
      <c r="G71" s="642" t="s">
        <v>313</v>
      </c>
      <c r="H71" s="642" t="s">
        <v>313</v>
      </c>
      <c r="I71" s="642" t="s">
        <v>313</v>
      </c>
      <c r="J71" s="667">
        <v>0</v>
      </c>
      <c r="K71" s="667">
        <v>0</v>
      </c>
      <c r="L71" s="667">
        <v>0</v>
      </c>
      <c r="M71" s="667">
        <v>0</v>
      </c>
      <c r="N71" s="641"/>
    </row>
    <row r="72" spans="1:14" ht="33.75">
      <c r="A72" s="665" t="s">
        <v>346</v>
      </c>
      <c r="B72" s="652">
        <v>3131</v>
      </c>
      <c r="C72" s="653" t="s">
        <v>141</v>
      </c>
      <c r="D72" s="670">
        <v>0</v>
      </c>
      <c r="E72" s="635" t="s">
        <v>313</v>
      </c>
      <c r="F72" s="635" t="s">
        <v>313</v>
      </c>
      <c r="G72" s="635" t="s">
        <v>313</v>
      </c>
      <c r="H72" s="635" t="s">
        <v>313</v>
      </c>
      <c r="I72" s="635" t="s">
        <v>313</v>
      </c>
      <c r="J72" s="667">
        <v>0</v>
      </c>
      <c r="K72" s="667">
        <v>0</v>
      </c>
      <c r="L72" s="667">
        <v>0</v>
      </c>
      <c r="M72" s="667">
        <v>0</v>
      </c>
      <c r="N72" s="635"/>
    </row>
    <row r="73" spans="1:14" ht="22.5">
      <c r="A73" s="665" t="s">
        <v>347</v>
      </c>
      <c r="B73" s="652">
        <v>3132</v>
      </c>
      <c r="C73" s="653" t="s">
        <v>144</v>
      </c>
      <c r="D73" s="667">
        <v>0</v>
      </c>
      <c r="E73" s="635" t="s">
        <v>313</v>
      </c>
      <c r="F73" s="635" t="s">
        <v>313</v>
      </c>
      <c r="G73" s="635" t="s">
        <v>313</v>
      </c>
      <c r="H73" s="635" t="s">
        <v>313</v>
      </c>
      <c r="I73" s="635" t="s">
        <v>313</v>
      </c>
      <c r="J73" s="667">
        <v>0</v>
      </c>
      <c r="K73" s="667">
        <v>0</v>
      </c>
      <c r="L73" s="667">
        <v>0</v>
      </c>
      <c r="M73" s="667">
        <v>0</v>
      </c>
      <c r="N73" s="635" t="s">
        <v>313</v>
      </c>
    </row>
    <row r="74" spans="1:14" ht="22.5">
      <c r="A74" s="662" t="s">
        <v>133</v>
      </c>
      <c r="B74" s="639">
        <v>3140</v>
      </c>
      <c r="C74" s="640" t="s">
        <v>146</v>
      </c>
      <c r="D74" s="667">
        <v>0</v>
      </c>
      <c r="E74" s="641" t="s">
        <v>313</v>
      </c>
      <c r="F74" s="641" t="s">
        <v>313</v>
      </c>
      <c r="G74" s="641" t="s">
        <v>313</v>
      </c>
      <c r="H74" s="641" t="s">
        <v>313</v>
      </c>
      <c r="I74" s="641" t="s">
        <v>313</v>
      </c>
      <c r="J74" s="670">
        <v>0</v>
      </c>
      <c r="K74" s="670">
        <v>0</v>
      </c>
      <c r="L74" s="670">
        <v>0</v>
      </c>
      <c r="M74" s="670">
        <v>0</v>
      </c>
      <c r="N74" s="641" t="s">
        <v>313</v>
      </c>
    </row>
    <row r="75" spans="1:14" ht="33.75">
      <c r="A75" s="665" t="s">
        <v>135</v>
      </c>
      <c r="B75" s="652">
        <v>3141</v>
      </c>
      <c r="C75" s="653" t="s">
        <v>148</v>
      </c>
      <c r="D75" s="670">
        <v>0</v>
      </c>
      <c r="E75" s="635" t="s">
        <v>313</v>
      </c>
      <c r="F75" s="635" t="s">
        <v>313</v>
      </c>
      <c r="G75" s="635" t="s">
        <v>313</v>
      </c>
      <c r="H75" s="635" t="s">
        <v>313</v>
      </c>
      <c r="I75" s="635" t="s">
        <v>313</v>
      </c>
      <c r="J75" s="667">
        <v>0</v>
      </c>
      <c r="K75" s="667">
        <v>0</v>
      </c>
      <c r="L75" s="667">
        <v>0</v>
      </c>
      <c r="M75" s="667">
        <v>0</v>
      </c>
      <c r="N75" s="635" t="s">
        <v>313</v>
      </c>
    </row>
    <row r="76" spans="1:14" ht="33.75">
      <c r="A76" s="660" t="s">
        <v>348</v>
      </c>
      <c r="B76" s="632">
        <v>3142</v>
      </c>
      <c r="C76" s="633" t="s">
        <v>150</v>
      </c>
      <c r="D76" s="668">
        <v>0</v>
      </c>
      <c r="E76" s="635" t="s">
        <v>313</v>
      </c>
      <c r="F76" s="635" t="s">
        <v>313</v>
      </c>
      <c r="G76" s="635" t="s">
        <v>313</v>
      </c>
      <c r="H76" s="635" t="s">
        <v>313</v>
      </c>
      <c r="I76" s="635" t="s">
        <v>313</v>
      </c>
      <c r="J76" s="667">
        <v>0</v>
      </c>
      <c r="K76" s="667">
        <v>0</v>
      </c>
      <c r="L76" s="667">
        <v>0</v>
      </c>
      <c r="M76" s="667">
        <v>0</v>
      </c>
      <c r="N76" s="635" t="s">
        <v>313</v>
      </c>
    </row>
    <row r="77" spans="1:14" ht="33.75">
      <c r="A77" s="660" t="s">
        <v>349</v>
      </c>
      <c r="B77" s="632">
        <v>3143</v>
      </c>
      <c r="C77" s="633" t="s">
        <v>152</v>
      </c>
      <c r="D77" s="670">
        <v>0</v>
      </c>
      <c r="E77" s="635" t="s">
        <v>313</v>
      </c>
      <c r="F77" s="635" t="s">
        <v>313</v>
      </c>
      <c r="G77" s="635" t="s">
        <v>313</v>
      </c>
      <c r="H77" s="635" t="s">
        <v>313</v>
      </c>
      <c r="I77" s="635" t="s">
        <v>313</v>
      </c>
      <c r="J77" s="667">
        <v>0</v>
      </c>
      <c r="K77" s="667">
        <v>0</v>
      </c>
      <c r="L77" s="667">
        <v>0</v>
      </c>
      <c r="M77" s="667">
        <v>0</v>
      </c>
      <c r="N77" s="635" t="s">
        <v>313</v>
      </c>
    </row>
    <row r="78" spans="1:14" ht="33.75">
      <c r="A78" s="662" t="s">
        <v>143</v>
      </c>
      <c r="B78" s="639">
        <v>3150</v>
      </c>
      <c r="C78" s="640" t="s">
        <v>154</v>
      </c>
      <c r="D78" s="670">
        <v>0</v>
      </c>
      <c r="E78" s="641" t="s">
        <v>313</v>
      </c>
      <c r="F78" s="641" t="s">
        <v>313</v>
      </c>
      <c r="G78" s="641" t="s">
        <v>313</v>
      </c>
      <c r="H78" s="641" t="s">
        <v>313</v>
      </c>
      <c r="I78" s="641" t="s">
        <v>313</v>
      </c>
      <c r="J78" s="670">
        <v>0</v>
      </c>
      <c r="K78" s="670">
        <v>0</v>
      </c>
      <c r="L78" s="670">
        <v>0</v>
      </c>
      <c r="M78" s="670">
        <v>0</v>
      </c>
      <c r="N78" s="641" t="s">
        <v>313</v>
      </c>
    </row>
    <row r="79" spans="1:14" ht="33.75">
      <c r="A79" s="662" t="s">
        <v>350</v>
      </c>
      <c r="B79" s="639">
        <v>3160</v>
      </c>
      <c r="C79" s="640" t="s">
        <v>156</v>
      </c>
      <c r="D79" s="670">
        <v>0</v>
      </c>
      <c r="E79" s="641" t="s">
        <v>313</v>
      </c>
      <c r="F79" s="641" t="s">
        <v>313</v>
      </c>
      <c r="G79" s="641" t="s">
        <v>313</v>
      </c>
      <c r="H79" s="641" t="s">
        <v>313</v>
      </c>
      <c r="I79" s="641" t="s">
        <v>313</v>
      </c>
      <c r="J79" s="670">
        <v>0</v>
      </c>
      <c r="K79" s="670">
        <v>0</v>
      </c>
      <c r="L79" s="670">
        <v>0</v>
      </c>
      <c r="M79" s="670">
        <v>0</v>
      </c>
      <c r="N79" s="641" t="s">
        <v>313</v>
      </c>
    </row>
    <row r="80" spans="1:14" ht="22.5">
      <c r="A80" s="661" t="s">
        <v>351</v>
      </c>
      <c r="B80" s="636">
        <v>3200</v>
      </c>
      <c r="C80" s="637" t="s">
        <v>352</v>
      </c>
      <c r="D80" s="670">
        <v>0</v>
      </c>
      <c r="E80" s="654" t="s">
        <v>313</v>
      </c>
      <c r="F80" s="654" t="s">
        <v>313</v>
      </c>
      <c r="G80" s="654" t="s">
        <v>313</v>
      </c>
      <c r="H80" s="654" t="s">
        <v>313</v>
      </c>
      <c r="I80" s="654" t="s">
        <v>313</v>
      </c>
      <c r="J80" s="668">
        <v>0</v>
      </c>
      <c r="K80" s="668">
        <v>0</v>
      </c>
      <c r="L80" s="668">
        <v>0</v>
      </c>
      <c r="M80" s="668">
        <v>0</v>
      </c>
      <c r="N80" s="654" t="s">
        <v>313</v>
      </c>
    </row>
    <row r="81" spans="1:14" ht="56.25">
      <c r="A81" s="662" t="s">
        <v>353</v>
      </c>
      <c r="B81" s="639">
        <v>3210</v>
      </c>
      <c r="C81" s="640" t="s">
        <v>354</v>
      </c>
      <c r="D81" s="670">
        <v>0</v>
      </c>
      <c r="E81" s="641" t="s">
        <v>313</v>
      </c>
      <c r="F81" s="641" t="s">
        <v>313</v>
      </c>
      <c r="G81" s="641" t="s">
        <v>313</v>
      </c>
      <c r="H81" s="641" t="s">
        <v>313</v>
      </c>
      <c r="I81" s="641" t="s">
        <v>313</v>
      </c>
      <c r="J81" s="670">
        <v>0</v>
      </c>
      <c r="K81" s="670">
        <v>0</v>
      </c>
      <c r="L81" s="670">
        <v>0</v>
      </c>
      <c r="M81" s="670">
        <v>0</v>
      </c>
      <c r="N81" s="641" t="s">
        <v>313</v>
      </c>
    </row>
    <row r="82" spans="1:14" ht="56.25">
      <c r="A82" s="662" t="s">
        <v>151</v>
      </c>
      <c r="B82" s="639">
        <v>3220</v>
      </c>
      <c r="C82" s="640" t="s">
        <v>355</v>
      </c>
      <c r="D82" s="670">
        <v>0</v>
      </c>
      <c r="E82" s="641" t="s">
        <v>313</v>
      </c>
      <c r="F82" s="641" t="s">
        <v>313</v>
      </c>
      <c r="G82" s="641" t="s">
        <v>313</v>
      </c>
      <c r="H82" s="641" t="s">
        <v>313</v>
      </c>
      <c r="I82" s="641" t="s">
        <v>313</v>
      </c>
      <c r="J82" s="670">
        <v>0</v>
      </c>
      <c r="K82" s="670">
        <v>0</v>
      </c>
      <c r="L82" s="670">
        <v>0</v>
      </c>
      <c r="M82" s="670">
        <v>0</v>
      </c>
      <c r="N82" s="641" t="s">
        <v>313</v>
      </c>
    </row>
    <row r="83" spans="1:14" ht="56.25">
      <c r="A83" s="662" t="s">
        <v>153</v>
      </c>
      <c r="B83" s="639">
        <v>3230</v>
      </c>
      <c r="C83" s="640" t="s">
        <v>356</v>
      </c>
      <c r="D83" s="670">
        <v>0</v>
      </c>
      <c r="E83" s="641" t="s">
        <v>313</v>
      </c>
      <c r="F83" s="641" t="s">
        <v>313</v>
      </c>
      <c r="G83" s="641" t="s">
        <v>313</v>
      </c>
      <c r="H83" s="641" t="s">
        <v>313</v>
      </c>
      <c r="I83" s="641" t="s">
        <v>313</v>
      </c>
      <c r="J83" s="670">
        <v>0</v>
      </c>
      <c r="K83" s="670">
        <v>0</v>
      </c>
      <c r="L83" s="670">
        <v>0</v>
      </c>
      <c r="M83" s="670">
        <v>0</v>
      </c>
      <c r="N83" s="641" t="s">
        <v>313</v>
      </c>
    </row>
    <row r="84" spans="1:14" ht="33.75">
      <c r="A84" s="662" t="s">
        <v>155</v>
      </c>
      <c r="B84" s="639">
        <v>3240</v>
      </c>
      <c r="C84" s="640" t="s">
        <v>357</v>
      </c>
      <c r="D84" s="667">
        <v>0</v>
      </c>
      <c r="E84" s="641" t="s">
        <v>313</v>
      </c>
      <c r="F84" s="641" t="s">
        <v>313</v>
      </c>
      <c r="G84" s="641" t="s">
        <v>313</v>
      </c>
      <c r="H84" s="641" t="s">
        <v>313</v>
      </c>
      <c r="I84" s="641" t="s">
        <v>313</v>
      </c>
      <c r="J84" s="670">
        <v>0</v>
      </c>
      <c r="K84" s="670">
        <v>0</v>
      </c>
      <c r="L84" s="670">
        <v>0</v>
      </c>
      <c r="M84" s="670">
        <v>0</v>
      </c>
      <c r="N84" s="641" t="s">
        <v>313</v>
      </c>
    </row>
    <row r="85" spans="1:14" ht="33.75">
      <c r="A85" s="660" t="s">
        <v>358</v>
      </c>
      <c r="B85" s="632">
        <v>2450</v>
      </c>
      <c r="C85" s="633" t="s">
        <v>357</v>
      </c>
      <c r="D85" s="667">
        <v>0</v>
      </c>
      <c r="E85" s="635" t="s">
        <v>313</v>
      </c>
      <c r="F85" s="635" t="s">
        <v>313</v>
      </c>
      <c r="G85" s="635" t="s">
        <v>313</v>
      </c>
      <c r="H85" s="635" t="s">
        <v>313</v>
      </c>
      <c r="I85" s="635" t="s">
        <v>313</v>
      </c>
      <c r="J85" s="635"/>
      <c r="K85" s="673">
        <v>0</v>
      </c>
      <c r="L85" s="673">
        <v>0</v>
      </c>
      <c r="M85" s="673">
        <v>0</v>
      </c>
      <c r="N85" s="635" t="s">
        <v>313</v>
      </c>
    </row>
    <row r="86" spans="1:14" ht="22.5">
      <c r="A86" s="661" t="s">
        <v>359</v>
      </c>
      <c r="B86" s="632">
        <v>4100</v>
      </c>
      <c r="C86" s="633" t="s">
        <v>360</v>
      </c>
      <c r="D86" s="667">
        <v>0</v>
      </c>
      <c r="E86" s="635" t="s">
        <v>313</v>
      </c>
      <c r="F86" s="635" t="s">
        <v>313</v>
      </c>
      <c r="G86" s="635" t="s">
        <v>313</v>
      </c>
      <c r="H86" s="635" t="s">
        <v>313</v>
      </c>
      <c r="I86" s="635" t="s">
        <v>313</v>
      </c>
      <c r="J86" s="635"/>
      <c r="K86" s="673">
        <v>0</v>
      </c>
      <c r="L86" s="673">
        <v>0</v>
      </c>
      <c r="M86" s="673">
        <v>0</v>
      </c>
      <c r="N86" s="635" t="s">
        <v>313</v>
      </c>
    </row>
    <row r="87" spans="1:14" ht="22.5">
      <c r="A87" s="660" t="s">
        <v>361</v>
      </c>
      <c r="B87" s="632">
        <v>4110</v>
      </c>
      <c r="C87" s="633" t="s">
        <v>362</v>
      </c>
      <c r="D87" s="667">
        <v>0</v>
      </c>
      <c r="E87" s="635" t="s">
        <v>313</v>
      </c>
      <c r="F87" s="635" t="s">
        <v>313</v>
      </c>
      <c r="G87" s="635" t="s">
        <v>313</v>
      </c>
      <c r="H87" s="635" t="s">
        <v>313</v>
      </c>
      <c r="I87" s="635" t="s">
        <v>313</v>
      </c>
      <c r="J87" s="635"/>
      <c r="K87" s="673">
        <v>0</v>
      </c>
      <c r="L87" s="673">
        <v>0</v>
      </c>
      <c r="M87" s="673">
        <v>0</v>
      </c>
      <c r="N87" s="635" t="s">
        <v>313</v>
      </c>
    </row>
    <row r="88" spans="1:14" ht="45">
      <c r="A88" s="660" t="s">
        <v>363</v>
      </c>
      <c r="B88" s="632">
        <v>4111</v>
      </c>
      <c r="C88" s="633" t="s">
        <v>364</v>
      </c>
      <c r="D88" s="667">
        <v>0</v>
      </c>
      <c r="E88" s="635" t="s">
        <v>313</v>
      </c>
      <c r="F88" s="635" t="s">
        <v>313</v>
      </c>
      <c r="G88" s="635" t="s">
        <v>313</v>
      </c>
      <c r="H88" s="635" t="s">
        <v>313</v>
      </c>
      <c r="I88" s="635" t="s">
        <v>313</v>
      </c>
      <c r="J88" s="635"/>
      <c r="K88" s="673">
        <v>0</v>
      </c>
      <c r="L88" s="673">
        <v>0</v>
      </c>
      <c r="M88" s="673">
        <v>0</v>
      </c>
      <c r="N88" s="635" t="s">
        <v>313</v>
      </c>
    </row>
    <row r="89" spans="1:14" ht="45">
      <c r="A89" s="660" t="s">
        <v>365</v>
      </c>
      <c r="B89" s="632">
        <v>4112</v>
      </c>
      <c r="C89" s="633" t="s">
        <v>366</v>
      </c>
      <c r="D89" s="670">
        <v>0</v>
      </c>
      <c r="E89" s="635" t="s">
        <v>313</v>
      </c>
      <c r="F89" s="635" t="s">
        <v>313</v>
      </c>
      <c r="G89" s="635" t="s">
        <v>313</v>
      </c>
      <c r="H89" s="635" t="s">
        <v>313</v>
      </c>
      <c r="I89" s="635" t="s">
        <v>313</v>
      </c>
      <c r="J89" s="635"/>
      <c r="K89" s="673">
        <v>0</v>
      </c>
      <c r="L89" s="673">
        <v>0</v>
      </c>
      <c r="M89" s="673">
        <v>0</v>
      </c>
      <c r="N89" s="635" t="s">
        <v>313</v>
      </c>
    </row>
    <row r="90" spans="1:14" ht="22.5">
      <c r="A90" s="660" t="s">
        <v>367</v>
      </c>
      <c r="B90" s="632">
        <v>4113</v>
      </c>
      <c r="C90" s="633" t="s">
        <v>368</v>
      </c>
      <c r="D90" s="667">
        <v>0</v>
      </c>
      <c r="E90" s="635" t="s">
        <v>313</v>
      </c>
      <c r="F90" s="635" t="s">
        <v>313</v>
      </c>
      <c r="G90" s="635" t="s">
        <v>313</v>
      </c>
      <c r="H90" s="635" t="s">
        <v>313</v>
      </c>
      <c r="I90" s="635" t="s">
        <v>313</v>
      </c>
      <c r="J90" s="635"/>
      <c r="K90" s="673">
        <v>0</v>
      </c>
      <c r="L90" s="673">
        <v>0</v>
      </c>
      <c r="M90" s="673">
        <v>0</v>
      </c>
      <c r="N90" s="635" t="s">
        <v>313</v>
      </c>
    </row>
    <row r="91" spans="1:14" ht="22.5">
      <c r="A91" s="660" t="s">
        <v>369</v>
      </c>
      <c r="B91" s="632">
        <v>4120</v>
      </c>
      <c r="C91" s="633" t="s">
        <v>370</v>
      </c>
      <c r="D91" s="667">
        <v>0</v>
      </c>
      <c r="E91" s="635" t="s">
        <v>313</v>
      </c>
      <c r="F91" s="635" t="s">
        <v>313</v>
      </c>
      <c r="G91" s="635" t="s">
        <v>313</v>
      </c>
      <c r="H91" s="635" t="s">
        <v>313</v>
      </c>
      <c r="I91" s="635" t="s">
        <v>313</v>
      </c>
      <c r="J91" s="635"/>
      <c r="K91" s="673">
        <v>0</v>
      </c>
      <c r="L91" s="673">
        <v>0</v>
      </c>
      <c r="M91" s="673">
        <v>0</v>
      </c>
      <c r="N91" s="635" t="s">
        <v>313</v>
      </c>
    </row>
    <row r="92" spans="1:14" ht="45">
      <c r="A92" s="660" t="s">
        <v>371</v>
      </c>
      <c r="B92" s="632">
        <v>4121</v>
      </c>
      <c r="C92" s="633" t="s">
        <v>372</v>
      </c>
      <c r="D92" s="635">
        <v>0</v>
      </c>
      <c r="E92" s="635" t="s">
        <v>313</v>
      </c>
      <c r="F92" s="635" t="s">
        <v>313</v>
      </c>
      <c r="G92" s="635" t="s">
        <v>313</v>
      </c>
      <c r="H92" s="635" t="s">
        <v>313</v>
      </c>
      <c r="I92" s="635" t="s">
        <v>313</v>
      </c>
      <c r="J92" s="635"/>
      <c r="K92" s="673">
        <v>0</v>
      </c>
      <c r="L92" s="673">
        <v>0</v>
      </c>
      <c r="M92" s="673">
        <v>0</v>
      </c>
      <c r="N92" s="635" t="s">
        <v>313</v>
      </c>
    </row>
    <row r="93" spans="1:14" ht="45">
      <c r="A93" s="660" t="s">
        <v>373</v>
      </c>
      <c r="B93" s="632">
        <v>4122</v>
      </c>
      <c r="C93" s="633" t="s">
        <v>374</v>
      </c>
      <c r="D93" s="635">
        <v>0</v>
      </c>
      <c r="E93" s="635" t="s">
        <v>313</v>
      </c>
      <c r="F93" s="635" t="s">
        <v>313</v>
      </c>
      <c r="G93" s="635" t="s">
        <v>313</v>
      </c>
      <c r="H93" s="635" t="s">
        <v>313</v>
      </c>
      <c r="I93" s="635" t="s">
        <v>313</v>
      </c>
      <c r="J93" s="635"/>
      <c r="K93" s="673">
        <v>0</v>
      </c>
      <c r="L93" s="673">
        <v>0</v>
      </c>
      <c r="M93" s="673">
        <v>0</v>
      </c>
      <c r="N93" s="635" t="s">
        <v>313</v>
      </c>
    </row>
    <row r="94" spans="1:14" ht="22.5">
      <c r="A94" s="660" t="s">
        <v>375</v>
      </c>
      <c r="B94" s="632">
        <v>4123</v>
      </c>
      <c r="C94" s="633" t="s">
        <v>376</v>
      </c>
      <c r="D94" s="635">
        <v>0</v>
      </c>
      <c r="E94" s="635" t="s">
        <v>313</v>
      </c>
      <c r="F94" s="635" t="s">
        <v>313</v>
      </c>
      <c r="G94" s="635" t="s">
        <v>313</v>
      </c>
      <c r="H94" s="635" t="s">
        <v>313</v>
      </c>
      <c r="I94" s="635" t="s">
        <v>313</v>
      </c>
      <c r="J94" s="635"/>
      <c r="K94" s="673">
        <v>0</v>
      </c>
      <c r="L94" s="673">
        <v>0</v>
      </c>
      <c r="M94" s="673">
        <v>0</v>
      </c>
      <c r="N94" s="635" t="s">
        <v>313</v>
      </c>
    </row>
    <row r="95" spans="1:14" ht="22.5">
      <c r="A95" s="661" t="s">
        <v>377</v>
      </c>
      <c r="B95" s="632">
        <v>4200</v>
      </c>
      <c r="C95" s="633" t="s">
        <v>378</v>
      </c>
      <c r="D95" s="635">
        <v>0</v>
      </c>
      <c r="E95" s="635" t="s">
        <v>313</v>
      </c>
      <c r="F95" s="635" t="s">
        <v>313</v>
      </c>
      <c r="G95" s="635" t="s">
        <v>313</v>
      </c>
      <c r="H95" s="635" t="s">
        <v>313</v>
      </c>
      <c r="I95" s="635" t="s">
        <v>313</v>
      </c>
      <c r="J95" s="635"/>
      <c r="K95" s="673">
        <v>0</v>
      </c>
      <c r="L95" s="673">
        <v>0</v>
      </c>
      <c r="M95" s="673">
        <v>0</v>
      </c>
      <c r="N95" s="635" t="s">
        <v>313</v>
      </c>
    </row>
    <row r="96" spans="1:14" ht="22.5">
      <c r="A96" s="660" t="s">
        <v>379</v>
      </c>
      <c r="B96" s="632">
        <v>4210</v>
      </c>
      <c r="C96" s="633" t="s">
        <v>380</v>
      </c>
      <c r="D96" s="635">
        <v>0</v>
      </c>
      <c r="E96" s="635" t="s">
        <v>313</v>
      </c>
      <c r="F96" s="635" t="s">
        <v>313</v>
      </c>
      <c r="G96" s="635" t="s">
        <v>313</v>
      </c>
      <c r="H96" s="635" t="s">
        <v>313</v>
      </c>
      <c r="I96" s="635" t="s">
        <v>313</v>
      </c>
      <c r="J96" s="635"/>
      <c r="K96" s="673">
        <v>0</v>
      </c>
      <c r="L96" s="673">
        <v>0</v>
      </c>
      <c r="M96" s="673">
        <v>0</v>
      </c>
      <c r="N96" s="635" t="s">
        <v>313</v>
      </c>
    </row>
    <row r="97" spans="1:14" ht="22.5">
      <c r="A97" s="660" t="s">
        <v>381</v>
      </c>
      <c r="B97" s="632">
        <v>4220</v>
      </c>
      <c r="C97" s="633" t="s">
        <v>382</v>
      </c>
      <c r="D97" s="635">
        <v>0</v>
      </c>
      <c r="E97" s="635" t="s">
        <v>313</v>
      </c>
      <c r="F97" s="635" t="s">
        <v>313</v>
      </c>
      <c r="G97" s="635" t="s">
        <v>313</v>
      </c>
      <c r="H97" s="635" t="s">
        <v>313</v>
      </c>
      <c r="I97" s="635" t="s">
        <v>313</v>
      </c>
      <c r="J97" s="635"/>
      <c r="K97" s="673">
        <v>0</v>
      </c>
      <c r="L97" s="673">
        <v>0</v>
      </c>
      <c r="M97" s="673">
        <v>0</v>
      </c>
      <c r="N97" s="635" t="s">
        <v>313</v>
      </c>
    </row>
    <row r="98" spans="1:14" ht="12.75">
      <c r="A98" s="599"/>
      <c r="B98" s="599"/>
      <c r="C98" s="655"/>
      <c r="D98" s="656"/>
      <c r="E98" s="657"/>
      <c r="F98" s="657"/>
      <c r="G98" s="657"/>
      <c r="H98" s="657"/>
      <c r="I98" s="657"/>
      <c r="J98" s="656"/>
      <c r="K98" s="656"/>
      <c r="L98" s="656"/>
      <c r="M98" s="656"/>
      <c r="N98" s="657"/>
    </row>
    <row r="99" spans="1:14" ht="12.75">
      <c r="A99" s="599"/>
      <c r="B99" s="599"/>
      <c r="C99" s="655"/>
      <c r="D99" s="656"/>
      <c r="E99" s="657"/>
      <c r="F99" s="657"/>
      <c r="G99" s="657"/>
      <c r="H99" s="657"/>
      <c r="I99" s="657"/>
      <c r="J99" s="599"/>
      <c r="K99" s="599"/>
      <c r="L99" s="599"/>
      <c r="M99" s="599"/>
      <c r="N99" s="599"/>
    </row>
    <row r="100" spans="1:14" ht="12.75">
      <c r="A100" s="599" t="s">
        <v>539</v>
      </c>
      <c r="B100" s="599"/>
      <c r="C100" s="599"/>
      <c r="D100" s="599"/>
      <c r="E100" s="599"/>
      <c r="F100" s="599"/>
      <c r="G100" s="599"/>
      <c r="H100" s="599"/>
      <c r="I100" s="599" t="s">
        <v>480</v>
      </c>
      <c r="J100" s="599"/>
      <c r="K100" s="599"/>
      <c r="L100" s="599"/>
      <c r="M100" s="599"/>
      <c r="N100" s="599"/>
    </row>
    <row r="101" spans="1:14" ht="12.75">
      <c r="A101" s="599"/>
      <c r="B101" s="599"/>
      <c r="C101" s="599"/>
      <c r="D101" s="599"/>
      <c r="E101" s="599"/>
      <c r="F101" s="599"/>
      <c r="G101" s="599"/>
      <c r="H101" s="599"/>
      <c r="I101" s="599"/>
      <c r="J101" s="599"/>
      <c r="K101" s="599"/>
      <c r="L101" s="599"/>
      <c r="M101" s="599"/>
      <c r="N101" s="599"/>
    </row>
    <row r="102" spans="1:14" ht="12.75">
      <c r="A102" s="599"/>
      <c r="B102" s="599"/>
      <c r="C102" s="599"/>
      <c r="D102" s="599"/>
      <c r="E102" s="599"/>
      <c r="F102" s="599"/>
      <c r="G102" s="599"/>
      <c r="H102" s="599"/>
      <c r="I102" s="599"/>
      <c r="J102" s="599"/>
      <c r="K102" s="599"/>
      <c r="L102" s="599"/>
      <c r="M102" s="599"/>
      <c r="N102" s="599"/>
    </row>
    <row r="103" spans="1:14" ht="12.75">
      <c r="A103" s="599" t="s">
        <v>540</v>
      </c>
      <c r="B103" s="599"/>
      <c r="C103" s="599"/>
      <c r="D103" s="599"/>
      <c r="E103" s="599"/>
      <c r="F103" s="599" t="s">
        <v>248</v>
      </c>
      <c r="G103" s="599"/>
      <c r="H103" s="658"/>
      <c r="I103" s="599" t="s">
        <v>161</v>
      </c>
      <c r="J103" s="599"/>
      <c r="K103" s="599"/>
      <c r="L103" s="599"/>
      <c r="M103" s="599"/>
      <c r="N103" s="599"/>
    </row>
    <row r="104" spans="1:14" ht="12.75">
      <c r="A104" s="599"/>
      <c r="B104" s="599"/>
      <c r="C104" s="599"/>
      <c r="D104" s="599"/>
      <c r="E104" s="599"/>
      <c r="F104" s="599"/>
      <c r="G104" s="599"/>
      <c r="H104" s="658"/>
      <c r="I104" s="599"/>
      <c r="J104" s="599"/>
      <c r="K104" s="599"/>
      <c r="L104" s="599"/>
      <c r="M104" s="599"/>
      <c r="N104" s="599"/>
    </row>
    <row r="105" spans="1:14" ht="12.75">
      <c r="A105" s="599"/>
      <c r="B105" s="599"/>
      <c r="C105" s="599"/>
      <c r="D105" s="599"/>
      <c r="E105" s="599"/>
      <c r="F105" s="599"/>
      <c r="G105" s="599"/>
      <c r="H105" s="599"/>
      <c r="I105" s="599"/>
      <c r="J105" s="599"/>
      <c r="K105" s="599"/>
      <c r="L105" s="599"/>
      <c r="M105" s="599"/>
      <c r="N105" s="599"/>
    </row>
    <row r="106" spans="1:14" ht="12.75">
      <c r="A106" s="666" t="s">
        <v>541</v>
      </c>
      <c r="B106" s="599"/>
      <c r="C106" s="599"/>
      <c r="D106" s="599"/>
      <c r="E106" s="599"/>
      <c r="F106" s="599"/>
      <c r="G106" s="599"/>
      <c r="H106" s="658"/>
      <c r="I106" s="599"/>
      <c r="J106" s="599"/>
      <c r="K106" s="599"/>
      <c r="L106" s="599"/>
      <c r="M106" s="599"/>
      <c r="N106" s="599"/>
    </row>
  </sheetData>
  <sheetProtection/>
  <mergeCells count="22">
    <mergeCell ref="A12:C12"/>
    <mergeCell ref="G16:G21"/>
    <mergeCell ref="H16:H21"/>
    <mergeCell ref="I16:I21"/>
    <mergeCell ref="A16:A21"/>
    <mergeCell ref="B16:B21"/>
    <mergeCell ref="C16:C21"/>
    <mergeCell ref="D16:D21"/>
    <mergeCell ref="E16:E21"/>
    <mergeCell ref="F16:F21"/>
    <mergeCell ref="A1:J1"/>
    <mergeCell ref="A2:J2"/>
    <mergeCell ref="A3:J3"/>
    <mergeCell ref="A4:J4"/>
    <mergeCell ref="E11:J11"/>
    <mergeCell ref="J16:K16"/>
    <mergeCell ref="L16:M16"/>
    <mergeCell ref="N16:N21"/>
    <mergeCell ref="J17:J21"/>
    <mergeCell ref="K17:K21"/>
    <mergeCell ref="L17:L21"/>
    <mergeCell ref="M17:M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4">
      <selection activeCell="N9" sqref="N9"/>
    </sheetView>
  </sheetViews>
  <sheetFormatPr defaultColWidth="9.140625" defaultRowHeight="12.75"/>
  <cols>
    <col min="1" max="1" width="31.7109375" style="0" customWidth="1"/>
    <col min="4" max="4" width="11.7109375" style="0" customWidth="1"/>
    <col min="9" max="9" width="10.8515625" style="0" customWidth="1"/>
    <col min="10" max="10" width="12.421875" style="0" customWidth="1"/>
  </cols>
  <sheetData>
    <row r="1" spans="1:12" ht="12.75">
      <c r="A1" s="367" t="s">
        <v>0</v>
      </c>
      <c r="B1" s="367"/>
      <c r="C1" s="367"/>
      <c r="D1" s="367"/>
      <c r="E1" s="367"/>
      <c r="F1" s="367"/>
      <c r="G1" s="367"/>
      <c r="H1" s="367"/>
      <c r="I1" s="369"/>
      <c r="J1" s="369" t="s">
        <v>390</v>
      </c>
      <c r="K1" s="369"/>
      <c r="L1" s="370"/>
    </row>
    <row r="2" spans="1:12" ht="12.75">
      <c r="A2" s="367" t="s">
        <v>391</v>
      </c>
      <c r="B2" s="367"/>
      <c r="C2" s="367"/>
      <c r="D2" s="367"/>
      <c r="E2" s="367"/>
      <c r="F2" s="367"/>
      <c r="G2" s="367"/>
      <c r="H2" s="367"/>
      <c r="I2" s="369" t="s">
        <v>392</v>
      </c>
      <c r="J2" s="369"/>
      <c r="K2" s="369"/>
      <c r="L2" s="370"/>
    </row>
    <row r="3" spans="1:12" ht="12.75">
      <c r="A3" s="367" t="s">
        <v>393</v>
      </c>
      <c r="B3" s="367"/>
      <c r="C3" s="367"/>
      <c r="D3" s="367"/>
      <c r="E3" s="367"/>
      <c r="F3" s="367"/>
      <c r="G3" s="367"/>
      <c r="H3" s="367"/>
      <c r="I3" s="369" t="s">
        <v>394</v>
      </c>
      <c r="J3" s="369"/>
      <c r="K3" s="369"/>
      <c r="L3" s="370"/>
    </row>
    <row r="4" spans="1:12" ht="12.75">
      <c r="A4" s="367" t="s">
        <v>395</v>
      </c>
      <c r="B4" s="367"/>
      <c r="C4" s="367"/>
      <c r="D4" s="367"/>
      <c r="E4" s="367"/>
      <c r="F4" s="367"/>
      <c r="G4" s="367"/>
      <c r="H4" s="367"/>
      <c r="I4" s="369" t="s">
        <v>396</v>
      </c>
      <c r="J4" s="369" t="s">
        <v>397</v>
      </c>
      <c r="K4" s="369"/>
      <c r="L4" s="370"/>
    </row>
    <row r="5" spans="1:12" ht="12.75">
      <c r="A5" s="368"/>
      <c r="B5" s="368"/>
      <c r="C5" s="368"/>
      <c r="D5" s="368"/>
      <c r="E5" s="368"/>
      <c r="F5" s="368"/>
      <c r="G5" s="368"/>
      <c r="H5" s="368"/>
      <c r="I5" s="371"/>
      <c r="J5" s="372"/>
      <c r="K5" s="372" t="s">
        <v>398</v>
      </c>
      <c r="L5" s="370"/>
    </row>
    <row r="6" spans="1:12" ht="12.75">
      <c r="A6" s="371" t="s">
        <v>290</v>
      </c>
      <c r="B6" s="371"/>
      <c r="C6" s="371"/>
      <c r="D6" s="371"/>
      <c r="E6" s="371"/>
      <c r="F6" s="371"/>
      <c r="G6" s="371"/>
      <c r="H6" s="371"/>
      <c r="I6" s="373"/>
      <c r="J6" s="374" t="s">
        <v>5</v>
      </c>
      <c r="K6" s="375">
        <v>2142224</v>
      </c>
      <c r="L6" s="370"/>
    </row>
    <row r="7" spans="1:12" ht="12.75">
      <c r="A7" s="371" t="s">
        <v>291</v>
      </c>
      <c r="B7" s="372" t="s">
        <v>292</v>
      </c>
      <c r="C7" s="372"/>
      <c r="D7" s="372"/>
      <c r="E7" s="372"/>
      <c r="F7" s="372"/>
      <c r="G7" s="372"/>
      <c r="H7" s="372"/>
      <c r="I7" s="373"/>
      <c r="J7" s="374" t="s">
        <v>399</v>
      </c>
      <c r="K7" s="375">
        <v>1210136600</v>
      </c>
      <c r="L7" s="371"/>
    </row>
    <row r="8" spans="1:12" ht="12.75">
      <c r="A8" s="371" t="s">
        <v>400</v>
      </c>
      <c r="B8" s="372"/>
      <c r="C8" s="372"/>
      <c r="D8" s="372"/>
      <c r="E8" s="372"/>
      <c r="F8" s="372"/>
      <c r="G8" s="372"/>
      <c r="H8" s="372"/>
      <c r="I8" s="373"/>
      <c r="J8" s="374" t="s">
        <v>11</v>
      </c>
      <c r="K8" s="375">
        <v>420</v>
      </c>
      <c r="L8" s="370"/>
    </row>
    <row r="9" spans="1:12" ht="12.75">
      <c r="A9" s="371" t="s">
        <v>401</v>
      </c>
      <c r="B9" s="371"/>
      <c r="C9" s="371"/>
      <c r="D9" s="371"/>
      <c r="E9" s="371"/>
      <c r="F9" s="371"/>
      <c r="G9" s="371"/>
      <c r="H9" s="371"/>
      <c r="I9" s="370"/>
      <c r="J9" s="376"/>
      <c r="K9" s="376"/>
      <c r="L9" s="377"/>
    </row>
    <row r="10" spans="1:12" ht="12.75">
      <c r="A10" s="371" t="s">
        <v>295</v>
      </c>
      <c r="B10" s="371"/>
      <c r="C10" s="371"/>
      <c r="D10" s="371"/>
      <c r="E10" s="371"/>
      <c r="F10" s="371"/>
      <c r="G10" s="371"/>
      <c r="H10" s="371"/>
      <c r="I10" s="370"/>
      <c r="J10" s="376"/>
      <c r="K10" s="378"/>
      <c r="L10" s="376"/>
    </row>
    <row r="11" spans="1:12" ht="12.75">
      <c r="A11" s="371" t="s">
        <v>296</v>
      </c>
      <c r="B11" s="371"/>
      <c r="C11" s="371"/>
      <c r="D11" s="371"/>
      <c r="E11" s="442" t="s">
        <v>402</v>
      </c>
      <c r="F11" s="442"/>
      <c r="G11" s="442"/>
      <c r="H11" s="442"/>
      <c r="I11" s="442"/>
      <c r="J11" s="442"/>
      <c r="K11" s="378"/>
      <c r="L11" s="379"/>
    </row>
    <row r="12" spans="1:12" ht="12.75">
      <c r="A12" s="443" t="s">
        <v>403</v>
      </c>
      <c r="B12" s="443"/>
      <c r="C12" s="443"/>
      <c r="D12" s="368" t="s">
        <v>452</v>
      </c>
      <c r="E12" s="371"/>
      <c r="F12" s="371"/>
      <c r="G12" s="371"/>
      <c r="H12" s="371"/>
      <c r="I12" s="376"/>
      <c r="J12" s="376"/>
      <c r="K12" s="376"/>
      <c r="L12" s="370"/>
    </row>
    <row r="13" spans="1:12" ht="12.75">
      <c r="A13" s="371" t="s">
        <v>404</v>
      </c>
      <c r="B13" s="371"/>
      <c r="C13" s="371"/>
      <c r="D13" s="371"/>
      <c r="E13" s="371"/>
      <c r="F13" s="380" t="s">
        <v>299</v>
      </c>
      <c r="G13" s="371"/>
      <c r="H13" s="371"/>
      <c r="I13" s="371"/>
      <c r="J13" s="371"/>
      <c r="K13" s="371"/>
      <c r="L13" s="370"/>
    </row>
    <row r="14" spans="1:12" ht="12.75">
      <c r="A14" s="371" t="s">
        <v>300</v>
      </c>
      <c r="B14" s="371"/>
      <c r="C14" s="371"/>
      <c r="D14" s="371"/>
      <c r="E14" s="371"/>
      <c r="F14" s="371"/>
      <c r="G14" s="371"/>
      <c r="H14" s="371"/>
      <c r="I14" s="371"/>
      <c r="J14" s="381"/>
      <c r="K14" s="371"/>
      <c r="L14" s="370"/>
    </row>
    <row r="15" spans="1:12" ht="12.75">
      <c r="A15" s="382"/>
      <c r="B15" s="382"/>
      <c r="C15" s="382"/>
      <c r="D15" s="382"/>
      <c r="E15" s="382"/>
      <c r="F15" s="382"/>
      <c r="G15" s="382"/>
      <c r="H15" s="382"/>
      <c r="I15" s="382"/>
      <c r="J15" s="383"/>
      <c r="K15" s="382"/>
      <c r="L15" s="370"/>
    </row>
    <row r="16" spans="1:12" ht="12.75">
      <c r="A16" s="384"/>
      <c r="B16" s="385"/>
      <c r="C16" s="386" t="s">
        <v>227</v>
      </c>
      <c r="D16" s="387" t="s">
        <v>405</v>
      </c>
      <c r="E16" s="385" t="s">
        <v>406</v>
      </c>
      <c r="F16" s="385" t="s">
        <v>407</v>
      </c>
      <c r="G16" s="385" t="s">
        <v>408</v>
      </c>
      <c r="H16" s="385" t="s">
        <v>409</v>
      </c>
      <c r="I16" s="385" t="s">
        <v>410</v>
      </c>
      <c r="J16" s="385" t="s">
        <v>411</v>
      </c>
      <c r="K16" s="386" t="s">
        <v>406</v>
      </c>
      <c r="L16" s="370"/>
    </row>
    <row r="17" spans="1:12" ht="12.75">
      <c r="A17" s="388" t="s">
        <v>23</v>
      </c>
      <c r="B17" s="389" t="s">
        <v>24</v>
      </c>
      <c r="C17" s="390" t="s">
        <v>228</v>
      </c>
      <c r="D17" s="383" t="s">
        <v>412</v>
      </c>
      <c r="E17" s="389" t="s">
        <v>413</v>
      </c>
      <c r="F17" s="389" t="s">
        <v>414</v>
      </c>
      <c r="G17" s="389" t="s">
        <v>415</v>
      </c>
      <c r="H17" s="389" t="s">
        <v>416</v>
      </c>
      <c r="I17" s="389" t="s">
        <v>417</v>
      </c>
      <c r="J17" s="389" t="s">
        <v>418</v>
      </c>
      <c r="K17" s="390" t="s">
        <v>419</v>
      </c>
      <c r="L17" s="370"/>
    </row>
    <row r="18" spans="1:12" ht="12.75">
      <c r="A18" s="391"/>
      <c r="B18" s="389" t="s">
        <v>420</v>
      </c>
      <c r="C18" s="390"/>
      <c r="D18" s="383" t="s">
        <v>421</v>
      </c>
      <c r="E18" s="389" t="s">
        <v>422</v>
      </c>
      <c r="F18" s="389" t="s">
        <v>423</v>
      </c>
      <c r="G18" s="389" t="s">
        <v>424</v>
      </c>
      <c r="H18" s="389" t="s">
        <v>425</v>
      </c>
      <c r="I18" s="389" t="s">
        <v>425</v>
      </c>
      <c r="J18" s="389" t="s">
        <v>425</v>
      </c>
      <c r="K18" s="390" t="s">
        <v>422</v>
      </c>
      <c r="L18" s="370"/>
    </row>
    <row r="19" spans="1:12" ht="12.75">
      <c r="A19" s="392"/>
      <c r="B19" s="393" t="s">
        <v>426</v>
      </c>
      <c r="C19" s="390"/>
      <c r="D19" s="383"/>
      <c r="E19" s="389" t="s">
        <v>427</v>
      </c>
      <c r="F19" s="389"/>
      <c r="G19" s="389" t="s">
        <v>428</v>
      </c>
      <c r="H19" s="389" t="s">
        <v>428</v>
      </c>
      <c r="I19" s="389" t="s">
        <v>428</v>
      </c>
      <c r="J19" s="389" t="s">
        <v>428</v>
      </c>
      <c r="K19" s="390" t="s">
        <v>429</v>
      </c>
      <c r="L19" s="370"/>
    </row>
    <row r="20" spans="1:12" ht="12.75">
      <c r="A20" s="394">
        <v>1</v>
      </c>
      <c r="B20" s="395">
        <v>2</v>
      </c>
      <c r="C20" s="394">
        <v>3</v>
      </c>
      <c r="D20" s="396">
        <v>4</v>
      </c>
      <c r="E20" s="394">
        <v>5</v>
      </c>
      <c r="F20" s="394">
        <v>6</v>
      </c>
      <c r="G20" s="394">
        <v>7</v>
      </c>
      <c r="H20" s="397">
        <v>8</v>
      </c>
      <c r="I20" s="394">
        <v>9</v>
      </c>
      <c r="J20" s="396">
        <v>10</v>
      </c>
      <c r="K20" s="396">
        <v>11</v>
      </c>
      <c r="L20" s="398"/>
    </row>
    <row r="21" spans="1:12" ht="12.75">
      <c r="A21" s="444" t="s">
        <v>430</v>
      </c>
      <c r="B21" s="399" t="s">
        <v>313</v>
      </c>
      <c r="C21" s="400" t="s">
        <v>38</v>
      </c>
      <c r="D21" s="401">
        <v>3375749.69</v>
      </c>
      <c r="E21" s="401">
        <v>651736.8700000001</v>
      </c>
      <c r="F21" s="402">
        <v>0</v>
      </c>
      <c r="G21" s="402">
        <v>0</v>
      </c>
      <c r="H21" s="401">
        <v>2252964.0899999994</v>
      </c>
      <c r="I21" s="403" t="s">
        <v>313</v>
      </c>
      <c r="J21" s="403" t="s">
        <v>313</v>
      </c>
      <c r="K21" s="401">
        <v>451442.45000000007</v>
      </c>
      <c r="L21" s="404"/>
    </row>
    <row r="22" spans="1:12" ht="22.5">
      <c r="A22" s="445" t="s">
        <v>431</v>
      </c>
      <c r="B22" s="394" t="s">
        <v>313</v>
      </c>
      <c r="C22" s="405" t="s">
        <v>41</v>
      </c>
      <c r="D22" s="406">
        <v>2042524.69</v>
      </c>
      <c r="E22" s="407" t="s">
        <v>313</v>
      </c>
      <c r="F22" s="407" t="s">
        <v>313</v>
      </c>
      <c r="G22" s="407" t="s">
        <v>313</v>
      </c>
      <c r="H22" s="406">
        <v>2042390.4900000002</v>
      </c>
      <c r="I22" s="407" t="s">
        <v>313</v>
      </c>
      <c r="J22" s="407" t="s">
        <v>313</v>
      </c>
      <c r="K22" s="407" t="s">
        <v>313</v>
      </c>
      <c r="L22" s="370"/>
    </row>
    <row r="23" spans="1:12" ht="101.25" customHeight="1">
      <c r="A23" s="445" t="s">
        <v>432</v>
      </c>
      <c r="B23" s="394" t="s">
        <v>313</v>
      </c>
      <c r="C23" s="405" t="s">
        <v>44</v>
      </c>
      <c r="D23" s="406">
        <v>785160.87</v>
      </c>
      <c r="E23" s="407" t="s">
        <v>313</v>
      </c>
      <c r="F23" s="407" t="s">
        <v>313</v>
      </c>
      <c r="G23" s="407" t="s">
        <v>313</v>
      </c>
      <c r="H23" s="406">
        <v>210573.59999999998</v>
      </c>
      <c r="I23" s="407" t="s">
        <v>313</v>
      </c>
      <c r="J23" s="407" t="s">
        <v>313</v>
      </c>
      <c r="K23" s="407" t="s">
        <v>313</v>
      </c>
      <c r="L23" s="370"/>
    </row>
    <row r="24" spans="1:12" ht="78.75" customHeight="1">
      <c r="A24" s="445" t="s">
        <v>433</v>
      </c>
      <c r="B24" s="408" t="s">
        <v>313</v>
      </c>
      <c r="C24" s="409" t="s">
        <v>48</v>
      </c>
      <c r="D24" s="410">
        <v>0</v>
      </c>
      <c r="E24" s="411" t="s">
        <v>313</v>
      </c>
      <c r="F24" s="411" t="s">
        <v>313</v>
      </c>
      <c r="G24" s="410">
        <v>0</v>
      </c>
      <c r="H24" s="410">
        <v>0</v>
      </c>
      <c r="I24" s="408" t="s">
        <v>313</v>
      </c>
      <c r="J24" s="408" t="s">
        <v>313</v>
      </c>
      <c r="K24" s="408" t="s">
        <v>313</v>
      </c>
      <c r="L24" s="370"/>
    </row>
    <row r="25" spans="1:12" ht="66" customHeight="1">
      <c r="A25" s="446" t="s">
        <v>434</v>
      </c>
      <c r="B25" s="408" t="s">
        <v>313</v>
      </c>
      <c r="C25" s="409" t="s">
        <v>51</v>
      </c>
      <c r="D25" s="412">
        <v>0</v>
      </c>
      <c r="E25" s="413" t="s">
        <v>313</v>
      </c>
      <c r="F25" s="413" t="s">
        <v>313</v>
      </c>
      <c r="G25" s="413" t="s">
        <v>313</v>
      </c>
      <c r="H25" s="412">
        <v>0</v>
      </c>
      <c r="I25" s="413" t="s">
        <v>313</v>
      </c>
      <c r="J25" s="413" t="s">
        <v>313</v>
      </c>
      <c r="K25" s="413" t="s">
        <v>313</v>
      </c>
      <c r="L25" s="370"/>
    </row>
    <row r="26" spans="1:12" ht="12.75">
      <c r="A26" s="447" t="s">
        <v>318</v>
      </c>
      <c r="B26" s="399" t="s">
        <v>313</v>
      </c>
      <c r="C26" s="400" t="s">
        <v>54</v>
      </c>
      <c r="D26" s="401">
        <v>548064.13</v>
      </c>
      <c r="E26" s="403" t="s">
        <v>313</v>
      </c>
      <c r="F26" s="403" t="s">
        <v>313</v>
      </c>
      <c r="G26" s="403" t="s">
        <v>313</v>
      </c>
      <c r="H26" s="403" t="s">
        <v>313</v>
      </c>
      <c r="I26" s="403" t="s">
        <v>313</v>
      </c>
      <c r="J26" s="403" t="s">
        <v>313</v>
      </c>
      <c r="K26" s="403" t="s">
        <v>313</v>
      </c>
      <c r="L26" s="414"/>
    </row>
    <row r="27" spans="1:12" ht="12.75">
      <c r="A27" s="448" t="s">
        <v>435</v>
      </c>
      <c r="B27" s="394" t="s">
        <v>313</v>
      </c>
      <c r="C27" s="405" t="s">
        <v>57</v>
      </c>
      <c r="D27" s="401">
        <v>3375749.69</v>
      </c>
      <c r="E27" s="403" t="s">
        <v>313</v>
      </c>
      <c r="F27" s="403" t="s">
        <v>313</v>
      </c>
      <c r="G27" s="403" t="s">
        <v>313</v>
      </c>
      <c r="H27" s="403" t="s">
        <v>313</v>
      </c>
      <c r="I27" s="401">
        <v>2453258.5100000002</v>
      </c>
      <c r="J27" s="401">
        <v>2588110.95</v>
      </c>
      <c r="K27" s="403" t="s">
        <v>313</v>
      </c>
      <c r="L27" s="415"/>
    </row>
    <row r="28" spans="1:12" ht="12.75">
      <c r="A28" s="445" t="s">
        <v>320</v>
      </c>
      <c r="B28" s="394" t="s">
        <v>313</v>
      </c>
      <c r="C28" s="405"/>
      <c r="D28" s="410">
        <v>0</v>
      </c>
      <c r="E28" s="407" t="s">
        <v>313</v>
      </c>
      <c r="F28" s="407" t="s">
        <v>313</v>
      </c>
      <c r="G28" s="407" t="s">
        <v>313</v>
      </c>
      <c r="H28" s="407" t="s">
        <v>313</v>
      </c>
      <c r="I28" s="410">
        <v>0</v>
      </c>
      <c r="J28" s="410">
        <v>0</v>
      </c>
      <c r="K28" s="407" t="s">
        <v>313</v>
      </c>
      <c r="L28" s="370"/>
    </row>
    <row r="29" spans="1:12" ht="12.75">
      <c r="A29" s="448" t="s">
        <v>45</v>
      </c>
      <c r="B29" s="374">
        <v>2000</v>
      </c>
      <c r="C29" s="416" t="s">
        <v>60</v>
      </c>
      <c r="D29" s="401">
        <v>3081760.3000000003</v>
      </c>
      <c r="E29" s="403" t="s">
        <v>313</v>
      </c>
      <c r="F29" s="403" t="s">
        <v>313</v>
      </c>
      <c r="G29" s="403" t="s">
        <v>313</v>
      </c>
      <c r="H29" s="403" t="s">
        <v>313</v>
      </c>
      <c r="I29" s="401">
        <v>2234269.3200000008</v>
      </c>
      <c r="J29" s="401">
        <v>2369121.7600000002</v>
      </c>
      <c r="K29" s="403" t="s">
        <v>313</v>
      </c>
      <c r="L29" s="414"/>
    </row>
    <row r="30" spans="1:12" ht="22.5">
      <c r="A30" s="448" t="s">
        <v>46</v>
      </c>
      <c r="B30" s="374">
        <v>2100</v>
      </c>
      <c r="C30" s="416" t="s">
        <v>63</v>
      </c>
      <c r="D30" s="401">
        <v>108694</v>
      </c>
      <c r="E30" s="403" t="s">
        <v>313</v>
      </c>
      <c r="F30" s="403" t="s">
        <v>313</v>
      </c>
      <c r="G30" s="403" t="s">
        <v>313</v>
      </c>
      <c r="H30" s="403" t="s">
        <v>313</v>
      </c>
      <c r="I30" s="401">
        <v>49277.369999999995</v>
      </c>
      <c r="J30" s="401">
        <v>49277.369999999995</v>
      </c>
      <c r="K30" s="403" t="s">
        <v>313</v>
      </c>
      <c r="L30" s="414"/>
    </row>
    <row r="31" spans="1:12" ht="12.75">
      <c r="A31" s="449" t="s">
        <v>49</v>
      </c>
      <c r="B31" s="417">
        <v>2110</v>
      </c>
      <c r="C31" s="418" t="s">
        <v>65</v>
      </c>
      <c r="D31" s="406">
        <v>79975</v>
      </c>
      <c r="E31" s="419" t="s">
        <v>313</v>
      </c>
      <c r="F31" s="419" t="s">
        <v>313</v>
      </c>
      <c r="G31" s="419" t="s">
        <v>313</v>
      </c>
      <c r="H31" s="419" t="s">
        <v>313</v>
      </c>
      <c r="I31" s="406">
        <v>36381.31</v>
      </c>
      <c r="J31" s="406">
        <v>36381.31</v>
      </c>
      <c r="K31" s="419" t="s">
        <v>313</v>
      </c>
      <c r="L31" s="420"/>
    </row>
    <row r="32" spans="1:12" ht="12.75">
      <c r="A32" s="445" t="s">
        <v>52</v>
      </c>
      <c r="B32" s="421">
        <v>2111</v>
      </c>
      <c r="C32" s="405" t="s">
        <v>67</v>
      </c>
      <c r="D32" s="406">
        <v>79746</v>
      </c>
      <c r="E32" s="407" t="s">
        <v>313</v>
      </c>
      <c r="F32" s="407" t="s">
        <v>313</v>
      </c>
      <c r="G32" s="407" t="s">
        <v>313</v>
      </c>
      <c r="H32" s="407" t="s">
        <v>313</v>
      </c>
      <c r="I32" s="406">
        <v>36153.60999999999</v>
      </c>
      <c r="J32" s="406">
        <v>36153.60999999999</v>
      </c>
      <c r="K32" s="407" t="s">
        <v>313</v>
      </c>
      <c r="L32" s="370"/>
    </row>
    <row r="33" spans="1:12" ht="22.5">
      <c r="A33" s="445" t="s">
        <v>321</v>
      </c>
      <c r="B33" s="421">
        <v>2112</v>
      </c>
      <c r="C33" s="405" t="s">
        <v>69</v>
      </c>
      <c r="D33" s="410">
        <v>0</v>
      </c>
      <c r="E33" s="407" t="s">
        <v>313</v>
      </c>
      <c r="F33" s="407" t="s">
        <v>313</v>
      </c>
      <c r="G33" s="407" t="s">
        <v>313</v>
      </c>
      <c r="H33" s="407" t="s">
        <v>313</v>
      </c>
      <c r="I33" s="410">
        <v>0</v>
      </c>
      <c r="J33" s="410">
        <v>0</v>
      </c>
      <c r="K33" s="407" t="s">
        <v>313</v>
      </c>
      <c r="L33" s="370"/>
    </row>
    <row r="34" spans="1:12" ht="12.75">
      <c r="A34" s="449" t="s">
        <v>322</v>
      </c>
      <c r="B34" s="417">
        <v>2120</v>
      </c>
      <c r="C34" s="418" t="s">
        <v>71</v>
      </c>
      <c r="D34" s="406">
        <v>28948</v>
      </c>
      <c r="E34" s="419" t="s">
        <v>313</v>
      </c>
      <c r="F34" s="419" t="s">
        <v>313</v>
      </c>
      <c r="G34" s="419" t="s">
        <v>313</v>
      </c>
      <c r="H34" s="419" t="s">
        <v>313</v>
      </c>
      <c r="I34" s="406">
        <v>13123.76</v>
      </c>
      <c r="J34" s="406">
        <v>13123.76</v>
      </c>
      <c r="K34" s="419" t="s">
        <v>313</v>
      </c>
      <c r="L34" s="420"/>
    </row>
    <row r="35" spans="1:12" ht="12.75">
      <c r="A35" s="448" t="s">
        <v>61</v>
      </c>
      <c r="B35" s="374">
        <v>2200</v>
      </c>
      <c r="C35" s="416" t="s">
        <v>73</v>
      </c>
      <c r="D35" s="401">
        <v>2962729.3000000003</v>
      </c>
      <c r="E35" s="403" t="s">
        <v>313</v>
      </c>
      <c r="F35" s="403" t="s">
        <v>313</v>
      </c>
      <c r="G35" s="403" t="s">
        <v>313</v>
      </c>
      <c r="H35" s="403" t="s">
        <v>313</v>
      </c>
      <c r="I35" s="401">
        <v>2180920.2300000004</v>
      </c>
      <c r="J35" s="401">
        <v>2315772.6700000004</v>
      </c>
      <c r="K35" s="403" t="s">
        <v>313</v>
      </c>
      <c r="L35" s="414"/>
    </row>
    <row r="36" spans="1:12" ht="22.5">
      <c r="A36" s="449" t="s">
        <v>436</v>
      </c>
      <c r="B36" s="417">
        <v>2210</v>
      </c>
      <c r="C36" s="418" t="s">
        <v>75</v>
      </c>
      <c r="D36" s="406">
        <v>654342.33</v>
      </c>
      <c r="E36" s="419" t="s">
        <v>313</v>
      </c>
      <c r="F36" s="419" t="s">
        <v>313</v>
      </c>
      <c r="G36" s="419" t="s">
        <v>313</v>
      </c>
      <c r="H36" s="419" t="s">
        <v>313</v>
      </c>
      <c r="I36" s="406">
        <v>592535.8099999999</v>
      </c>
      <c r="J36" s="406">
        <v>595424.85</v>
      </c>
      <c r="K36" s="419" t="s">
        <v>313</v>
      </c>
      <c r="L36" s="420"/>
    </row>
    <row r="37" spans="1:12" ht="22.5">
      <c r="A37" s="449" t="s">
        <v>325</v>
      </c>
      <c r="B37" s="417">
        <v>2220</v>
      </c>
      <c r="C37" s="418" t="s">
        <v>77</v>
      </c>
      <c r="D37" s="406">
        <v>4791.68</v>
      </c>
      <c r="E37" s="419" t="s">
        <v>313</v>
      </c>
      <c r="F37" s="419" t="s">
        <v>313</v>
      </c>
      <c r="G37" s="419" t="s">
        <v>313</v>
      </c>
      <c r="H37" s="419" t="s">
        <v>313</v>
      </c>
      <c r="I37" s="406">
        <v>1753.6799999999998</v>
      </c>
      <c r="J37" s="406">
        <v>2816.3500000000004</v>
      </c>
      <c r="K37" s="419" t="s">
        <v>313</v>
      </c>
      <c r="L37" s="420"/>
    </row>
    <row r="38" spans="1:12" ht="12.75">
      <c r="A38" s="449" t="s">
        <v>68</v>
      </c>
      <c r="B38" s="417">
        <v>2230</v>
      </c>
      <c r="C38" s="418" t="s">
        <v>79</v>
      </c>
      <c r="D38" s="406">
        <v>1036046.95</v>
      </c>
      <c r="E38" s="419" t="s">
        <v>313</v>
      </c>
      <c r="F38" s="419" t="s">
        <v>313</v>
      </c>
      <c r="G38" s="419" t="s">
        <v>313</v>
      </c>
      <c r="H38" s="419" t="s">
        <v>313</v>
      </c>
      <c r="I38" s="406">
        <v>628660.43</v>
      </c>
      <c r="J38" s="406">
        <v>671652</v>
      </c>
      <c r="K38" s="419" t="s">
        <v>313</v>
      </c>
      <c r="L38" s="420"/>
    </row>
    <row r="39" spans="1:12" ht="12.75">
      <c r="A39" s="449" t="s">
        <v>70</v>
      </c>
      <c r="B39" s="417">
        <v>2240</v>
      </c>
      <c r="C39" s="418" t="s">
        <v>81</v>
      </c>
      <c r="D39" s="406">
        <v>1168369.18</v>
      </c>
      <c r="E39" s="419" t="s">
        <v>313</v>
      </c>
      <c r="F39" s="419" t="s">
        <v>313</v>
      </c>
      <c r="G39" s="419" t="s">
        <v>313</v>
      </c>
      <c r="H39" s="419" t="s">
        <v>313</v>
      </c>
      <c r="I39" s="406">
        <v>929828.4199999999</v>
      </c>
      <c r="J39" s="406">
        <v>1017737.5800000001</v>
      </c>
      <c r="K39" s="419" t="s">
        <v>313</v>
      </c>
      <c r="L39" s="420"/>
    </row>
    <row r="40" spans="1:12" ht="12.75">
      <c r="A40" s="449" t="s">
        <v>72</v>
      </c>
      <c r="B40" s="417">
        <v>2250</v>
      </c>
      <c r="C40" s="418" t="s">
        <v>83</v>
      </c>
      <c r="D40" s="406">
        <v>9779.16</v>
      </c>
      <c r="E40" s="419" t="s">
        <v>313</v>
      </c>
      <c r="F40" s="419" t="s">
        <v>313</v>
      </c>
      <c r="G40" s="419" t="s">
        <v>313</v>
      </c>
      <c r="H40" s="419" t="s">
        <v>313</v>
      </c>
      <c r="I40" s="406">
        <v>9778.54</v>
      </c>
      <c r="J40" s="406">
        <v>9778.54</v>
      </c>
      <c r="K40" s="419" t="s">
        <v>313</v>
      </c>
      <c r="L40" s="420"/>
    </row>
    <row r="41" spans="1:12" ht="22.5">
      <c r="A41" s="449" t="s">
        <v>326</v>
      </c>
      <c r="B41" s="417">
        <v>2260</v>
      </c>
      <c r="C41" s="418" t="s">
        <v>85</v>
      </c>
      <c r="D41" s="410">
        <v>0</v>
      </c>
      <c r="E41" s="419" t="s">
        <v>313</v>
      </c>
      <c r="F41" s="419" t="s">
        <v>313</v>
      </c>
      <c r="G41" s="419" t="s">
        <v>313</v>
      </c>
      <c r="H41" s="419" t="s">
        <v>313</v>
      </c>
      <c r="I41" s="410">
        <v>0</v>
      </c>
      <c r="J41" s="410">
        <v>0</v>
      </c>
      <c r="K41" s="419" t="s">
        <v>313</v>
      </c>
      <c r="L41" s="420"/>
    </row>
    <row r="42" spans="1:12" ht="22.5">
      <c r="A42" s="449" t="s">
        <v>327</v>
      </c>
      <c r="B42" s="417">
        <v>2270</v>
      </c>
      <c r="C42" s="418" t="s">
        <v>328</v>
      </c>
      <c r="D42" s="406">
        <v>89400</v>
      </c>
      <c r="E42" s="419" t="s">
        <v>313</v>
      </c>
      <c r="F42" s="419" t="s">
        <v>313</v>
      </c>
      <c r="G42" s="419" t="s">
        <v>313</v>
      </c>
      <c r="H42" s="419" t="s">
        <v>313</v>
      </c>
      <c r="I42" s="410">
        <v>18363.35</v>
      </c>
      <c r="J42" s="410">
        <v>18363.35</v>
      </c>
      <c r="K42" s="419" t="s">
        <v>313</v>
      </c>
      <c r="L42" s="420"/>
    </row>
    <row r="43" spans="1:12" ht="12.75">
      <c r="A43" s="445" t="s">
        <v>329</v>
      </c>
      <c r="B43" s="421">
        <v>2271</v>
      </c>
      <c r="C43" s="405" t="s">
        <v>89</v>
      </c>
      <c r="D43" s="406">
        <v>20000</v>
      </c>
      <c r="E43" s="407" t="s">
        <v>313</v>
      </c>
      <c r="F43" s="407" t="s">
        <v>313</v>
      </c>
      <c r="G43" s="407" t="s">
        <v>313</v>
      </c>
      <c r="H43" s="407" t="s">
        <v>313</v>
      </c>
      <c r="I43" s="410">
        <v>18363.35</v>
      </c>
      <c r="J43" s="410">
        <v>18363.35</v>
      </c>
      <c r="K43" s="407" t="s">
        <v>313</v>
      </c>
      <c r="L43" s="370"/>
    </row>
    <row r="44" spans="1:12" ht="22.5">
      <c r="A44" s="445" t="s">
        <v>330</v>
      </c>
      <c r="B44" s="421">
        <v>2272</v>
      </c>
      <c r="C44" s="405" t="s">
        <v>87</v>
      </c>
      <c r="D44" s="406">
        <v>8600</v>
      </c>
      <c r="E44" s="407" t="s">
        <v>313</v>
      </c>
      <c r="F44" s="407" t="s">
        <v>313</v>
      </c>
      <c r="G44" s="407" t="s">
        <v>313</v>
      </c>
      <c r="H44" s="407" t="s">
        <v>313</v>
      </c>
      <c r="I44" s="410">
        <v>0</v>
      </c>
      <c r="J44" s="410">
        <v>0</v>
      </c>
      <c r="K44" s="407" t="s">
        <v>313</v>
      </c>
      <c r="L44" s="370"/>
    </row>
    <row r="45" spans="1:12" ht="12.75">
      <c r="A45" s="445" t="s">
        <v>331</v>
      </c>
      <c r="B45" s="421">
        <v>2273</v>
      </c>
      <c r="C45" s="405" t="s">
        <v>92</v>
      </c>
      <c r="D45" s="406">
        <v>39700</v>
      </c>
      <c r="E45" s="407" t="s">
        <v>313</v>
      </c>
      <c r="F45" s="407" t="s">
        <v>313</v>
      </c>
      <c r="G45" s="407" t="s">
        <v>313</v>
      </c>
      <c r="H45" s="407" t="s">
        <v>313</v>
      </c>
      <c r="I45" s="410">
        <v>0</v>
      </c>
      <c r="J45" s="410">
        <v>0</v>
      </c>
      <c r="K45" s="407" t="s">
        <v>313</v>
      </c>
      <c r="L45" s="370"/>
    </row>
    <row r="46" spans="1:12" ht="12.75">
      <c r="A46" s="445" t="s">
        <v>332</v>
      </c>
      <c r="B46" s="421">
        <v>2274</v>
      </c>
      <c r="C46" s="405" t="s">
        <v>94</v>
      </c>
      <c r="D46" s="452">
        <v>21100</v>
      </c>
      <c r="E46" s="407" t="s">
        <v>313</v>
      </c>
      <c r="F46" s="407" t="s">
        <v>313</v>
      </c>
      <c r="G46" s="407" t="s">
        <v>313</v>
      </c>
      <c r="H46" s="407" t="s">
        <v>313</v>
      </c>
      <c r="I46" s="410">
        <v>0</v>
      </c>
      <c r="J46" s="410">
        <v>0</v>
      </c>
      <c r="K46" s="407" t="s">
        <v>313</v>
      </c>
      <c r="L46" s="370"/>
    </row>
    <row r="47" spans="1:12" ht="12.75">
      <c r="A47" s="445" t="s">
        <v>333</v>
      </c>
      <c r="B47" s="421">
        <v>2275</v>
      </c>
      <c r="C47" s="405" t="s">
        <v>96</v>
      </c>
      <c r="D47" s="410">
        <v>0</v>
      </c>
      <c r="E47" s="407" t="s">
        <v>313</v>
      </c>
      <c r="F47" s="407" t="s">
        <v>313</v>
      </c>
      <c r="G47" s="407" t="s">
        <v>313</v>
      </c>
      <c r="H47" s="407" t="s">
        <v>313</v>
      </c>
      <c r="I47" s="410">
        <v>0</v>
      </c>
      <c r="J47" s="410">
        <v>0</v>
      </c>
      <c r="K47" s="407" t="s">
        <v>313</v>
      </c>
      <c r="L47" s="370"/>
    </row>
    <row r="48" spans="1:12" ht="33.75">
      <c r="A48" s="449" t="s">
        <v>437</v>
      </c>
      <c r="B48" s="417">
        <v>2280</v>
      </c>
      <c r="C48" s="418" t="s">
        <v>98</v>
      </c>
      <c r="D48" s="410">
        <v>0</v>
      </c>
      <c r="E48" s="419" t="s">
        <v>313</v>
      </c>
      <c r="F48" s="419" t="s">
        <v>313</v>
      </c>
      <c r="G48" s="419" t="s">
        <v>313</v>
      </c>
      <c r="H48" s="419" t="s">
        <v>313</v>
      </c>
      <c r="I48" s="410">
        <v>0</v>
      </c>
      <c r="J48" s="410">
        <v>0</v>
      </c>
      <c r="K48" s="419" t="s">
        <v>313</v>
      </c>
      <c r="L48" s="420"/>
    </row>
    <row r="49" spans="1:12" ht="33.75">
      <c r="A49" s="445" t="s">
        <v>335</v>
      </c>
      <c r="B49" s="421">
        <v>2281</v>
      </c>
      <c r="C49" s="405" t="s">
        <v>100</v>
      </c>
      <c r="D49" s="410">
        <v>0</v>
      </c>
      <c r="E49" s="407" t="s">
        <v>313</v>
      </c>
      <c r="F49" s="407" t="s">
        <v>313</v>
      </c>
      <c r="G49" s="407" t="s">
        <v>313</v>
      </c>
      <c r="H49" s="407" t="s">
        <v>313</v>
      </c>
      <c r="I49" s="410">
        <v>0</v>
      </c>
      <c r="J49" s="410">
        <v>0</v>
      </c>
      <c r="K49" s="407" t="s">
        <v>313</v>
      </c>
      <c r="L49" s="370"/>
    </row>
    <row r="50" spans="1:12" ht="33.75">
      <c r="A50" s="445" t="s">
        <v>336</v>
      </c>
      <c r="B50" s="421">
        <v>2282</v>
      </c>
      <c r="C50" s="394">
        <v>290</v>
      </c>
      <c r="D50" s="410">
        <v>0</v>
      </c>
      <c r="E50" s="407" t="s">
        <v>313</v>
      </c>
      <c r="F50" s="407" t="s">
        <v>313</v>
      </c>
      <c r="G50" s="407" t="s">
        <v>313</v>
      </c>
      <c r="H50" s="407" t="s">
        <v>313</v>
      </c>
      <c r="I50" s="410">
        <v>0</v>
      </c>
      <c r="J50" s="410">
        <v>0</v>
      </c>
      <c r="K50" s="407" t="s">
        <v>313</v>
      </c>
      <c r="L50" s="370"/>
    </row>
    <row r="51" spans="1:12" ht="22.5">
      <c r="A51" s="450" t="s">
        <v>386</v>
      </c>
      <c r="B51" s="423">
        <v>2400</v>
      </c>
      <c r="C51" s="422">
        <v>300</v>
      </c>
      <c r="D51" s="402">
        <v>0</v>
      </c>
      <c r="E51" s="403" t="s">
        <v>313</v>
      </c>
      <c r="F51" s="403" t="s">
        <v>313</v>
      </c>
      <c r="G51" s="403" t="s">
        <v>313</v>
      </c>
      <c r="H51" s="403" t="s">
        <v>313</v>
      </c>
      <c r="I51" s="410">
        <v>0</v>
      </c>
      <c r="J51" s="410">
        <v>0</v>
      </c>
      <c r="K51" s="403" t="s">
        <v>313</v>
      </c>
      <c r="L51" s="404"/>
    </row>
    <row r="52" spans="1:12" ht="22.5">
      <c r="A52" s="451" t="s">
        <v>387</v>
      </c>
      <c r="B52" s="425">
        <v>2410</v>
      </c>
      <c r="C52" s="424">
        <v>310</v>
      </c>
      <c r="D52" s="410">
        <v>0</v>
      </c>
      <c r="E52" s="419" t="s">
        <v>313</v>
      </c>
      <c r="F52" s="419" t="s">
        <v>313</v>
      </c>
      <c r="G52" s="419" t="s">
        <v>313</v>
      </c>
      <c r="H52" s="419" t="s">
        <v>313</v>
      </c>
      <c r="I52" s="410">
        <v>0</v>
      </c>
      <c r="J52" s="410">
        <v>0</v>
      </c>
      <c r="K52" s="419" t="s">
        <v>313</v>
      </c>
      <c r="L52" s="426"/>
    </row>
    <row r="53" spans="1:12" ht="22.5">
      <c r="A53" s="451" t="s">
        <v>388</v>
      </c>
      <c r="B53" s="427">
        <v>2420</v>
      </c>
      <c r="C53" s="428">
        <v>320</v>
      </c>
      <c r="D53" s="410">
        <v>0</v>
      </c>
      <c r="E53" s="419" t="s">
        <v>313</v>
      </c>
      <c r="F53" s="419" t="s">
        <v>313</v>
      </c>
      <c r="G53" s="419" t="s">
        <v>313</v>
      </c>
      <c r="H53" s="419" t="s">
        <v>313</v>
      </c>
      <c r="I53" s="410">
        <v>0</v>
      </c>
      <c r="J53" s="410">
        <v>0</v>
      </c>
      <c r="K53" s="419" t="s">
        <v>313</v>
      </c>
      <c r="L53" s="426"/>
    </row>
    <row r="54" spans="1:12" ht="12.75">
      <c r="A54" s="448" t="s">
        <v>99</v>
      </c>
      <c r="B54" s="374">
        <v>2600</v>
      </c>
      <c r="C54" s="416" t="s">
        <v>108</v>
      </c>
      <c r="D54" s="402">
        <v>0</v>
      </c>
      <c r="E54" s="403" t="s">
        <v>313</v>
      </c>
      <c r="F54" s="403" t="s">
        <v>313</v>
      </c>
      <c r="G54" s="403" t="s">
        <v>313</v>
      </c>
      <c r="H54" s="403" t="s">
        <v>313</v>
      </c>
      <c r="I54" s="410">
        <v>0</v>
      </c>
      <c r="J54" s="410">
        <v>0</v>
      </c>
      <c r="K54" s="403" t="s">
        <v>313</v>
      </c>
      <c r="L54" s="414"/>
    </row>
    <row r="55" spans="1:12" ht="33.75">
      <c r="A55" s="449" t="s">
        <v>101</v>
      </c>
      <c r="B55" s="417">
        <v>2610</v>
      </c>
      <c r="C55" s="418" t="s">
        <v>110</v>
      </c>
      <c r="D55" s="410">
        <v>0</v>
      </c>
      <c r="E55" s="419" t="s">
        <v>313</v>
      </c>
      <c r="F55" s="419" t="s">
        <v>313</v>
      </c>
      <c r="G55" s="419" t="s">
        <v>313</v>
      </c>
      <c r="H55" s="419" t="s">
        <v>313</v>
      </c>
      <c r="I55" s="410">
        <v>0</v>
      </c>
      <c r="J55" s="410">
        <v>0</v>
      </c>
      <c r="K55" s="419" t="s">
        <v>313</v>
      </c>
      <c r="L55" s="420"/>
    </row>
    <row r="56" spans="1:12" ht="22.5">
      <c r="A56" s="449" t="s">
        <v>103</v>
      </c>
      <c r="B56" s="417">
        <v>2620</v>
      </c>
      <c r="C56" s="418" t="s">
        <v>112</v>
      </c>
      <c r="D56" s="410">
        <v>0</v>
      </c>
      <c r="E56" s="419" t="s">
        <v>313</v>
      </c>
      <c r="F56" s="419" t="s">
        <v>313</v>
      </c>
      <c r="G56" s="419" t="s">
        <v>313</v>
      </c>
      <c r="H56" s="419" t="s">
        <v>313</v>
      </c>
      <c r="I56" s="410">
        <v>0</v>
      </c>
      <c r="J56" s="410">
        <v>0</v>
      </c>
      <c r="K56" s="419" t="s">
        <v>313</v>
      </c>
      <c r="L56" s="420"/>
    </row>
    <row r="57" spans="1:12" ht="33.75">
      <c r="A57" s="449" t="s">
        <v>337</v>
      </c>
      <c r="B57" s="417">
        <v>2630</v>
      </c>
      <c r="C57" s="418" t="s">
        <v>114</v>
      </c>
      <c r="D57" s="410">
        <v>0</v>
      </c>
      <c r="E57" s="419" t="s">
        <v>313</v>
      </c>
      <c r="F57" s="419" t="s">
        <v>313</v>
      </c>
      <c r="G57" s="419" t="s">
        <v>313</v>
      </c>
      <c r="H57" s="419" t="s">
        <v>313</v>
      </c>
      <c r="I57" s="410">
        <v>0</v>
      </c>
      <c r="J57" s="410">
        <v>0</v>
      </c>
      <c r="K57" s="419" t="s">
        <v>313</v>
      </c>
      <c r="L57" s="420"/>
    </row>
    <row r="58" spans="1:12" ht="12.75">
      <c r="A58" s="448" t="s">
        <v>105</v>
      </c>
      <c r="B58" s="374">
        <v>2700</v>
      </c>
      <c r="C58" s="416" t="s">
        <v>116</v>
      </c>
      <c r="D58" s="402">
        <v>5337</v>
      </c>
      <c r="E58" s="403" t="s">
        <v>313</v>
      </c>
      <c r="F58" s="403" t="s">
        <v>313</v>
      </c>
      <c r="G58" s="403" t="s">
        <v>313</v>
      </c>
      <c r="H58" s="403" t="s">
        <v>313</v>
      </c>
      <c r="I58" s="402">
        <v>3836.99</v>
      </c>
      <c r="J58" s="402">
        <v>3836.99</v>
      </c>
      <c r="K58" s="403" t="s">
        <v>313</v>
      </c>
      <c r="L58" s="414"/>
    </row>
    <row r="59" spans="1:12" ht="12.75">
      <c r="A59" s="449" t="s">
        <v>338</v>
      </c>
      <c r="B59" s="417">
        <v>2710</v>
      </c>
      <c r="C59" s="418" t="s">
        <v>118</v>
      </c>
      <c r="D59" s="410">
        <v>0</v>
      </c>
      <c r="E59" s="419" t="s">
        <v>313</v>
      </c>
      <c r="F59" s="419" t="s">
        <v>313</v>
      </c>
      <c r="G59" s="419" t="s">
        <v>313</v>
      </c>
      <c r="H59" s="419" t="s">
        <v>313</v>
      </c>
      <c r="I59" s="410">
        <v>0</v>
      </c>
      <c r="J59" s="410">
        <v>0</v>
      </c>
      <c r="K59" s="419" t="s">
        <v>313</v>
      </c>
      <c r="L59" s="420"/>
    </row>
    <row r="60" spans="1:12" ht="12.75">
      <c r="A60" s="449" t="s">
        <v>339</v>
      </c>
      <c r="B60" s="417">
        <v>2720</v>
      </c>
      <c r="C60" s="418" t="s">
        <v>120</v>
      </c>
      <c r="D60" s="410">
        <v>0</v>
      </c>
      <c r="E60" s="419" t="s">
        <v>313</v>
      </c>
      <c r="F60" s="419" t="s">
        <v>313</v>
      </c>
      <c r="G60" s="419" t="s">
        <v>313</v>
      </c>
      <c r="H60" s="419" t="s">
        <v>313</v>
      </c>
      <c r="I60" s="410">
        <v>0</v>
      </c>
      <c r="J60" s="410">
        <v>0</v>
      </c>
      <c r="K60" s="419" t="s">
        <v>313</v>
      </c>
      <c r="L60" s="420"/>
    </row>
    <row r="61" spans="1:12" ht="12.75">
      <c r="A61" s="449" t="s">
        <v>340</v>
      </c>
      <c r="B61" s="417">
        <v>2730</v>
      </c>
      <c r="C61" s="418" t="s">
        <v>122</v>
      </c>
      <c r="D61" s="410">
        <v>5337</v>
      </c>
      <c r="E61" s="419" t="s">
        <v>313</v>
      </c>
      <c r="F61" s="419" t="s">
        <v>313</v>
      </c>
      <c r="G61" s="419" t="s">
        <v>313</v>
      </c>
      <c r="H61" s="419" t="s">
        <v>313</v>
      </c>
      <c r="I61" s="410">
        <v>3836.99</v>
      </c>
      <c r="J61" s="410">
        <v>3836.99</v>
      </c>
      <c r="K61" s="419" t="s">
        <v>313</v>
      </c>
      <c r="L61" s="420"/>
    </row>
    <row r="62" spans="1:12" ht="12.75">
      <c r="A62" s="448" t="s">
        <v>113</v>
      </c>
      <c r="B62" s="374">
        <v>2800</v>
      </c>
      <c r="C62" s="416" t="s">
        <v>124</v>
      </c>
      <c r="D62" s="401">
        <v>5000</v>
      </c>
      <c r="E62" s="403" t="s">
        <v>313</v>
      </c>
      <c r="F62" s="403" t="s">
        <v>313</v>
      </c>
      <c r="G62" s="403" t="s">
        <v>313</v>
      </c>
      <c r="H62" s="403" t="s">
        <v>313</v>
      </c>
      <c r="I62" s="402">
        <v>234.73</v>
      </c>
      <c r="J62" s="402">
        <v>234.73</v>
      </c>
      <c r="K62" s="403" t="s">
        <v>313</v>
      </c>
      <c r="L62" s="414"/>
    </row>
    <row r="63" spans="1:12" ht="12.75">
      <c r="A63" s="448" t="s">
        <v>341</v>
      </c>
      <c r="B63" s="374">
        <v>3000</v>
      </c>
      <c r="C63" s="416" t="s">
        <v>126</v>
      </c>
      <c r="D63" s="401">
        <v>293989.38999999996</v>
      </c>
      <c r="E63" s="403" t="s">
        <v>313</v>
      </c>
      <c r="F63" s="403" t="s">
        <v>313</v>
      </c>
      <c r="G63" s="403" t="s">
        <v>313</v>
      </c>
      <c r="H63" s="403" t="s">
        <v>313</v>
      </c>
      <c r="I63" s="401">
        <v>218989.18999999997</v>
      </c>
      <c r="J63" s="401">
        <v>218989.18999999997</v>
      </c>
      <c r="K63" s="403" t="s">
        <v>313</v>
      </c>
      <c r="L63" s="414"/>
    </row>
    <row r="64" spans="1:12" ht="12.75">
      <c r="A64" s="448" t="s">
        <v>342</v>
      </c>
      <c r="B64" s="374">
        <v>3100</v>
      </c>
      <c r="C64" s="416" t="s">
        <v>128</v>
      </c>
      <c r="D64" s="401">
        <v>293989.38999999996</v>
      </c>
      <c r="E64" s="403" t="s">
        <v>313</v>
      </c>
      <c r="F64" s="403" t="s">
        <v>313</v>
      </c>
      <c r="G64" s="403" t="s">
        <v>313</v>
      </c>
      <c r="H64" s="403" t="s">
        <v>313</v>
      </c>
      <c r="I64" s="401">
        <v>218989.18999999997</v>
      </c>
      <c r="J64" s="401">
        <v>218989.18999999997</v>
      </c>
      <c r="K64" s="403" t="s">
        <v>313</v>
      </c>
      <c r="L64" s="414"/>
    </row>
    <row r="65" spans="1:12" ht="22.5">
      <c r="A65" s="449" t="s">
        <v>343</v>
      </c>
      <c r="B65" s="417">
        <v>3110</v>
      </c>
      <c r="C65" s="418" t="s">
        <v>130</v>
      </c>
      <c r="D65" s="406">
        <v>293989.38999999996</v>
      </c>
      <c r="E65" s="419" t="s">
        <v>313</v>
      </c>
      <c r="F65" s="419" t="s">
        <v>313</v>
      </c>
      <c r="G65" s="419" t="s">
        <v>313</v>
      </c>
      <c r="H65" s="419" t="s">
        <v>313</v>
      </c>
      <c r="I65" s="406">
        <v>218989.18999999997</v>
      </c>
      <c r="J65" s="406">
        <v>218989.18999999997</v>
      </c>
      <c r="K65" s="419" t="s">
        <v>313</v>
      </c>
      <c r="L65" s="420"/>
    </row>
    <row r="66" spans="1:12" ht="12.75">
      <c r="A66" s="449" t="s">
        <v>344</v>
      </c>
      <c r="B66" s="417">
        <v>3120</v>
      </c>
      <c r="C66" s="418" t="s">
        <v>132</v>
      </c>
      <c r="D66" s="410">
        <v>0</v>
      </c>
      <c r="E66" s="419" t="s">
        <v>313</v>
      </c>
      <c r="F66" s="419" t="s">
        <v>313</v>
      </c>
      <c r="G66" s="419" t="s">
        <v>313</v>
      </c>
      <c r="H66" s="419" t="s">
        <v>313</v>
      </c>
      <c r="I66" s="410">
        <v>0</v>
      </c>
      <c r="J66" s="410">
        <v>0</v>
      </c>
      <c r="K66" s="419" t="s">
        <v>313</v>
      </c>
      <c r="L66" s="420"/>
    </row>
    <row r="67" spans="1:12" ht="22.5">
      <c r="A67" s="445" t="s">
        <v>121</v>
      </c>
      <c r="B67" s="421">
        <v>3121</v>
      </c>
      <c r="C67" s="405" t="s">
        <v>134</v>
      </c>
      <c r="D67" s="410">
        <v>0</v>
      </c>
      <c r="E67" s="407" t="s">
        <v>313</v>
      </c>
      <c r="F67" s="407" t="s">
        <v>313</v>
      </c>
      <c r="G67" s="407" t="s">
        <v>313</v>
      </c>
      <c r="H67" s="407" t="s">
        <v>313</v>
      </c>
      <c r="I67" s="410">
        <v>0</v>
      </c>
      <c r="J67" s="410">
        <v>0</v>
      </c>
      <c r="K67" s="407" t="s">
        <v>313</v>
      </c>
      <c r="L67" s="370"/>
    </row>
    <row r="68" spans="1:12" ht="22.5">
      <c r="A68" s="445" t="s">
        <v>438</v>
      </c>
      <c r="B68" s="421">
        <v>3122</v>
      </c>
      <c r="C68" s="405" t="s">
        <v>136</v>
      </c>
      <c r="D68" s="410">
        <v>0</v>
      </c>
      <c r="E68" s="407" t="s">
        <v>313</v>
      </c>
      <c r="F68" s="407" t="s">
        <v>313</v>
      </c>
      <c r="G68" s="407" t="s">
        <v>313</v>
      </c>
      <c r="H68" s="407" t="s">
        <v>313</v>
      </c>
      <c r="I68" s="410">
        <v>0</v>
      </c>
      <c r="J68" s="410">
        <v>0</v>
      </c>
      <c r="K68" s="407" t="s">
        <v>313</v>
      </c>
      <c r="L68" s="370"/>
    </row>
    <row r="69" spans="1:12" ht="12.75">
      <c r="A69" s="449" t="s">
        <v>345</v>
      </c>
      <c r="B69" s="429">
        <v>3130</v>
      </c>
      <c r="C69" s="430" t="s">
        <v>139</v>
      </c>
      <c r="D69" s="410">
        <v>0</v>
      </c>
      <c r="E69" s="419" t="s">
        <v>313</v>
      </c>
      <c r="F69" s="419" t="s">
        <v>313</v>
      </c>
      <c r="G69" s="419" t="s">
        <v>313</v>
      </c>
      <c r="H69" s="419" t="s">
        <v>313</v>
      </c>
      <c r="I69" s="410">
        <v>0</v>
      </c>
      <c r="J69" s="410">
        <v>0</v>
      </c>
      <c r="K69" s="419" t="s">
        <v>313</v>
      </c>
      <c r="L69" s="420"/>
    </row>
    <row r="70" spans="1:12" ht="22.5">
      <c r="A70" s="445" t="s">
        <v>346</v>
      </c>
      <c r="B70" s="421">
        <v>3131</v>
      </c>
      <c r="C70" s="405" t="s">
        <v>141</v>
      </c>
      <c r="D70" s="410">
        <v>0</v>
      </c>
      <c r="E70" s="407" t="s">
        <v>313</v>
      </c>
      <c r="F70" s="407" t="s">
        <v>313</v>
      </c>
      <c r="G70" s="407" t="s">
        <v>313</v>
      </c>
      <c r="H70" s="407" t="s">
        <v>313</v>
      </c>
      <c r="I70" s="410">
        <v>0</v>
      </c>
      <c r="J70" s="410">
        <v>0</v>
      </c>
      <c r="K70" s="407" t="s">
        <v>313</v>
      </c>
      <c r="L70" s="370"/>
    </row>
    <row r="71" spans="1:12" ht="12.75">
      <c r="A71" s="445" t="s">
        <v>347</v>
      </c>
      <c r="B71" s="421">
        <v>3132</v>
      </c>
      <c r="C71" s="405" t="s">
        <v>144</v>
      </c>
      <c r="D71" s="410">
        <v>0</v>
      </c>
      <c r="E71" s="407" t="s">
        <v>313</v>
      </c>
      <c r="F71" s="407" t="s">
        <v>313</v>
      </c>
      <c r="G71" s="407" t="s">
        <v>313</v>
      </c>
      <c r="H71" s="407" t="s">
        <v>313</v>
      </c>
      <c r="I71" s="410">
        <v>0</v>
      </c>
      <c r="J71" s="410">
        <v>0</v>
      </c>
      <c r="K71" s="407" t="s">
        <v>313</v>
      </c>
      <c r="L71" s="370"/>
    </row>
    <row r="72" spans="1:12" ht="12.75">
      <c r="A72" s="449" t="s">
        <v>133</v>
      </c>
      <c r="B72" s="429">
        <v>3140</v>
      </c>
      <c r="C72" s="430" t="s">
        <v>146</v>
      </c>
      <c r="D72" s="410">
        <v>0</v>
      </c>
      <c r="E72" s="419" t="s">
        <v>313</v>
      </c>
      <c r="F72" s="419" t="s">
        <v>313</v>
      </c>
      <c r="G72" s="419" t="s">
        <v>313</v>
      </c>
      <c r="H72" s="419" t="s">
        <v>313</v>
      </c>
      <c r="I72" s="410">
        <v>0</v>
      </c>
      <c r="J72" s="410">
        <v>0</v>
      </c>
      <c r="K72" s="419" t="s">
        <v>313</v>
      </c>
      <c r="L72" s="420"/>
    </row>
    <row r="73" spans="1:12" ht="22.5">
      <c r="A73" s="445" t="s">
        <v>135</v>
      </c>
      <c r="B73" s="421">
        <v>3141</v>
      </c>
      <c r="C73" s="405" t="s">
        <v>148</v>
      </c>
      <c r="D73" s="410">
        <v>0</v>
      </c>
      <c r="E73" s="407" t="s">
        <v>313</v>
      </c>
      <c r="F73" s="407" t="s">
        <v>313</v>
      </c>
      <c r="G73" s="407" t="s">
        <v>313</v>
      </c>
      <c r="H73" s="407" t="s">
        <v>313</v>
      </c>
      <c r="I73" s="410">
        <v>0</v>
      </c>
      <c r="J73" s="410">
        <v>0</v>
      </c>
      <c r="K73" s="407" t="s">
        <v>313</v>
      </c>
      <c r="L73" s="370"/>
    </row>
    <row r="74" spans="1:12" ht="22.5">
      <c r="A74" s="445" t="s">
        <v>439</v>
      </c>
      <c r="B74" s="421">
        <v>3142</v>
      </c>
      <c r="C74" s="405" t="s">
        <v>150</v>
      </c>
      <c r="D74" s="410">
        <v>0</v>
      </c>
      <c r="E74" s="407" t="s">
        <v>313</v>
      </c>
      <c r="F74" s="407" t="s">
        <v>313</v>
      </c>
      <c r="G74" s="407" t="s">
        <v>313</v>
      </c>
      <c r="H74" s="407" t="s">
        <v>313</v>
      </c>
      <c r="I74" s="410">
        <v>0</v>
      </c>
      <c r="J74" s="410">
        <v>0</v>
      </c>
      <c r="K74" s="407" t="s">
        <v>313</v>
      </c>
      <c r="L74" s="370"/>
    </row>
    <row r="75" spans="1:12" ht="22.5">
      <c r="A75" s="445" t="s">
        <v>349</v>
      </c>
      <c r="B75" s="421">
        <v>3143</v>
      </c>
      <c r="C75" s="405" t="s">
        <v>152</v>
      </c>
      <c r="D75" s="410">
        <v>0</v>
      </c>
      <c r="E75" s="407" t="s">
        <v>313</v>
      </c>
      <c r="F75" s="407" t="s">
        <v>313</v>
      </c>
      <c r="G75" s="407" t="s">
        <v>313</v>
      </c>
      <c r="H75" s="407" t="s">
        <v>313</v>
      </c>
      <c r="I75" s="410">
        <v>0</v>
      </c>
      <c r="J75" s="410">
        <v>0</v>
      </c>
      <c r="K75" s="407" t="s">
        <v>313</v>
      </c>
      <c r="L75" s="370"/>
    </row>
    <row r="76" spans="1:12" ht="22.5">
      <c r="A76" s="449" t="s">
        <v>143</v>
      </c>
      <c r="B76" s="417">
        <v>3150</v>
      </c>
      <c r="C76" s="418" t="s">
        <v>154</v>
      </c>
      <c r="D76" s="410">
        <v>0</v>
      </c>
      <c r="E76" s="419" t="s">
        <v>313</v>
      </c>
      <c r="F76" s="419" t="s">
        <v>313</v>
      </c>
      <c r="G76" s="419" t="s">
        <v>313</v>
      </c>
      <c r="H76" s="419" t="s">
        <v>313</v>
      </c>
      <c r="I76" s="410">
        <v>0</v>
      </c>
      <c r="J76" s="410">
        <v>0</v>
      </c>
      <c r="K76" s="419" t="s">
        <v>313</v>
      </c>
      <c r="L76" s="420"/>
    </row>
    <row r="77" spans="1:12" ht="22.5">
      <c r="A77" s="449" t="s">
        <v>350</v>
      </c>
      <c r="B77" s="417">
        <v>3160</v>
      </c>
      <c r="C77" s="418" t="s">
        <v>156</v>
      </c>
      <c r="D77" s="410">
        <v>0</v>
      </c>
      <c r="E77" s="419" t="s">
        <v>313</v>
      </c>
      <c r="F77" s="419" t="s">
        <v>313</v>
      </c>
      <c r="G77" s="419" t="s">
        <v>313</v>
      </c>
      <c r="H77" s="419" t="s">
        <v>313</v>
      </c>
      <c r="I77" s="410">
        <v>0</v>
      </c>
      <c r="J77" s="410">
        <v>0</v>
      </c>
      <c r="K77" s="419" t="s">
        <v>313</v>
      </c>
      <c r="L77" s="420"/>
    </row>
    <row r="78" spans="1:12" ht="12.75">
      <c r="A78" s="448" t="s">
        <v>351</v>
      </c>
      <c r="B78" s="374">
        <v>3200</v>
      </c>
      <c r="C78" s="416" t="s">
        <v>352</v>
      </c>
      <c r="D78" s="402">
        <v>0</v>
      </c>
      <c r="E78" s="403" t="s">
        <v>313</v>
      </c>
      <c r="F78" s="403" t="s">
        <v>313</v>
      </c>
      <c r="G78" s="403" t="s">
        <v>313</v>
      </c>
      <c r="H78" s="403" t="s">
        <v>313</v>
      </c>
      <c r="I78" s="410">
        <v>0</v>
      </c>
      <c r="J78" s="410">
        <v>0</v>
      </c>
      <c r="K78" s="403" t="s">
        <v>313</v>
      </c>
      <c r="L78" s="414"/>
    </row>
    <row r="79" spans="1:12" ht="33.75">
      <c r="A79" s="449" t="s">
        <v>353</v>
      </c>
      <c r="B79" s="417">
        <v>3210</v>
      </c>
      <c r="C79" s="418" t="s">
        <v>354</v>
      </c>
      <c r="D79" s="410">
        <v>0</v>
      </c>
      <c r="E79" s="419" t="s">
        <v>313</v>
      </c>
      <c r="F79" s="419" t="s">
        <v>313</v>
      </c>
      <c r="G79" s="419" t="s">
        <v>313</v>
      </c>
      <c r="H79" s="419" t="s">
        <v>313</v>
      </c>
      <c r="I79" s="410">
        <v>0</v>
      </c>
      <c r="J79" s="410">
        <v>0</v>
      </c>
      <c r="K79" s="419" t="s">
        <v>313</v>
      </c>
      <c r="L79" s="420"/>
    </row>
    <row r="80" spans="1:12" ht="22.5">
      <c r="A80" s="449" t="s">
        <v>151</v>
      </c>
      <c r="B80" s="417">
        <v>3220</v>
      </c>
      <c r="C80" s="418" t="s">
        <v>355</v>
      </c>
      <c r="D80" s="410">
        <v>0</v>
      </c>
      <c r="E80" s="419" t="s">
        <v>313</v>
      </c>
      <c r="F80" s="419" t="s">
        <v>313</v>
      </c>
      <c r="G80" s="419" t="s">
        <v>313</v>
      </c>
      <c r="H80" s="419" t="s">
        <v>313</v>
      </c>
      <c r="I80" s="410">
        <v>0</v>
      </c>
      <c r="J80" s="410">
        <v>0</v>
      </c>
      <c r="K80" s="419" t="s">
        <v>313</v>
      </c>
      <c r="L80" s="420"/>
    </row>
    <row r="81" spans="1:12" ht="33.75">
      <c r="A81" s="449" t="s">
        <v>153</v>
      </c>
      <c r="B81" s="417">
        <v>3230</v>
      </c>
      <c r="C81" s="418" t="s">
        <v>356</v>
      </c>
      <c r="D81" s="410">
        <v>0</v>
      </c>
      <c r="E81" s="419" t="s">
        <v>313</v>
      </c>
      <c r="F81" s="419" t="s">
        <v>313</v>
      </c>
      <c r="G81" s="419" t="s">
        <v>313</v>
      </c>
      <c r="H81" s="419" t="s">
        <v>313</v>
      </c>
      <c r="I81" s="410">
        <v>0</v>
      </c>
      <c r="J81" s="410">
        <v>0</v>
      </c>
      <c r="K81" s="419" t="s">
        <v>313</v>
      </c>
      <c r="L81" s="420"/>
    </row>
    <row r="82" spans="1:12" ht="12.75">
      <c r="A82" s="449" t="s">
        <v>155</v>
      </c>
      <c r="B82" s="417">
        <v>3240</v>
      </c>
      <c r="C82" s="418" t="s">
        <v>357</v>
      </c>
      <c r="D82" s="410">
        <v>0</v>
      </c>
      <c r="E82" s="419" t="s">
        <v>313</v>
      </c>
      <c r="F82" s="419" t="s">
        <v>313</v>
      </c>
      <c r="G82" s="419" t="s">
        <v>313</v>
      </c>
      <c r="H82" s="419" t="s">
        <v>313</v>
      </c>
      <c r="I82" s="410">
        <v>0</v>
      </c>
      <c r="J82" s="410">
        <v>0</v>
      </c>
      <c r="K82" s="419" t="s">
        <v>313</v>
      </c>
      <c r="L82" s="420"/>
    </row>
    <row r="83" spans="1:12" ht="12.75">
      <c r="A83" s="448" t="s">
        <v>359</v>
      </c>
      <c r="B83" s="421">
        <v>2450</v>
      </c>
      <c r="C83" s="405" t="s">
        <v>356</v>
      </c>
      <c r="D83" s="431">
        <v>0</v>
      </c>
      <c r="E83" s="407" t="s">
        <v>313</v>
      </c>
      <c r="F83" s="407" t="s">
        <v>313</v>
      </c>
      <c r="G83" s="407" t="s">
        <v>313</v>
      </c>
      <c r="H83" s="407" t="s">
        <v>313</v>
      </c>
      <c r="I83" s="410">
        <v>0</v>
      </c>
      <c r="J83" s="410">
        <v>0</v>
      </c>
      <c r="K83" s="407" t="s">
        <v>313</v>
      </c>
      <c r="L83" s="370"/>
    </row>
    <row r="84" spans="1:12" ht="12.75">
      <c r="A84" s="445" t="s">
        <v>361</v>
      </c>
      <c r="B84" s="421">
        <v>4100</v>
      </c>
      <c r="C84" s="405" t="s">
        <v>356</v>
      </c>
      <c r="D84" s="431">
        <v>0</v>
      </c>
      <c r="E84" s="407" t="s">
        <v>313</v>
      </c>
      <c r="F84" s="407" t="s">
        <v>313</v>
      </c>
      <c r="G84" s="407" t="s">
        <v>313</v>
      </c>
      <c r="H84" s="407" t="s">
        <v>313</v>
      </c>
      <c r="I84" s="410">
        <v>0</v>
      </c>
      <c r="J84" s="410">
        <v>0</v>
      </c>
      <c r="K84" s="407" t="s">
        <v>313</v>
      </c>
      <c r="L84" s="370"/>
    </row>
    <row r="85" spans="1:12" ht="22.5">
      <c r="A85" s="445" t="s">
        <v>363</v>
      </c>
      <c r="B85" s="421">
        <v>4110</v>
      </c>
      <c r="C85" s="405" t="s">
        <v>357</v>
      </c>
      <c r="D85" s="431">
        <v>0</v>
      </c>
      <c r="E85" s="407" t="s">
        <v>313</v>
      </c>
      <c r="F85" s="407" t="s">
        <v>313</v>
      </c>
      <c r="G85" s="407" t="s">
        <v>313</v>
      </c>
      <c r="H85" s="407" t="s">
        <v>313</v>
      </c>
      <c r="I85" s="410">
        <v>0</v>
      </c>
      <c r="J85" s="410">
        <v>0</v>
      </c>
      <c r="K85" s="407" t="s">
        <v>313</v>
      </c>
      <c r="L85" s="370"/>
    </row>
    <row r="86" spans="1:12" ht="22.5">
      <c r="A86" s="445" t="s">
        <v>365</v>
      </c>
      <c r="B86" s="421">
        <v>4111</v>
      </c>
      <c r="C86" s="405" t="s">
        <v>360</v>
      </c>
      <c r="D86" s="431">
        <v>0</v>
      </c>
      <c r="E86" s="407" t="s">
        <v>313</v>
      </c>
      <c r="F86" s="407" t="s">
        <v>313</v>
      </c>
      <c r="G86" s="407" t="s">
        <v>313</v>
      </c>
      <c r="H86" s="407" t="s">
        <v>313</v>
      </c>
      <c r="I86" s="410">
        <v>0</v>
      </c>
      <c r="J86" s="410">
        <v>0</v>
      </c>
      <c r="K86" s="407" t="s">
        <v>313</v>
      </c>
      <c r="L86" s="370"/>
    </row>
    <row r="87" spans="1:12" ht="12.75">
      <c r="A87" s="445" t="s">
        <v>367</v>
      </c>
      <c r="B87" s="421">
        <v>4112</v>
      </c>
      <c r="C87" s="405" t="s">
        <v>362</v>
      </c>
      <c r="D87" s="431">
        <v>0</v>
      </c>
      <c r="E87" s="407" t="s">
        <v>313</v>
      </c>
      <c r="F87" s="407" t="s">
        <v>313</v>
      </c>
      <c r="G87" s="407" t="s">
        <v>313</v>
      </c>
      <c r="H87" s="407" t="s">
        <v>313</v>
      </c>
      <c r="I87" s="410">
        <v>0</v>
      </c>
      <c r="J87" s="410">
        <v>0</v>
      </c>
      <c r="K87" s="407" t="s">
        <v>313</v>
      </c>
      <c r="L87" s="370"/>
    </row>
    <row r="88" spans="1:12" ht="12.75">
      <c r="A88" s="445" t="s">
        <v>369</v>
      </c>
      <c r="B88" s="421">
        <v>4113</v>
      </c>
      <c r="C88" s="405" t="s">
        <v>364</v>
      </c>
      <c r="D88" s="431">
        <v>0</v>
      </c>
      <c r="E88" s="407" t="s">
        <v>313</v>
      </c>
      <c r="F88" s="407" t="s">
        <v>313</v>
      </c>
      <c r="G88" s="407" t="s">
        <v>313</v>
      </c>
      <c r="H88" s="407" t="s">
        <v>313</v>
      </c>
      <c r="I88" s="410">
        <v>0</v>
      </c>
      <c r="J88" s="410">
        <v>0</v>
      </c>
      <c r="K88" s="407" t="s">
        <v>313</v>
      </c>
      <c r="L88" s="370"/>
    </row>
    <row r="89" spans="1:12" ht="22.5">
      <c r="A89" s="445" t="s">
        <v>371</v>
      </c>
      <c r="B89" s="421">
        <v>4120</v>
      </c>
      <c r="C89" s="405" t="s">
        <v>366</v>
      </c>
      <c r="D89" s="431">
        <v>0</v>
      </c>
      <c r="E89" s="407" t="s">
        <v>313</v>
      </c>
      <c r="F89" s="407" t="s">
        <v>313</v>
      </c>
      <c r="G89" s="407" t="s">
        <v>313</v>
      </c>
      <c r="H89" s="407" t="s">
        <v>313</v>
      </c>
      <c r="I89" s="410">
        <v>0</v>
      </c>
      <c r="J89" s="410">
        <v>0</v>
      </c>
      <c r="K89" s="407" t="s">
        <v>313</v>
      </c>
      <c r="L89" s="370"/>
    </row>
    <row r="90" spans="1:12" ht="22.5">
      <c r="A90" s="445" t="s">
        <v>373</v>
      </c>
      <c r="B90" s="421">
        <v>4121</v>
      </c>
      <c r="C90" s="405" t="s">
        <v>368</v>
      </c>
      <c r="D90" s="431">
        <v>0</v>
      </c>
      <c r="E90" s="407" t="s">
        <v>313</v>
      </c>
      <c r="F90" s="407" t="s">
        <v>313</v>
      </c>
      <c r="G90" s="407" t="s">
        <v>313</v>
      </c>
      <c r="H90" s="407" t="s">
        <v>313</v>
      </c>
      <c r="I90" s="410">
        <v>0</v>
      </c>
      <c r="J90" s="410">
        <v>0</v>
      </c>
      <c r="K90" s="407" t="s">
        <v>313</v>
      </c>
      <c r="L90" s="370"/>
    </row>
    <row r="91" spans="1:12" ht="12.75">
      <c r="A91" s="445" t="s">
        <v>375</v>
      </c>
      <c r="B91" s="421">
        <v>4122</v>
      </c>
      <c r="C91" s="405" t="s">
        <v>370</v>
      </c>
      <c r="D91" s="431">
        <v>0</v>
      </c>
      <c r="E91" s="407" t="s">
        <v>313</v>
      </c>
      <c r="F91" s="407" t="s">
        <v>313</v>
      </c>
      <c r="G91" s="407" t="s">
        <v>313</v>
      </c>
      <c r="H91" s="407" t="s">
        <v>313</v>
      </c>
      <c r="I91" s="410">
        <v>0</v>
      </c>
      <c r="J91" s="410">
        <v>0</v>
      </c>
      <c r="K91" s="407" t="s">
        <v>313</v>
      </c>
      <c r="L91" s="370"/>
    </row>
    <row r="92" spans="1:12" ht="12.75">
      <c r="A92" s="448" t="s">
        <v>377</v>
      </c>
      <c r="B92" s="421">
        <v>4123</v>
      </c>
      <c r="C92" s="405" t="s">
        <v>372</v>
      </c>
      <c r="D92" s="431">
        <v>0</v>
      </c>
      <c r="E92" s="407" t="s">
        <v>313</v>
      </c>
      <c r="F92" s="407" t="s">
        <v>313</v>
      </c>
      <c r="G92" s="407" t="s">
        <v>313</v>
      </c>
      <c r="H92" s="407" t="s">
        <v>313</v>
      </c>
      <c r="I92" s="410">
        <v>0</v>
      </c>
      <c r="J92" s="410">
        <v>0</v>
      </c>
      <c r="K92" s="407" t="s">
        <v>313</v>
      </c>
      <c r="L92" s="370"/>
    </row>
    <row r="93" spans="1:12" ht="12.75">
      <c r="A93" s="445" t="s">
        <v>379</v>
      </c>
      <c r="B93" s="421">
        <v>4200</v>
      </c>
      <c r="C93" s="405" t="s">
        <v>374</v>
      </c>
      <c r="D93" s="431">
        <v>0</v>
      </c>
      <c r="E93" s="407" t="s">
        <v>313</v>
      </c>
      <c r="F93" s="407" t="s">
        <v>313</v>
      </c>
      <c r="G93" s="407" t="s">
        <v>313</v>
      </c>
      <c r="H93" s="407" t="s">
        <v>313</v>
      </c>
      <c r="I93" s="410">
        <v>0</v>
      </c>
      <c r="J93" s="410">
        <v>0</v>
      </c>
      <c r="K93" s="407" t="s">
        <v>313</v>
      </c>
      <c r="L93" s="370"/>
    </row>
    <row r="94" spans="1:12" ht="12.75">
      <c r="A94" s="445" t="s">
        <v>381</v>
      </c>
      <c r="B94" s="421">
        <v>4210</v>
      </c>
      <c r="C94" s="405" t="s">
        <v>376</v>
      </c>
      <c r="D94" s="431">
        <v>0</v>
      </c>
      <c r="E94" s="407" t="s">
        <v>313</v>
      </c>
      <c r="F94" s="407" t="s">
        <v>313</v>
      </c>
      <c r="G94" s="407" t="s">
        <v>313</v>
      </c>
      <c r="H94" s="407" t="s">
        <v>313</v>
      </c>
      <c r="I94" s="410">
        <v>0</v>
      </c>
      <c r="J94" s="410">
        <v>0</v>
      </c>
      <c r="K94" s="407" t="s">
        <v>313</v>
      </c>
      <c r="L94" s="370"/>
    </row>
    <row r="95" spans="1:12" ht="12.75">
      <c r="A95" s="448" t="s">
        <v>440</v>
      </c>
      <c r="B95" s="432">
        <v>4100</v>
      </c>
      <c r="C95" s="433" t="s">
        <v>360</v>
      </c>
      <c r="D95" s="434">
        <v>0</v>
      </c>
      <c r="E95" s="435" t="s">
        <v>313</v>
      </c>
      <c r="F95" s="407" t="s">
        <v>313</v>
      </c>
      <c r="G95" s="407" t="s">
        <v>313</v>
      </c>
      <c r="H95" s="435" t="s">
        <v>313</v>
      </c>
      <c r="I95" s="410">
        <v>0</v>
      </c>
      <c r="J95" s="410">
        <v>0</v>
      </c>
      <c r="K95" s="407" t="s">
        <v>313</v>
      </c>
      <c r="L95" s="370"/>
    </row>
    <row r="96" spans="1:12" ht="12.75">
      <c r="A96" s="445" t="s">
        <v>441</v>
      </c>
      <c r="B96" s="417">
        <v>4110</v>
      </c>
      <c r="C96" s="436" t="s">
        <v>362</v>
      </c>
      <c r="D96" s="434">
        <v>0</v>
      </c>
      <c r="E96" s="435" t="s">
        <v>313</v>
      </c>
      <c r="F96" s="407" t="s">
        <v>313</v>
      </c>
      <c r="G96" s="407" t="s">
        <v>313</v>
      </c>
      <c r="H96" s="435" t="s">
        <v>313</v>
      </c>
      <c r="I96" s="410">
        <v>0</v>
      </c>
      <c r="J96" s="410">
        <v>0</v>
      </c>
      <c r="K96" s="407" t="s">
        <v>313</v>
      </c>
      <c r="L96" s="370"/>
    </row>
    <row r="97" spans="1:12" ht="22.5">
      <c r="A97" s="445" t="s">
        <v>442</v>
      </c>
      <c r="B97" s="417">
        <v>4111</v>
      </c>
      <c r="C97" s="436" t="s">
        <v>364</v>
      </c>
      <c r="D97" s="434">
        <v>0</v>
      </c>
      <c r="E97" s="435" t="s">
        <v>313</v>
      </c>
      <c r="F97" s="407" t="s">
        <v>313</v>
      </c>
      <c r="G97" s="407" t="s">
        <v>313</v>
      </c>
      <c r="H97" s="435" t="s">
        <v>313</v>
      </c>
      <c r="I97" s="410">
        <v>0</v>
      </c>
      <c r="J97" s="410">
        <v>0</v>
      </c>
      <c r="K97" s="407" t="s">
        <v>313</v>
      </c>
      <c r="L97" s="370"/>
    </row>
    <row r="98" spans="1:12" ht="33.75">
      <c r="A98" s="445" t="s">
        <v>443</v>
      </c>
      <c r="B98" s="417">
        <v>4112</v>
      </c>
      <c r="C98" s="436" t="s">
        <v>366</v>
      </c>
      <c r="D98" s="434">
        <v>0</v>
      </c>
      <c r="E98" s="435" t="s">
        <v>313</v>
      </c>
      <c r="F98" s="407" t="s">
        <v>313</v>
      </c>
      <c r="G98" s="407" t="s">
        <v>313</v>
      </c>
      <c r="H98" s="435" t="s">
        <v>313</v>
      </c>
      <c r="I98" s="410">
        <v>0</v>
      </c>
      <c r="J98" s="410">
        <v>0</v>
      </c>
      <c r="K98" s="407" t="s">
        <v>313</v>
      </c>
      <c r="L98" s="370"/>
    </row>
    <row r="99" spans="1:12" ht="12.75">
      <c r="A99" s="445" t="s">
        <v>444</v>
      </c>
      <c r="B99" s="417">
        <v>4113</v>
      </c>
      <c r="C99" s="436" t="s">
        <v>368</v>
      </c>
      <c r="D99" s="434">
        <v>0</v>
      </c>
      <c r="E99" s="435" t="s">
        <v>313</v>
      </c>
      <c r="F99" s="407" t="s">
        <v>313</v>
      </c>
      <c r="G99" s="407" t="s">
        <v>313</v>
      </c>
      <c r="H99" s="435" t="s">
        <v>313</v>
      </c>
      <c r="I99" s="410">
        <v>0</v>
      </c>
      <c r="J99" s="410">
        <v>0</v>
      </c>
      <c r="K99" s="407" t="s">
        <v>313</v>
      </c>
      <c r="L99" s="370"/>
    </row>
    <row r="100" spans="1:12" ht="12.75">
      <c r="A100" s="448" t="s">
        <v>445</v>
      </c>
      <c r="B100" s="374">
        <v>4200</v>
      </c>
      <c r="C100" s="433" t="s">
        <v>370</v>
      </c>
      <c r="D100" s="434">
        <v>0</v>
      </c>
      <c r="E100" s="435" t="s">
        <v>313</v>
      </c>
      <c r="F100" s="407" t="s">
        <v>313</v>
      </c>
      <c r="G100" s="407" t="s">
        <v>313</v>
      </c>
      <c r="H100" s="435" t="s">
        <v>313</v>
      </c>
      <c r="I100" s="410">
        <v>0</v>
      </c>
      <c r="J100" s="410">
        <v>0</v>
      </c>
      <c r="K100" s="407" t="s">
        <v>313</v>
      </c>
      <c r="L100" s="370"/>
    </row>
    <row r="101" spans="1:12" ht="12.75">
      <c r="A101" s="445" t="s">
        <v>446</v>
      </c>
      <c r="B101" s="417">
        <v>4210</v>
      </c>
      <c r="C101" s="437" t="s">
        <v>372</v>
      </c>
      <c r="D101" s="434">
        <v>0</v>
      </c>
      <c r="E101" s="435" t="s">
        <v>313</v>
      </c>
      <c r="F101" s="407" t="s">
        <v>313</v>
      </c>
      <c r="G101" s="407" t="s">
        <v>313</v>
      </c>
      <c r="H101" s="435" t="s">
        <v>313</v>
      </c>
      <c r="I101" s="410">
        <v>0</v>
      </c>
      <c r="J101" s="410">
        <v>0</v>
      </c>
      <c r="K101" s="407" t="s">
        <v>313</v>
      </c>
      <c r="L101" s="370"/>
    </row>
    <row r="102" spans="1:12" ht="12.75">
      <c r="A102" s="382"/>
      <c r="B102" s="382"/>
      <c r="C102" s="438"/>
      <c r="D102" s="439"/>
      <c r="E102" s="440"/>
      <c r="F102" s="440"/>
      <c r="G102" s="440"/>
      <c r="H102" s="440"/>
      <c r="I102" s="439"/>
      <c r="J102" s="439"/>
      <c r="K102" s="440"/>
      <c r="L102" s="370"/>
    </row>
    <row r="103" spans="1:12" ht="12.75">
      <c r="A103" s="382"/>
      <c r="B103" s="382"/>
      <c r="C103" s="438"/>
      <c r="D103" s="439"/>
      <c r="E103" s="440"/>
      <c r="F103" s="440"/>
      <c r="G103" s="440"/>
      <c r="H103" s="440"/>
      <c r="I103" s="439"/>
      <c r="J103" s="439"/>
      <c r="K103" s="440"/>
      <c r="L103" s="370"/>
    </row>
    <row r="104" spans="1:12" ht="12.75">
      <c r="A104" s="382" t="s">
        <v>447</v>
      </c>
      <c r="B104" s="382"/>
      <c r="C104" s="382"/>
      <c r="D104" s="382"/>
      <c r="E104" s="382"/>
      <c r="F104" s="382" t="s">
        <v>448</v>
      </c>
      <c r="G104" s="382"/>
      <c r="H104" s="382"/>
      <c r="I104" s="382"/>
      <c r="J104" s="382"/>
      <c r="K104" s="382"/>
      <c r="L104" s="382"/>
    </row>
    <row r="105" spans="1:12" ht="12.75">
      <c r="A105" s="382"/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</row>
    <row r="106" spans="1:12" ht="12.75">
      <c r="A106" s="382"/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70"/>
    </row>
    <row r="107" spans="1:12" ht="12.75">
      <c r="A107" s="382" t="s">
        <v>449</v>
      </c>
      <c r="B107" s="382"/>
      <c r="C107" s="382"/>
      <c r="D107" s="382"/>
      <c r="E107" s="382"/>
      <c r="F107" s="382" t="s">
        <v>450</v>
      </c>
      <c r="G107" s="441"/>
      <c r="H107" s="382"/>
      <c r="I107" s="382"/>
      <c r="J107" s="382"/>
      <c r="K107" s="382"/>
      <c r="L107" s="370"/>
    </row>
    <row r="108" spans="1:12" ht="12.75">
      <c r="A108" s="382"/>
      <c r="B108" s="382"/>
      <c r="C108" s="382"/>
      <c r="D108" s="382"/>
      <c r="E108" s="382"/>
      <c r="F108" s="382"/>
      <c r="G108" s="441"/>
      <c r="H108" s="382"/>
      <c r="I108" s="382"/>
      <c r="J108" s="382"/>
      <c r="K108" s="382"/>
      <c r="L108" s="370"/>
    </row>
    <row r="109" spans="1:12" ht="12.75">
      <c r="A109" s="382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70"/>
    </row>
    <row r="110" spans="1:12" ht="12.75">
      <c r="A110" s="382" t="s">
        <v>451</v>
      </c>
      <c r="B110" s="382"/>
      <c r="C110" s="382"/>
      <c r="D110" s="382"/>
      <c r="E110" s="382"/>
      <c r="F110" s="382"/>
      <c r="G110" s="441"/>
      <c r="H110" s="382"/>
      <c r="I110" s="382"/>
      <c r="J110" s="382"/>
      <c r="K110" s="382"/>
      <c r="L110" s="370"/>
    </row>
  </sheetData>
  <sheetProtection/>
  <mergeCells count="6">
    <mergeCell ref="A12:C12"/>
    <mergeCell ref="A4:H4"/>
    <mergeCell ref="E11:J11"/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0.28125" style="0" customWidth="1"/>
    <col min="4" max="4" width="12.7109375" style="0" customWidth="1"/>
    <col min="5" max="5" width="10.57421875" style="0" customWidth="1"/>
    <col min="13" max="13" width="13.140625" style="0" customWidth="1"/>
  </cols>
  <sheetData>
    <row r="1" spans="1:13" ht="12.75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5"/>
      <c r="K1" s="455" t="s">
        <v>453</v>
      </c>
      <c r="L1" s="455"/>
      <c r="M1" s="456"/>
    </row>
    <row r="2" spans="1:13" ht="12.75">
      <c r="A2" s="454" t="s">
        <v>454</v>
      </c>
      <c r="B2" s="454"/>
      <c r="C2" s="454"/>
      <c r="D2" s="454"/>
      <c r="E2" s="454"/>
      <c r="F2" s="454"/>
      <c r="G2" s="454"/>
      <c r="H2" s="454"/>
      <c r="I2" s="454"/>
      <c r="J2" s="457" t="s">
        <v>286</v>
      </c>
      <c r="K2" s="457"/>
      <c r="L2" s="457"/>
      <c r="M2" s="456"/>
    </row>
    <row r="3" spans="1:13" ht="12.75">
      <c r="A3" s="454" t="s">
        <v>455</v>
      </c>
      <c r="B3" s="454"/>
      <c r="C3" s="454"/>
      <c r="D3" s="454"/>
      <c r="E3" s="454"/>
      <c r="F3" s="454"/>
      <c r="G3" s="454"/>
      <c r="H3" s="454"/>
      <c r="I3" s="454"/>
      <c r="J3" s="457" t="s">
        <v>288</v>
      </c>
      <c r="K3" s="457"/>
      <c r="L3" s="457"/>
      <c r="M3" s="456"/>
    </row>
    <row r="4" spans="1:13" ht="12.75">
      <c r="A4" s="454" t="s">
        <v>456</v>
      </c>
      <c r="B4" s="454"/>
      <c r="C4" s="454"/>
      <c r="D4" s="454"/>
      <c r="E4" s="454"/>
      <c r="F4" s="454"/>
      <c r="G4" s="454"/>
      <c r="H4" s="454"/>
      <c r="I4" s="454"/>
      <c r="J4" s="457" t="s">
        <v>289</v>
      </c>
      <c r="K4" s="457"/>
      <c r="L4" s="457"/>
      <c r="M4" s="456"/>
    </row>
    <row r="5" spans="1:13" ht="12.75">
      <c r="A5" s="458"/>
      <c r="B5" s="458"/>
      <c r="C5" s="458"/>
      <c r="D5" s="458"/>
      <c r="E5" s="458"/>
      <c r="F5" s="458"/>
      <c r="G5" s="458"/>
      <c r="H5" s="458"/>
      <c r="I5" s="458"/>
      <c r="J5" s="455"/>
      <c r="K5" s="455"/>
      <c r="L5" s="455"/>
      <c r="M5" s="456"/>
    </row>
    <row r="6" spans="1:13" ht="12.75">
      <c r="A6" s="459" t="s">
        <v>290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  <c r="L6" s="460"/>
      <c r="M6" s="456"/>
    </row>
    <row r="7" spans="1:13" ht="12.75">
      <c r="A7" s="459" t="s">
        <v>291</v>
      </c>
      <c r="B7" s="459" t="s">
        <v>457</v>
      </c>
      <c r="C7" s="459"/>
      <c r="D7" s="459"/>
      <c r="E7" s="459"/>
      <c r="F7" s="459"/>
      <c r="G7" s="459"/>
      <c r="H7" s="459"/>
      <c r="I7" s="459"/>
      <c r="J7" s="460"/>
      <c r="K7" s="460"/>
      <c r="L7" s="460"/>
      <c r="M7" s="456"/>
    </row>
    <row r="8" spans="1:13" ht="12.75">
      <c r="A8" s="459" t="s">
        <v>400</v>
      </c>
      <c r="B8" s="461"/>
      <c r="C8" s="461"/>
      <c r="D8" s="461"/>
      <c r="E8" s="461"/>
      <c r="F8" s="461"/>
      <c r="G8" s="461"/>
      <c r="H8" s="461"/>
      <c r="I8" s="460"/>
      <c r="J8" s="462"/>
      <c r="K8" s="460"/>
      <c r="L8" s="456"/>
      <c r="M8" s="456"/>
    </row>
    <row r="9" spans="1:13" ht="12.75">
      <c r="A9" s="459" t="s">
        <v>294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 t="s">
        <v>5</v>
      </c>
      <c r="M9" s="463" t="s">
        <v>6</v>
      </c>
    </row>
    <row r="10" spans="1:13" ht="12.75">
      <c r="A10" s="459" t="s">
        <v>295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 t="s">
        <v>8</v>
      </c>
      <c r="M10" s="464">
        <v>1210136600</v>
      </c>
    </row>
    <row r="11" spans="1:13" ht="12.75">
      <c r="A11" s="459" t="s">
        <v>296</v>
      </c>
      <c r="B11" s="459"/>
      <c r="C11" s="459"/>
      <c r="D11" s="459"/>
      <c r="E11" s="465" t="s">
        <v>458</v>
      </c>
      <c r="F11" s="466"/>
      <c r="G11" s="466"/>
      <c r="H11" s="466"/>
      <c r="I11" s="466"/>
      <c r="J11" s="466"/>
      <c r="K11" s="466"/>
      <c r="L11" s="467" t="s">
        <v>11</v>
      </c>
      <c r="M11" s="468">
        <v>420</v>
      </c>
    </row>
    <row r="12" spans="1:13" ht="12.75">
      <c r="A12" s="469" t="s">
        <v>483</v>
      </c>
      <c r="B12" s="469"/>
      <c r="C12" s="469"/>
      <c r="D12" s="459"/>
      <c r="E12" s="459"/>
      <c r="F12" s="470" t="s">
        <v>459</v>
      </c>
      <c r="G12" s="471" t="s">
        <v>460</v>
      </c>
      <c r="H12" s="472"/>
      <c r="I12" s="472"/>
      <c r="J12" s="473"/>
      <c r="K12" s="474"/>
      <c r="L12" s="460"/>
      <c r="M12" s="456"/>
    </row>
    <row r="13" spans="1:13" ht="12.75">
      <c r="A13" s="459" t="s">
        <v>385</v>
      </c>
      <c r="B13" s="459"/>
      <c r="C13" s="459"/>
      <c r="D13" s="459"/>
      <c r="E13" s="459"/>
      <c r="F13" s="472"/>
      <c r="G13" s="475"/>
      <c r="H13" s="472"/>
      <c r="I13" s="472"/>
      <c r="J13" s="472"/>
      <c r="K13" s="472"/>
      <c r="L13" s="459"/>
      <c r="M13" s="456"/>
    </row>
    <row r="14" spans="1:13" ht="12.75">
      <c r="A14" s="459" t="s">
        <v>300</v>
      </c>
      <c r="B14" s="459"/>
      <c r="C14" s="459"/>
      <c r="D14" s="476"/>
      <c r="E14" s="459"/>
      <c r="F14" s="459"/>
      <c r="G14" s="459"/>
      <c r="H14" s="459"/>
      <c r="I14" s="459"/>
      <c r="J14" s="459"/>
      <c r="K14" s="459"/>
      <c r="L14" s="459"/>
      <c r="M14" s="456"/>
    </row>
    <row r="15" spans="1:13" ht="12.75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77"/>
      <c r="L15" s="457"/>
      <c r="M15" s="456"/>
    </row>
    <row r="16" spans="1:13" ht="12.75">
      <c r="A16" s="478"/>
      <c r="B16" s="479" t="s">
        <v>24</v>
      </c>
      <c r="C16" s="480" t="s">
        <v>227</v>
      </c>
      <c r="D16" s="479" t="s">
        <v>405</v>
      </c>
      <c r="E16" s="479" t="s">
        <v>405</v>
      </c>
      <c r="F16" s="480" t="s">
        <v>406</v>
      </c>
      <c r="G16" s="480" t="s">
        <v>407</v>
      </c>
      <c r="H16" s="480" t="s">
        <v>408</v>
      </c>
      <c r="I16" s="480" t="s">
        <v>409</v>
      </c>
      <c r="J16" s="480" t="s">
        <v>410</v>
      </c>
      <c r="K16" s="480" t="s">
        <v>411</v>
      </c>
      <c r="L16" s="481" t="s">
        <v>406</v>
      </c>
      <c r="M16" s="456"/>
    </row>
    <row r="17" spans="1:13" ht="12.75">
      <c r="A17" s="482" t="s">
        <v>23</v>
      </c>
      <c r="B17" s="477" t="s">
        <v>420</v>
      </c>
      <c r="C17" s="482" t="s">
        <v>228</v>
      </c>
      <c r="D17" s="477" t="s">
        <v>412</v>
      </c>
      <c r="E17" s="477" t="s">
        <v>412</v>
      </c>
      <c r="F17" s="482" t="s">
        <v>413</v>
      </c>
      <c r="G17" s="482" t="s">
        <v>414</v>
      </c>
      <c r="H17" s="482" t="s">
        <v>415</v>
      </c>
      <c r="I17" s="482" t="s">
        <v>461</v>
      </c>
      <c r="J17" s="482"/>
      <c r="K17" s="482"/>
      <c r="L17" s="483" t="s">
        <v>419</v>
      </c>
      <c r="M17" s="456"/>
    </row>
    <row r="18" spans="1:13" ht="12.75">
      <c r="A18" s="484"/>
      <c r="B18" s="477" t="s">
        <v>426</v>
      </c>
      <c r="C18" s="482"/>
      <c r="D18" s="477" t="s">
        <v>421</v>
      </c>
      <c r="E18" s="477" t="s">
        <v>462</v>
      </c>
      <c r="F18" s="482" t="s">
        <v>463</v>
      </c>
      <c r="G18" s="482" t="s">
        <v>423</v>
      </c>
      <c r="H18" s="482"/>
      <c r="I18" s="482" t="s">
        <v>464</v>
      </c>
      <c r="J18" s="482" t="s">
        <v>464</v>
      </c>
      <c r="K18" s="482" t="s">
        <v>464</v>
      </c>
      <c r="L18" s="483" t="s">
        <v>422</v>
      </c>
      <c r="M18" s="456"/>
    </row>
    <row r="19" spans="1:13" ht="12.75">
      <c r="A19" s="485"/>
      <c r="B19" s="477"/>
      <c r="C19" s="482"/>
      <c r="D19" s="477"/>
      <c r="E19" s="477" t="s">
        <v>465</v>
      </c>
      <c r="F19" s="482" t="s">
        <v>427</v>
      </c>
      <c r="G19" s="482"/>
      <c r="H19" s="482"/>
      <c r="I19" s="482" t="s">
        <v>428</v>
      </c>
      <c r="J19" s="482" t="s">
        <v>428</v>
      </c>
      <c r="K19" s="482" t="s">
        <v>428</v>
      </c>
      <c r="L19" s="483" t="s">
        <v>429</v>
      </c>
      <c r="M19" s="456"/>
    </row>
    <row r="20" spans="1:13" ht="12.75">
      <c r="A20" s="486">
        <v>1</v>
      </c>
      <c r="B20" s="487">
        <v>2</v>
      </c>
      <c r="C20" s="486">
        <v>3</v>
      </c>
      <c r="D20" s="488">
        <v>4</v>
      </c>
      <c r="E20" s="488">
        <v>5</v>
      </c>
      <c r="F20" s="486">
        <v>6</v>
      </c>
      <c r="G20" s="486">
        <v>7</v>
      </c>
      <c r="H20" s="486">
        <v>8</v>
      </c>
      <c r="I20" s="489">
        <v>8</v>
      </c>
      <c r="J20" s="486">
        <v>9</v>
      </c>
      <c r="K20" s="488">
        <v>10</v>
      </c>
      <c r="L20" s="488">
        <v>11</v>
      </c>
      <c r="M20" s="490"/>
    </row>
    <row r="21" spans="1:13" ht="33.75">
      <c r="A21" s="526" t="s">
        <v>466</v>
      </c>
      <c r="B21" s="491" t="s">
        <v>313</v>
      </c>
      <c r="C21" s="492" t="s">
        <v>38</v>
      </c>
      <c r="D21" s="493">
        <v>26201136</v>
      </c>
      <c r="E21" s="493">
        <v>12181001</v>
      </c>
      <c r="F21" s="493">
        <v>0</v>
      </c>
      <c r="G21" s="493">
        <v>0</v>
      </c>
      <c r="H21" s="493">
        <v>80</v>
      </c>
      <c r="I21" s="493">
        <v>9752859.590000002</v>
      </c>
      <c r="J21" s="493">
        <v>9371199.53</v>
      </c>
      <c r="K21" s="493">
        <v>8366747.7</v>
      </c>
      <c r="L21" s="493">
        <v>381660.06000000006</v>
      </c>
      <c r="M21" s="494"/>
    </row>
    <row r="22" spans="1:13" ht="22.5">
      <c r="A22" s="527" t="s">
        <v>484</v>
      </c>
      <c r="B22" s="495">
        <v>2000</v>
      </c>
      <c r="C22" s="492" t="s">
        <v>41</v>
      </c>
      <c r="D22" s="493">
        <v>0</v>
      </c>
      <c r="E22" s="493">
        <v>0</v>
      </c>
      <c r="F22" s="493">
        <v>0</v>
      </c>
      <c r="G22" s="493">
        <v>0</v>
      </c>
      <c r="H22" s="493">
        <v>0</v>
      </c>
      <c r="I22" s="493">
        <v>0</v>
      </c>
      <c r="J22" s="493">
        <v>0</v>
      </c>
      <c r="K22" s="493">
        <v>0</v>
      </c>
      <c r="L22" s="493">
        <v>0</v>
      </c>
      <c r="M22" s="496"/>
    </row>
    <row r="23" spans="1:13" ht="33.75">
      <c r="A23" s="528" t="s">
        <v>46</v>
      </c>
      <c r="B23" s="495">
        <v>2100</v>
      </c>
      <c r="C23" s="492" t="s">
        <v>44</v>
      </c>
      <c r="D23" s="493">
        <v>0</v>
      </c>
      <c r="E23" s="493">
        <v>0</v>
      </c>
      <c r="F23" s="493">
        <v>0</v>
      </c>
      <c r="G23" s="493">
        <v>0</v>
      </c>
      <c r="H23" s="493">
        <v>0</v>
      </c>
      <c r="I23" s="493">
        <v>0</v>
      </c>
      <c r="J23" s="493">
        <v>0</v>
      </c>
      <c r="K23" s="493">
        <v>0</v>
      </c>
      <c r="L23" s="493">
        <v>0</v>
      </c>
      <c r="M23" s="496"/>
    </row>
    <row r="24" spans="1:13" ht="12.75">
      <c r="A24" s="529" t="s">
        <v>467</v>
      </c>
      <c r="B24" s="497">
        <v>2110</v>
      </c>
      <c r="C24" s="498" t="s">
        <v>48</v>
      </c>
      <c r="D24" s="499">
        <v>0</v>
      </c>
      <c r="E24" s="499">
        <v>0</v>
      </c>
      <c r="F24" s="499">
        <v>0</v>
      </c>
      <c r="G24" s="499">
        <v>0</v>
      </c>
      <c r="H24" s="499">
        <v>0</v>
      </c>
      <c r="I24" s="499">
        <v>0</v>
      </c>
      <c r="J24" s="499">
        <v>0</v>
      </c>
      <c r="K24" s="499">
        <v>0</v>
      </c>
      <c r="L24" s="499">
        <v>0</v>
      </c>
      <c r="M24" s="500"/>
    </row>
    <row r="25" spans="1:13" ht="12.75">
      <c r="A25" s="506" t="s">
        <v>52</v>
      </c>
      <c r="B25" s="501">
        <v>2111</v>
      </c>
      <c r="C25" s="502" t="s">
        <v>51</v>
      </c>
      <c r="D25" s="503">
        <v>0</v>
      </c>
      <c r="E25" s="503">
        <v>0</v>
      </c>
      <c r="F25" s="503">
        <v>0</v>
      </c>
      <c r="G25" s="503">
        <v>0</v>
      </c>
      <c r="H25" s="503">
        <v>0</v>
      </c>
      <c r="I25" s="503">
        <v>0</v>
      </c>
      <c r="J25" s="503">
        <v>0</v>
      </c>
      <c r="K25" s="503">
        <v>0</v>
      </c>
      <c r="L25" s="503">
        <v>0</v>
      </c>
      <c r="M25" s="456"/>
    </row>
    <row r="26" spans="1:13" ht="27.75" customHeight="1">
      <c r="A26" s="506" t="s">
        <v>321</v>
      </c>
      <c r="B26" s="501">
        <v>2112</v>
      </c>
      <c r="C26" s="502" t="s">
        <v>54</v>
      </c>
      <c r="D26" s="503">
        <v>0</v>
      </c>
      <c r="E26" s="503">
        <v>0</v>
      </c>
      <c r="F26" s="503">
        <v>0</v>
      </c>
      <c r="G26" s="503">
        <v>0</v>
      </c>
      <c r="H26" s="503">
        <v>0</v>
      </c>
      <c r="I26" s="503">
        <v>0</v>
      </c>
      <c r="J26" s="503">
        <v>0</v>
      </c>
      <c r="K26" s="503">
        <v>0</v>
      </c>
      <c r="L26" s="503">
        <v>0</v>
      </c>
      <c r="M26" s="456"/>
    </row>
    <row r="27" spans="1:13" ht="22.5">
      <c r="A27" s="505" t="s">
        <v>322</v>
      </c>
      <c r="B27" s="497">
        <v>2120</v>
      </c>
      <c r="C27" s="498" t="s">
        <v>57</v>
      </c>
      <c r="D27" s="499">
        <v>0</v>
      </c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499">
        <v>0</v>
      </c>
      <c r="M27" s="500"/>
    </row>
    <row r="28" spans="1:13" ht="22.5">
      <c r="A28" s="513" t="s">
        <v>61</v>
      </c>
      <c r="B28" s="495">
        <v>2200</v>
      </c>
      <c r="C28" s="492" t="s">
        <v>60</v>
      </c>
      <c r="D28" s="493">
        <v>0</v>
      </c>
      <c r="E28" s="493">
        <v>0</v>
      </c>
      <c r="F28" s="493">
        <v>0</v>
      </c>
      <c r="G28" s="493">
        <v>0</v>
      </c>
      <c r="H28" s="493">
        <v>0</v>
      </c>
      <c r="I28" s="493">
        <v>0</v>
      </c>
      <c r="J28" s="493">
        <v>0</v>
      </c>
      <c r="K28" s="493">
        <v>0</v>
      </c>
      <c r="L28" s="493">
        <v>0</v>
      </c>
      <c r="M28" s="504"/>
    </row>
    <row r="29" spans="1:13" ht="26.25" customHeight="1">
      <c r="A29" s="505" t="s">
        <v>436</v>
      </c>
      <c r="B29" s="497">
        <v>2210</v>
      </c>
      <c r="C29" s="498" t="s">
        <v>63</v>
      </c>
      <c r="D29" s="499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499">
        <v>0</v>
      </c>
      <c r="K29" s="499">
        <v>0</v>
      </c>
      <c r="L29" s="499">
        <v>0</v>
      </c>
      <c r="M29" s="504"/>
    </row>
    <row r="30" spans="1:13" ht="33.75">
      <c r="A30" s="505" t="s">
        <v>325</v>
      </c>
      <c r="B30" s="497">
        <v>2220</v>
      </c>
      <c r="C30" s="498" t="s">
        <v>65</v>
      </c>
      <c r="D30" s="499">
        <v>0</v>
      </c>
      <c r="E30" s="499">
        <v>0</v>
      </c>
      <c r="F30" s="499">
        <v>0</v>
      </c>
      <c r="G30" s="499">
        <v>0</v>
      </c>
      <c r="H30" s="499">
        <v>0</v>
      </c>
      <c r="I30" s="499">
        <v>0</v>
      </c>
      <c r="J30" s="499">
        <v>0</v>
      </c>
      <c r="K30" s="499">
        <v>0</v>
      </c>
      <c r="L30" s="499">
        <v>0</v>
      </c>
      <c r="M30" s="504"/>
    </row>
    <row r="31" spans="1:13" ht="20.25" customHeight="1">
      <c r="A31" s="505" t="s">
        <v>68</v>
      </c>
      <c r="B31" s="497">
        <v>2230</v>
      </c>
      <c r="C31" s="498" t="s">
        <v>67</v>
      </c>
      <c r="D31" s="499">
        <v>0</v>
      </c>
      <c r="E31" s="499">
        <v>0</v>
      </c>
      <c r="F31" s="499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499">
        <v>0</v>
      </c>
      <c r="M31" s="504"/>
    </row>
    <row r="32" spans="1:13" ht="26.25" customHeight="1">
      <c r="A32" s="505" t="s">
        <v>70</v>
      </c>
      <c r="B32" s="497">
        <v>2240</v>
      </c>
      <c r="C32" s="498" t="s">
        <v>69</v>
      </c>
      <c r="D32" s="499">
        <v>0</v>
      </c>
      <c r="E32" s="499">
        <v>0</v>
      </c>
      <c r="F32" s="499">
        <v>0</v>
      </c>
      <c r="G32" s="499">
        <v>0</v>
      </c>
      <c r="H32" s="499">
        <v>0</v>
      </c>
      <c r="I32" s="499">
        <v>0</v>
      </c>
      <c r="J32" s="499">
        <v>0</v>
      </c>
      <c r="K32" s="499">
        <v>0</v>
      </c>
      <c r="L32" s="499">
        <v>0</v>
      </c>
      <c r="M32" s="504"/>
    </row>
    <row r="33" spans="1:13" ht="17.25" customHeight="1">
      <c r="A33" s="505" t="s">
        <v>72</v>
      </c>
      <c r="B33" s="497">
        <v>2250</v>
      </c>
      <c r="C33" s="498" t="s">
        <v>71</v>
      </c>
      <c r="D33" s="499">
        <v>0</v>
      </c>
      <c r="E33" s="499">
        <v>0</v>
      </c>
      <c r="F33" s="499">
        <v>0</v>
      </c>
      <c r="G33" s="499">
        <v>0</v>
      </c>
      <c r="H33" s="499">
        <v>0</v>
      </c>
      <c r="I33" s="499">
        <v>0</v>
      </c>
      <c r="J33" s="499">
        <v>0</v>
      </c>
      <c r="K33" s="499">
        <v>0</v>
      </c>
      <c r="L33" s="499">
        <v>0</v>
      </c>
      <c r="M33" s="504"/>
    </row>
    <row r="34" spans="1:13" ht="37.5" customHeight="1">
      <c r="A34" s="505" t="s">
        <v>326</v>
      </c>
      <c r="B34" s="497">
        <v>2260</v>
      </c>
      <c r="C34" s="498" t="s">
        <v>73</v>
      </c>
      <c r="D34" s="499">
        <v>0</v>
      </c>
      <c r="E34" s="499">
        <v>0</v>
      </c>
      <c r="F34" s="499">
        <v>0</v>
      </c>
      <c r="G34" s="499">
        <v>0</v>
      </c>
      <c r="H34" s="499">
        <v>0</v>
      </c>
      <c r="I34" s="499">
        <v>0</v>
      </c>
      <c r="J34" s="499">
        <v>0</v>
      </c>
      <c r="K34" s="499">
        <v>0</v>
      </c>
      <c r="L34" s="499">
        <v>0</v>
      </c>
      <c r="M34" s="504"/>
    </row>
    <row r="35" spans="1:13" ht="30" customHeight="1">
      <c r="A35" s="505" t="s">
        <v>327</v>
      </c>
      <c r="B35" s="497">
        <v>2270</v>
      </c>
      <c r="C35" s="498" t="s">
        <v>75</v>
      </c>
      <c r="D35" s="499">
        <v>0</v>
      </c>
      <c r="E35" s="499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499">
        <v>0</v>
      </c>
      <c r="M35" s="504"/>
    </row>
    <row r="36" spans="1:13" ht="17.25" customHeight="1">
      <c r="A36" s="506" t="s">
        <v>329</v>
      </c>
      <c r="B36" s="501">
        <v>2271</v>
      </c>
      <c r="C36" s="502" t="s">
        <v>77</v>
      </c>
      <c r="D36" s="503">
        <v>0</v>
      </c>
      <c r="E36" s="503">
        <v>0</v>
      </c>
      <c r="F36" s="503">
        <v>0</v>
      </c>
      <c r="G36" s="503">
        <v>0</v>
      </c>
      <c r="H36" s="503">
        <v>0</v>
      </c>
      <c r="I36" s="503">
        <v>0</v>
      </c>
      <c r="J36" s="503">
        <v>0</v>
      </c>
      <c r="K36" s="503">
        <v>0</v>
      </c>
      <c r="L36" s="503">
        <v>0</v>
      </c>
      <c r="M36" s="504"/>
    </row>
    <row r="37" spans="1:13" ht="21.75" customHeight="1">
      <c r="A37" s="506" t="s">
        <v>330</v>
      </c>
      <c r="B37" s="501">
        <v>2272</v>
      </c>
      <c r="C37" s="502" t="s">
        <v>79</v>
      </c>
      <c r="D37" s="503">
        <v>0</v>
      </c>
      <c r="E37" s="503">
        <v>0</v>
      </c>
      <c r="F37" s="503">
        <v>0</v>
      </c>
      <c r="G37" s="503">
        <v>0</v>
      </c>
      <c r="H37" s="503">
        <v>0</v>
      </c>
      <c r="I37" s="503">
        <v>0</v>
      </c>
      <c r="J37" s="503">
        <v>0</v>
      </c>
      <c r="K37" s="503">
        <v>0</v>
      </c>
      <c r="L37" s="503">
        <v>0</v>
      </c>
      <c r="M37" s="504"/>
    </row>
    <row r="38" spans="1:13" ht="17.25" customHeight="1">
      <c r="A38" s="506" t="s">
        <v>331</v>
      </c>
      <c r="B38" s="501">
        <v>2273</v>
      </c>
      <c r="C38" s="502" t="s">
        <v>81</v>
      </c>
      <c r="D38" s="503">
        <v>0</v>
      </c>
      <c r="E38" s="503">
        <v>0</v>
      </c>
      <c r="F38" s="503">
        <v>0</v>
      </c>
      <c r="G38" s="503">
        <v>0</v>
      </c>
      <c r="H38" s="503">
        <v>0</v>
      </c>
      <c r="I38" s="503">
        <v>0</v>
      </c>
      <c r="J38" s="503">
        <v>0</v>
      </c>
      <c r="K38" s="503">
        <v>0</v>
      </c>
      <c r="L38" s="503">
        <v>0</v>
      </c>
      <c r="M38" s="504"/>
    </row>
    <row r="39" spans="1:13" ht="17.25" customHeight="1">
      <c r="A39" s="506" t="s">
        <v>332</v>
      </c>
      <c r="B39" s="501">
        <v>2274</v>
      </c>
      <c r="C39" s="502" t="s">
        <v>83</v>
      </c>
      <c r="D39" s="503">
        <v>0</v>
      </c>
      <c r="E39" s="503">
        <v>0</v>
      </c>
      <c r="F39" s="503">
        <v>0</v>
      </c>
      <c r="G39" s="503">
        <v>0</v>
      </c>
      <c r="H39" s="503">
        <v>0</v>
      </c>
      <c r="I39" s="503">
        <v>0</v>
      </c>
      <c r="J39" s="503">
        <v>0</v>
      </c>
      <c r="K39" s="503">
        <v>0</v>
      </c>
      <c r="L39" s="503">
        <v>0</v>
      </c>
      <c r="M39" s="504"/>
    </row>
    <row r="40" spans="1:13" ht="15" customHeight="1">
      <c r="A40" s="506" t="s">
        <v>333</v>
      </c>
      <c r="B40" s="501">
        <v>2275</v>
      </c>
      <c r="C40" s="502" t="s">
        <v>85</v>
      </c>
      <c r="D40" s="503">
        <v>0</v>
      </c>
      <c r="E40" s="503">
        <v>0</v>
      </c>
      <c r="F40" s="503">
        <v>0</v>
      </c>
      <c r="G40" s="503">
        <v>0</v>
      </c>
      <c r="H40" s="503">
        <v>0</v>
      </c>
      <c r="I40" s="503">
        <v>0</v>
      </c>
      <c r="J40" s="503">
        <v>0</v>
      </c>
      <c r="K40" s="503">
        <v>0</v>
      </c>
      <c r="L40" s="503">
        <v>0</v>
      </c>
      <c r="M40" s="504"/>
    </row>
    <row r="41" spans="1:13" ht="45.75" customHeight="1">
      <c r="A41" s="505" t="s">
        <v>335</v>
      </c>
      <c r="B41" s="497">
        <v>2280</v>
      </c>
      <c r="C41" s="498" t="s">
        <v>328</v>
      </c>
      <c r="D41" s="499">
        <v>0</v>
      </c>
      <c r="E41" s="499">
        <v>0</v>
      </c>
      <c r="F41" s="499">
        <v>0</v>
      </c>
      <c r="G41" s="499">
        <v>0</v>
      </c>
      <c r="H41" s="499">
        <v>0</v>
      </c>
      <c r="I41" s="499">
        <v>0</v>
      </c>
      <c r="J41" s="499">
        <v>0</v>
      </c>
      <c r="K41" s="499">
        <v>0</v>
      </c>
      <c r="L41" s="499">
        <v>0</v>
      </c>
      <c r="M41" s="504"/>
    </row>
    <row r="42" spans="1:13" ht="47.25" customHeight="1">
      <c r="A42" s="506" t="s">
        <v>335</v>
      </c>
      <c r="B42" s="501">
        <v>2281</v>
      </c>
      <c r="C42" s="502" t="s">
        <v>89</v>
      </c>
      <c r="D42" s="503">
        <v>0</v>
      </c>
      <c r="E42" s="503">
        <v>0</v>
      </c>
      <c r="F42" s="503">
        <v>0</v>
      </c>
      <c r="G42" s="503">
        <v>0</v>
      </c>
      <c r="H42" s="503">
        <v>0</v>
      </c>
      <c r="I42" s="503">
        <v>0</v>
      </c>
      <c r="J42" s="503">
        <v>0</v>
      </c>
      <c r="K42" s="503">
        <v>0</v>
      </c>
      <c r="L42" s="503">
        <v>0</v>
      </c>
      <c r="M42" s="504"/>
    </row>
    <row r="43" spans="1:13" ht="54.75" customHeight="1">
      <c r="A43" s="506" t="s">
        <v>336</v>
      </c>
      <c r="B43" s="501">
        <v>2282</v>
      </c>
      <c r="C43" s="502" t="s">
        <v>87</v>
      </c>
      <c r="D43" s="503">
        <v>0</v>
      </c>
      <c r="E43" s="503">
        <v>0</v>
      </c>
      <c r="F43" s="503">
        <v>0</v>
      </c>
      <c r="G43" s="503">
        <v>0</v>
      </c>
      <c r="H43" s="503">
        <v>0</v>
      </c>
      <c r="I43" s="503">
        <v>0</v>
      </c>
      <c r="J43" s="503">
        <v>0</v>
      </c>
      <c r="K43" s="503">
        <v>0</v>
      </c>
      <c r="L43" s="503">
        <v>0</v>
      </c>
      <c r="M43" s="504"/>
    </row>
    <row r="44" spans="1:13" ht="22.5">
      <c r="A44" s="527" t="s">
        <v>485</v>
      </c>
      <c r="B44" s="508">
        <v>2400</v>
      </c>
      <c r="C44" s="507">
        <v>240</v>
      </c>
      <c r="D44" s="493">
        <v>0</v>
      </c>
      <c r="E44" s="493">
        <v>0</v>
      </c>
      <c r="F44" s="493">
        <v>0</v>
      </c>
      <c r="G44" s="493">
        <v>0</v>
      </c>
      <c r="H44" s="493">
        <v>0</v>
      </c>
      <c r="I44" s="493">
        <v>0</v>
      </c>
      <c r="J44" s="493">
        <v>0</v>
      </c>
      <c r="K44" s="493">
        <v>0</v>
      </c>
      <c r="L44" s="493">
        <v>0</v>
      </c>
      <c r="M44" s="509"/>
    </row>
    <row r="45" spans="1:13" ht="33.75">
      <c r="A45" s="531" t="s">
        <v>486</v>
      </c>
      <c r="B45" s="511">
        <v>2410</v>
      </c>
      <c r="C45" s="510">
        <v>250</v>
      </c>
      <c r="D45" s="499">
        <v>0</v>
      </c>
      <c r="E45" s="499">
        <v>0</v>
      </c>
      <c r="F45" s="499">
        <v>0</v>
      </c>
      <c r="G45" s="499">
        <v>0</v>
      </c>
      <c r="H45" s="499">
        <v>0</v>
      </c>
      <c r="I45" s="499">
        <v>0</v>
      </c>
      <c r="J45" s="499">
        <v>0</v>
      </c>
      <c r="K45" s="499">
        <v>0</v>
      </c>
      <c r="L45" s="499">
        <v>0</v>
      </c>
      <c r="M45" s="512"/>
    </row>
    <row r="46" spans="1:13" ht="33.75">
      <c r="A46" s="531" t="s">
        <v>487</v>
      </c>
      <c r="B46" s="511">
        <v>2420</v>
      </c>
      <c r="C46" s="510">
        <v>260</v>
      </c>
      <c r="D46" s="499">
        <v>0</v>
      </c>
      <c r="E46" s="499">
        <v>0</v>
      </c>
      <c r="F46" s="499">
        <v>0</v>
      </c>
      <c r="G46" s="499">
        <v>0</v>
      </c>
      <c r="H46" s="499">
        <v>0</v>
      </c>
      <c r="I46" s="499">
        <v>0</v>
      </c>
      <c r="J46" s="499">
        <v>0</v>
      </c>
      <c r="K46" s="499">
        <v>0</v>
      </c>
      <c r="L46" s="499">
        <v>0</v>
      </c>
      <c r="M46" s="512"/>
    </row>
    <row r="47" spans="1:13" ht="12.75">
      <c r="A47" s="528" t="s">
        <v>99</v>
      </c>
      <c r="B47" s="495">
        <v>2600</v>
      </c>
      <c r="C47" s="492" t="s">
        <v>98</v>
      </c>
      <c r="D47" s="493">
        <v>0</v>
      </c>
      <c r="E47" s="493">
        <v>0</v>
      </c>
      <c r="F47" s="493">
        <v>0</v>
      </c>
      <c r="G47" s="493">
        <v>0</v>
      </c>
      <c r="H47" s="493">
        <v>0</v>
      </c>
      <c r="I47" s="493">
        <v>0</v>
      </c>
      <c r="J47" s="493">
        <v>0</v>
      </c>
      <c r="K47" s="493">
        <v>0</v>
      </c>
      <c r="L47" s="493">
        <v>0</v>
      </c>
      <c r="M47" s="496"/>
    </row>
    <row r="48" spans="1:13" ht="56.25">
      <c r="A48" s="529" t="s">
        <v>101</v>
      </c>
      <c r="B48" s="497">
        <v>2610</v>
      </c>
      <c r="C48" s="498" t="s">
        <v>100</v>
      </c>
      <c r="D48" s="499">
        <v>0</v>
      </c>
      <c r="E48" s="499">
        <v>0</v>
      </c>
      <c r="F48" s="499">
        <v>0</v>
      </c>
      <c r="G48" s="499">
        <v>0</v>
      </c>
      <c r="H48" s="499">
        <v>0</v>
      </c>
      <c r="I48" s="499">
        <v>0</v>
      </c>
      <c r="J48" s="499">
        <v>0</v>
      </c>
      <c r="K48" s="499">
        <v>0</v>
      </c>
      <c r="L48" s="499">
        <v>0</v>
      </c>
      <c r="M48" s="500"/>
    </row>
    <row r="49" spans="1:13" ht="33.75">
      <c r="A49" s="529" t="s">
        <v>103</v>
      </c>
      <c r="B49" s="497">
        <v>2620</v>
      </c>
      <c r="C49" s="498" t="s">
        <v>102</v>
      </c>
      <c r="D49" s="499">
        <v>0</v>
      </c>
      <c r="E49" s="499">
        <v>0</v>
      </c>
      <c r="F49" s="499">
        <v>0</v>
      </c>
      <c r="G49" s="499">
        <v>0</v>
      </c>
      <c r="H49" s="499">
        <v>0</v>
      </c>
      <c r="I49" s="499">
        <v>0</v>
      </c>
      <c r="J49" s="499">
        <v>0</v>
      </c>
      <c r="K49" s="499">
        <v>0</v>
      </c>
      <c r="L49" s="499">
        <v>0</v>
      </c>
      <c r="M49" s="500"/>
    </row>
    <row r="50" spans="1:13" ht="45">
      <c r="A50" s="529" t="s">
        <v>471</v>
      </c>
      <c r="B50" s="497">
        <v>2630</v>
      </c>
      <c r="C50" s="498" t="s">
        <v>104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499">
        <v>0</v>
      </c>
      <c r="J50" s="499">
        <v>0</v>
      </c>
      <c r="K50" s="499">
        <v>0</v>
      </c>
      <c r="L50" s="499">
        <v>0</v>
      </c>
      <c r="M50" s="500"/>
    </row>
    <row r="51" spans="1:13" ht="22.5">
      <c r="A51" s="528" t="s">
        <v>105</v>
      </c>
      <c r="B51" s="495">
        <v>2700</v>
      </c>
      <c r="C51" s="492" t="s">
        <v>472</v>
      </c>
      <c r="D51" s="493">
        <v>0</v>
      </c>
      <c r="E51" s="493">
        <v>0</v>
      </c>
      <c r="F51" s="493">
        <v>0</v>
      </c>
      <c r="G51" s="493">
        <v>0</v>
      </c>
      <c r="H51" s="493">
        <v>0</v>
      </c>
      <c r="I51" s="493">
        <v>0</v>
      </c>
      <c r="J51" s="493">
        <v>0</v>
      </c>
      <c r="K51" s="493">
        <v>0</v>
      </c>
      <c r="L51" s="493">
        <v>0</v>
      </c>
      <c r="M51" s="496"/>
    </row>
    <row r="52" spans="1:13" ht="22.5">
      <c r="A52" s="529" t="s">
        <v>473</v>
      </c>
      <c r="B52" s="497">
        <v>2710</v>
      </c>
      <c r="C52" s="498" t="s">
        <v>106</v>
      </c>
      <c r="D52" s="499">
        <v>0</v>
      </c>
      <c r="E52" s="499">
        <v>0</v>
      </c>
      <c r="F52" s="499">
        <v>0</v>
      </c>
      <c r="G52" s="499">
        <v>0</v>
      </c>
      <c r="H52" s="499">
        <v>0</v>
      </c>
      <c r="I52" s="499">
        <v>0</v>
      </c>
      <c r="J52" s="499">
        <v>0</v>
      </c>
      <c r="K52" s="499">
        <v>0</v>
      </c>
      <c r="L52" s="499">
        <v>0</v>
      </c>
      <c r="M52" s="500"/>
    </row>
    <row r="53" spans="1:13" ht="12.75">
      <c r="A53" s="529" t="s">
        <v>339</v>
      </c>
      <c r="B53" s="497">
        <v>2720</v>
      </c>
      <c r="C53" s="498" t="s">
        <v>108</v>
      </c>
      <c r="D53" s="499">
        <v>0</v>
      </c>
      <c r="E53" s="499">
        <v>0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500"/>
    </row>
    <row r="54" spans="1:13" ht="12.75">
      <c r="A54" s="529" t="s">
        <v>340</v>
      </c>
      <c r="B54" s="497">
        <v>2730</v>
      </c>
      <c r="C54" s="498" t="s">
        <v>110</v>
      </c>
      <c r="D54" s="499">
        <v>0</v>
      </c>
      <c r="E54" s="499">
        <v>0</v>
      </c>
      <c r="F54" s="499">
        <v>0</v>
      </c>
      <c r="G54" s="499">
        <v>0</v>
      </c>
      <c r="H54" s="499">
        <v>0</v>
      </c>
      <c r="I54" s="499">
        <v>0</v>
      </c>
      <c r="J54" s="499">
        <v>0</v>
      </c>
      <c r="K54" s="499">
        <v>0</v>
      </c>
      <c r="L54" s="499">
        <v>0</v>
      </c>
      <c r="M54" s="500"/>
    </row>
    <row r="55" spans="1:13" ht="12.75">
      <c r="A55" s="528" t="s">
        <v>113</v>
      </c>
      <c r="B55" s="495">
        <v>2800</v>
      </c>
      <c r="C55" s="492" t="s">
        <v>112</v>
      </c>
      <c r="D55" s="493">
        <v>0</v>
      </c>
      <c r="E55" s="493">
        <v>0</v>
      </c>
      <c r="F55" s="493">
        <v>0</v>
      </c>
      <c r="G55" s="493">
        <v>0</v>
      </c>
      <c r="H55" s="493">
        <v>0</v>
      </c>
      <c r="I55" s="493">
        <v>0</v>
      </c>
      <c r="J55" s="493">
        <v>0</v>
      </c>
      <c r="K55" s="493">
        <v>0</v>
      </c>
      <c r="L55" s="493">
        <v>0</v>
      </c>
      <c r="M55" s="496"/>
    </row>
    <row r="56" spans="1:13" ht="12.75">
      <c r="A56" s="528" t="s">
        <v>341</v>
      </c>
      <c r="B56" s="495">
        <v>3000</v>
      </c>
      <c r="C56" s="492" t="s">
        <v>114</v>
      </c>
      <c r="D56" s="493">
        <v>26201136</v>
      </c>
      <c r="E56" s="493">
        <v>0</v>
      </c>
      <c r="F56" s="493">
        <v>0</v>
      </c>
      <c r="G56" s="493">
        <v>0</v>
      </c>
      <c r="H56" s="493">
        <v>80</v>
      </c>
      <c r="I56" s="493">
        <v>9752859.590000002</v>
      </c>
      <c r="J56" s="493">
        <v>9371199.53</v>
      </c>
      <c r="K56" s="493">
        <v>8366747.7</v>
      </c>
      <c r="L56" s="493">
        <v>381660.06000000006</v>
      </c>
      <c r="M56" s="496"/>
    </row>
    <row r="57" spans="1:13" ht="22.5">
      <c r="A57" s="528" t="s">
        <v>342</v>
      </c>
      <c r="B57" s="495">
        <v>3100</v>
      </c>
      <c r="C57" s="492" t="s">
        <v>116</v>
      </c>
      <c r="D57" s="493">
        <v>26201136</v>
      </c>
      <c r="E57" s="493">
        <v>0</v>
      </c>
      <c r="F57" s="493">
        <v>0</v>
      </c>
      <c r="G57" s="493">
        <v>0</v>
      </c>
      <c r="H57" s="493">
        <v>80</v>
      </c>
      <c r="I57" s="493">
        <v>9752859.590000002</v>
      </c>
      <c r="J57" s="493">
        <v>9371199.53</v>
      </c>
      <c r="K57" s="493">
        <v>8366747.7</v>
      </c>
      <c r="L57" s="493">
        <v>381660.06000000006</v>
      </c>
      <c r="M57" s="496"/>
    </row>
    <row r="58" spans="1:13" ht="45">
      <c r="A58" s="529" t="s">
        <v>343</v>
      </c>
      <c r="B58" s="497">
        <v>3110</v>
      </c>
      <c r="C58" s="498" t="s">
        <v>118</v>
      </c>
      <c r="D58" s="514">
        <v>3372076</v>
      </c>
      <c r="E58" s="499">
        <v>0</v>
      </c>
      <c r="F58" s="499">
        <v>0</v>
      </c>
      <c r="G58" s="499">
        <v>0</v>
      </c>
      <c r="H58" s="499">
        <v>80</v>
      </c>
      <c r="I58" s="514">
        <v>2222075.9</v>
      </c>
      <c r="J58" s="514">
        <v>2144919.9</v>
      </c>
      <c r="K58" s="499">
        <v>1632152</v>
      </c>
      <c r="L58" s="499">
        <v>77156</v>
      </c>
      <c r="M58" s="500"/>
    </row>
    <row r="59" spans="1:13" ht="22.5">
      <c r="A59" s="529" t="s">
        <v>344</v>
      </c>
      <c r="B59" s="497">
        <v>3120</v>
      </c>
      <c r="C59" s="498" t="s">
        <v>120</v>
      </c>
      <c r="D59" s="514">
        <v>0</v>
      </c>
      <c r="E59" s="499">
        <v>0</v>
      </c>
      <c r="F59" s="499">
        <v>0</v>
      </c>
      <c r="G59" s="499">
        <v>0</v>
      </c>
      <c r="H59" s="499">
        <v>0</v>
      </c>
      <c r="I59" s="514">
        <v>0</v>
      </c>
      <c r="J59" s="514">
        <v>0</v>
      </c>
      <c r="K59" s="499">
        <v>0</v>
      </c>
      <c r="L59" s="499">
        <v>0</v>
      </c>
      <c r="M59" s="504"/>
    </row>
    <row r="60" spans="1:13" ht="22.5">
      <c r="A60" s="530" t="s">
        <v>474</v>
      </c>
      <c r="B60" s="501">
        <v>3121</v>
      </c>
      <c r="C60" s="502" t="s">
        <v>122</v>
      </c>
      <c r="D60" s="514">
        <v>0</v>
      </c>
      <c r="E60" s="503">
        <v>0</v>
      </c>
      <c r="F60" s="503">
        <v>0</v>
      </c>
      <c r="G60" s="503">
        <v>0</v>
      </c>
      <c r="H60" s="503">
        <v>0</v>
      </c>
      <c r="I60" s="514">
        <v>0</v>
      </c>
      <c r="J60" s="514">
        <v>0</v>
      </c>
      <c r="K60" s="503">
        <v>0</v>
      </c>
      <c r="L60" s="503">
        <v>0</v>
      </c>
      <c r="M60" s="504"/>
    </row>
    <row r="61" spans="1:13" ht="33.75">
      <c r="A61" s="530" t="s">
        <v>488</v>
      </c>
      <c r="B61" s="501">
        <v>3122</v>
      </c>
      <c r="C61" s="502" t="s">
        <v>124</v>
      </c>
      <c r="D61" s="514">
        <v>0</v>
      </c>
      <c r="E61" s="503">
        <v>0</v>
      </c>
      <c r="F61" s="503">
        <v>0</v>
      </c>
      <c r="G61" s="503">
        <v>0</v>
      </c>
      <c r="H61" s="503">
        <v>0</v>
      </c>
      <c r="I61" s="514">
        <v>0</v>
      </c>
      <c r="J61" s="514">
        <v>0</v>
      </c>
      <c r="K61" s="503">
        <v>0</v>
      </c>
      <c r="L61" s="503">
        <v>0</v>
      </c>
      <c r="M61" s="504"/>
    </row>
    <row r="62" spans="1:13" ht="12.75">
      <c r="A62" s="529" t="s">
        <v>345</v>
      </c>
      <c r="B62" s="497">
        <v>3130</v>
      </c>
      <c r="C62" s="498" t="s">
        <v>126</v>
      </c>
      <c r="D62" s="514">
        <v>22829060</v>
      </c>
      <c r="E62" s="499">
        <v>0</v>
      </c>
      <c r="F62" s="499">
        <v>0</v>
      </c>
      <c r="G62" s="499">
        <v>0</v>
      </c>
      <c r="H62" s="499">
        <v>0</v>
      </c>
      <c r="I62" s="514">
        <v>7530783.69</v>
      </c>
      <c r="J62" s="514">
        <v>7226279.63</v>
      </c>
      <c r="K62" s="499">
        <v>6734595.7</v>
      </c>
      <c r="L62" s="499">
        <v>304504.08</v>
      </c>
      <c r="M62" s="504"/>
    </row>
    <row r="63" spans="1:13" ht="33.75">
      <c r="A63" s="530" t="s">
        <v>346</v>
      </c>
      <c r="B63" s="501">
        <v>3131</v>
      </c>
      <c r="C63" s="502" t="s">
        <v>128</v>
      </c>
      <c r="D63" s="514">
        <v>0</v>
      </c>
      <c r="E63" s="503">
        <v>0</v>
      </c>
      <c r="F63" s="503">
        <v>0</v>
      </c>
      <c r="G63" s="503">
        <v>0</v>
      </c>
      <c r="H63" s="503">
        <v>0</v>
      </c>
      <c r="I63" s="514">
        <v>0</v>
      </c>
      <c r="J63" s="514">
        <v>0</v>
      </c>
      <c r="K63" s="503">
        <v>0</v>
      </c>
      <c r="L63" s="503">
        <v>0</v>
      </c>
      <c r="M63" s="504"/>
    </row>
    <row r="64" spans="1:13" ht="22.5">
      <c r="A64" s="530" t="s">
        <v>347</v>
      </c>
      <c r="B64" s="501">
        <v>3132</v>
      </c>
      <c r="C64" s="502" t="s">
        <v>130</v>
      </c>
      <c r="D64" s="514">
        <v>22829060</v>
      </c>
      <c r="E64" s="503">
        <v>0</v>
      </c>
      <c r="F64" s="503">
        <v>0</v>
      </c>
      <c r="G64" s="503">
        <v>0</v>
      </c>
      <c r="H64" s="503">
        <v>0</v>
      </c>
      <c r="I64" s="514">
        <v>7530783.69</v>
      </c>
      <c r="J64" s="514">
        <v>7226279.63</v>
      </c>
      <c r="K64" s="503">
        <v>6734595.7</v>
      </c>
      <c r="L64" s="503">
        <v>304504.08</v>
      </c>
      <c r="M64" s="515"/>
    </row>
    <row r="65" spans="1:13" ht="22.5">
      <c r="A65" s="529" t="s">
        <v>133</v>
      </c>
      <c r="B65" s="497">
        <v>3140</v>
      </c>
      <c r="C65" s="498" t="s">
        <v>132</v>
      </c>
      <c r="D65" s="514">
        <v>0</v>
      </c>
      <c r="E65" s="499">
        <v>0</v>
      </c>
      <c r="F65" s="499">
        <v>0</v>
      </c>
      <c r="G65" s="499">
        <v>0</v>
      </c>
      <c r="H65" s="499">
        <v>0</v>
      </c>
      <c r="I65" s="514">
        <v>0</v>
      </c>
      <c r="J65" s="514">
        <v>0</v>
      </c>
      <c r="K65" s="499">
        <v>0</v>
      </c>
      <c r="L65" s="499">
        <v>0</v>
      </c>
      <c r="M65" s="515"/>
    </row>
    <row r="66" spans="1:13" ht="22.5">
      <c r="A66" s="530" t="s">
        <v>135</v>
      </c>
      <c r="B66" s="501">
        <v>3141</v>
      </c>
      <c r="C66" s="502" t="s">
        <v>134</v>
      </c>
      <c r="D66" s="503">
        <v>0</v>
      </c>
      <c r="E66" s="503">
        <v>0</v>
      </c>
      <c r="F66" s="503">
        <v>0</v>
      </c>
      <c r="G66" s="503">
        <v>0</v>
      </c>
      <c r="H66" s="503">
        <v>0</v>
      </c>
      <c r="I66" s="503">
        <v>0</v>
      </c>
      <c r="J66" s="503">
        <v>0</v>
      </c>
      <c r="K66" s="503">
        <v>0</v>
      </c>
      <c r="L66" s="503">
        <v>0</v>
      </c>
      <c r="M66" s="515"/>
    </row>
    <row r="67" spans="1:13" ht="33.75">
      <c r="A67" s="530" t="s">
        <v>348</v>
      </c>
      <c r="B67" s="501">
        <v>3142</v>
      </c>
      <c r="C67" s="502" t="s">
        <v>136</v>
      </c>
      <c r="D67" s="503">
        <v>0</v>
      </c>
      <c r="E67" s="503">
        <v>0</v>
      </c>
      <c r="F67" s="503">
        <v>0</v>
      </c>
      <c r="G67" s="503">
        <v>0</v>
      </c>
      <c r="H67" s="503">
        <v>0</v>
      </c>
      <c r="I67" s="503">
        <v>0</v>
      </c>
      <c r="J67" s="503">
        <v>0</v>
      </c>
      <c r="K67" s="503">
        <v>0</v>
      </c>
      <c r="L67" s="503">
        <v>0</v>
      </c>
      <c r="M67" s="515"/>
    </row>
    <row r="68" spans="1:13" ht="33.75">
      <c r="A68" s="530" t="s">
        <v>349</v>
      </c>
      <c r="B68" s="501">
        <v>3143</v>
      </c>
      <c r="C68" s="502" t="s">
        <v>139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0</v>
      </c>
      <c r="L68" s="503">
        <v>0</v>
      </c>
      <c r="M68" s="515"/>
    </row>
    <row r="69" spans="1:13" ht="22.5">
      <c r="A69" s="529" t="s">
        <v>143</v>
      </c>
      <c r="B69" s="497">
        <v>3150</v>
      </c>
      <c r="C69" s="498" t="s">
        <v>141</v>
      </c>
      <c r="D69" s="499">
        <v>0</v>
      </c>
      <c r="E69" s="499">
        <v>0</v>
      </c>
      <c r="F69" s="499">
        <v>0</v>
      </c>
      <c r="G69" s="499">
        <v>0</v>
      </c>
      <c r="H69" s="499">
        <v>0</v>
      </c>
      <c r="I69" s="499">
        <v>0</v>
      </c>
      <c r="J69" s="499">
        <v>0</v>
      </c>
      <c r="K69" s="499">
        <v>0</v>
      </c>
      <c r="L69" s="499">
        <v>0</v>
      </c>
      <c r="M69" s="515"/>
    </row>
    <row r="70" spans="1:13" ht="22.5">
      <c r="A70" s="529" t="s">
        <v>476</v>
      </c>
      <c r="B70" s="497">
        <v>3160</v>
      </c>
      <c r="C70" s="498" t="s">
        <v>144</v>
      </c>
      <c r="D70" s="499">
        <v>0</v>
      </c>
      <c r="E70" s="499">
        <v>0</v>
      </c>
      <c r="F70" s="499">
        <v>0</v>
      </c>
      <c r="G70" s="499">
        <v>0</v>
      </c>
      <c r="H70" s="499">
        <v>0</v>
      </c>
      <c r="I70" s="499">
        <v>0</v>
      </c>
      <c r="J70" s="499">
        <v>0</v>
      </c>
      <c r="K70" s="499">
        <v>0</v>
      </c>
      <c r="L70" s="499">
        <v>0</v>
      </c>
      <c r="M70" s="515"/>
    </row>
    <row r="71" spans="1:13" ht="12.75">
      <c r="A71" s="528" t="s">
        <v>351</v>
      </c>
      <c r="B71" s="495">
        <v>3200</v>
      </c>
      <c r="C71" s="492" t="s">
        <v>146</v>
      </c>
      <c r="D71" s="493">
        <v>0</v>
      </c>
      <c r="E71" s="493">
        <v>0</v>
      </c>
      <c r="F71" s="493">
        <v>0</v>
      </c>
      <c r="G71" s="493">
        <v>0</v>
      </c>
      <c r="H71" s="493">
        <v>0</v>
      </c>
      <c r="I71" s="493">
        <v>0</v>
      </c>
      <c r="J71" s="493">
        <v>0</v>
      </c>
      <c r="K71" s="493">
        <v>0</v>
      </c>
      <c r="L71" s="493">
        <v>0</v>
      </c>
      <c r="M71" s="515"/>
    </row>
    <row r="72" spans="1:13" ht="45">
      <c r="A72" s="529" t="s">
        <v>353</v>
      </c>
      <c r="B72" s="497">
        <v>3210</v>
      </c>
      <c r="C72" s="498" t="s">
        <v>148</v>
      </c>
      <c r="D72" s="499">
        <v>0</v>
      </c>
      <c r="E72" s="499">
        <v>0</v>
      </c>
      <c r="F72" s="499">
        <v>0</v>
      </c>
      <c r="G72" s="499">
        <v>0</v>
      </c>
      <c r="H72" s="499">
        <v>0</v>
      </c>
      <c r="I72" s="499">
        <v>0</v>
      </c>
      <c r="J72" s="499">
        <v>0</v>
      </c>
      <c r="K72" s="499">
        <v>0</v>
      </c>
      <c r="L72" s="499">
        <v>0</v>
      </c>
      <c r="M72" s="515"/>
    </row>
    <row r="73" spans="1:13" ht="33.75">
      <c r="A73" s="529" t="s">
        <v>151</v>
      </c>
      <c r="B73" s="497">
        <v>3220</v>
      </c>
      <c r="C73" s="498" t="s">
        <v>150</v>
      </c>
      <c r="D73" s="499">
        <v>0</v>
      </c>
      <c r="E73" s="499">
        <v>0</v>
      </c>
      <c r="F73" s="499">
        <v>0</v>
      </c>
      <c r="G73" s="499">
        <v>0</v>
      </c>
      <c r="H73" s="499">
        <v>0</v>
      </c>
      <c r="I73" s="499">
        <v>0</v>
      </c>
      <c r="J73" s="499">
        <v>0</v>
      </c>
      <c r="K73" s="499">
        <v>0</v>
      </c>
      <c r="L73" s="499">
        <v>0</v>
      </c>
      <c r="M73" s="515"/>
    </row>
    <row r="74" spans="1:13" ht="45">
      <c r="A74" s="529" t="s">
        <v>153</v>
      </c>
      <c r="B74" s="497">
        <v>3230</v>
      </c>
      <c r="C74" s="498" t="s">
        <v>152</v>
      </c>
      <c r="D74" s="499">
        <v>0</v>
      </c>
      <c r="E74" s="499">
        <v>0</v>
      </c>
      <c r="F74" s="499">
        <v>0</v>
      </c>
      <c r="G74" s="499">
        <v>0</v>
      </c>
      <c r="H74" s="499">
        <v>0</v>
      </c>
      <c r="I74" s="499">
        <v>0</v>
      </c>
      <c r="J74" s="499">
        <v>0</v>
      </c>
      <c r="K74" s="499">
        <v>0</v>
      </c>
      <c r="L74" s="499">
        <v>0</v>
      </c>
      <c r="M74" s="515"/>
    </row>
    <row r="75" spans="1:13" ht="22.5">
      <c r="A75" s="529" t="s">
        <v>155</v>
      </c>
      <c r="B75" s="497">
        <v>3240</v>
      </c>
      <c r="C75" s="498" t="s">
        <v>154</v>
      </c>
      <c r="D75" s="499">
        <v>0</v>
      </c>
      <c r="E75" s="499">
        <v>0</v>
      </c>
      <c r="F75" s="499">
        <v>0</v>
      </c>
      <c r="G75" s="499">
        <v>0</v>
      </c>
      <c r="H75" s="499">
        <v>0</v>
      </c>
      <c r="I75" s="499">
        <v>0</v>
      </c>
      <c r="J75" s="499">
        <v>0</v>
      </c>
      <c r="K75" s="499">
        <v>0</v>
      </c>
      <c r="L75" s="499">
        <v>0</v>
      </c>
      <c r="M75" s="515"/>
    </row>
    <row r="76" spans="1:13" ht="22.5">
      <c r="A76" s="530" t="s">
        <v>358</v>
      </c>
      <c r="B76" s="501">
        <v>2450</v>
      </c>
      <c r="C76" s="502" t="s">
        <v>154</v>
      </c>
      <c r="D76" s="503">
        <v>0</v>
      </c>
      <c r="E76" s="503">
        <v>0</v>
      </c>
      <c r="F76" s="503">
        <v>0</v>
      </c>
      <c r="G76" s="503">
        <v>0</v>
      </c>
      <c r="H76" s="503">
        <v>0</v>
      </c>
      <c r="I76" s="503">
        <v>0</v>
      </c>
      <c r="J76" s="503">
        <v>0</v>
      </c>
      <c r="K76" s="503">
        <v>0</v>
      </c>
      <c r="L76" s="503">
        <v>0</v>
      </c>
      <c r="M76" s="515"/>
    </row>
    <row r="77" spans="1:13" ht="22.5">
      <c r="A77" s="528" t="s">
        <v>359</v>
      </c>
      <c r="B77" s="516">
        <v>4100</v>
      </c>
      <c r="C77" s="517" t="s">
        <v>156</v>
      </c>
      <c r="D77" s="493">
        <v>0</v>
      </c>
      <c r="E77" s="493">
        <v>0</v>
      </c>
      <c r="F77" s="493">
        <v>0</v>
      </c>
      <c r="G77" s="493">
        <v>0</v>
      </c>
      <c r="H77" s="493">
        <v>0</v>
      </c>
      <c r="I77" s="493">
        <v>0</v>
      </c>
      <c r="J77" s="493">
        <v>0</v>
      </c>
      <c r="K77" s="493">
        <v>0</v>
      </c>
      <c r="L77" s="493">
        <v>0</v>
      </c>
      <c r="M77" s="515"/>
    </row>
    <row r="78" spans="1:13" ht="22.5">
      <c r="A78" s="529" t="s">
        <v>361</v>
      </c>
      <c r="B78" s="497">
        <v>4110</v>
      </c>
      <c r="C78" s="498" t="s">
        <v>352</v>
      </c>
      <c r="D78" s="499">
        <v>0</v>
      </c>
      <c r="E78" s="499">
        <v>0</v>
      </c>
      <c r="F78" s="499">
        <v>0</v>
      </c>
      <c r="G78" s="499">
        <v>0</v>
      </c>
      <c r="H78" s="499">
        <v>0</v>
      </c>
      <c r="I78" s="499">
        <v>0</v>
      </c>
      <c r="J78" s="499">
        <v>0</v>
      </c>
      <c r="K78" s="499">
        <v>0</v>
      </c>
      <c r="L78" s="499">
        <v>0</v>
      </c>
      <c r="M78" s="515"/>
    </row>
    <row r="79" spans="1:13" ht="33.75">
      <c r="A79" s="530" t="s">
        <v>363</v>
      </c>
      <c r="B79" s="501">
        <v>4111</v>
      </c>
      <c r="C79" s="502" t="s">
        <v>354</v>
      </c>
      <c r="D79" s="503">
        <v>0</v>
      </c>
      <c r="E79" s="503">
        <v>0</v>
      </c>
      <c r="F79" s="503">
        <v>0</v>
      </c>
      <c r="G79" s="503">
        <v>0</v>
      </c>
      <c r="H79" s="503">
        <v>0</v>
      </c>
      <c r="I79" s="503">
        <v>0</v>
      </c>
      <c r="J79" s="503">
        <v>0</v>
      </c>
      <c r="K79" s="503">
        <v>0</v>
      </c>
      <c r="L79" s="503">
        <v>0</v>
      </c>
      <c r="M79" s="515"/>
    </row>
    <row r="80" spans="1:13" ht="33.75">
      <c r="A80" s="530" t="s">
        <v>365</v>
      </c>
      <c r="B80" s="501">
        <v>4112</v>
      </c>
      <c r="C80" s="502" t="s">
        <v>355</v>
      </c>
      <c r="D80" s="503">
        <v>0</v>
      </c>
      <c r="E80" s="503">
        <v>0</v>
      </c>
      <c r="F80" s="503">
        <v>0</v>
      </c>
      <c r="G80" s="503">
        <v>0</v>
      </c>
      <c r="H80" s="503">
        <v>0</v>
      </c>
      <c r="I80" s="503">
        <v>0</v>
      </c>
      <c r="J80" s="503">
        <v>0</v>
      </c>
      <c r="K80" s="503">
        <v>0</v>
      </c>
      <c r="L80" s="503">
        <v>0</v>
      </c>
      <c r="M80" s="504"/>
    </row>
    <row r="81" spans="1:13" ht="22.5">
      <c r="A81" s="530" t="s">
        <v>367</v>
      </c>
      <c r="B81" s="501">
        <v>4113</v>
      </c>
      <c r="C81" s="502" t="s">
        <v>356</v>
      </c>
      <c r="D81" s="503">
        <v>0</v>
      </c>
      <c r="E81" s="503">
        <v>0</v>
      </c>
      <c r="F81" s="503">
        <v>0</v>
      </c>
      <c r="G81" s="503">
        <v>0</v>
      </c>
      <c r="H81" s="503">
        <v>0</v>
      </c>
      <c r="I81" s="503">
        <v>0</v>
      </c>
      <c r="J81" s="503">
        <v>0</v>
      </c>
      <c r="K81" s="503">
        <v>0</v>
      </c>
      <c r="L81" s="503">
        <v>0</v>
      </c>
      <c r="M81" s="504"/>
    </row>
    <row r="82" spans="1:13" ht="22.5">
      <c r="A82" s="530" t="s">
        <v>369</v>
      </c>
      <c r="B82" s="501">
        <v>4120</v>
      </c>
      <c r="C82" s="502" t="s">
        <v>357</v>
      </c>
      <c r="D82" s="503">
        <v>0</v>
      </c>
      <c r="E82" s="503">
        <v>0</v>
      </c>
      <c r="F82" s="503">
        <v>0</v>
      </c>
      <c r="G82" s="503">
        <v>0</v>
      </c>
      <c r="H82" s="503">
        <v>0</v>
      </c>
      <c r="I82" s="503">
        <v>0</v>
      </c>
      <c r="J82" s="503">
        <v>0</v>
      </c>
      <c r="K82" s="503">
        <v>0</v>
      </c>
      <c r="L82" s="503">
        <v>0</v>
      </c>
      <c r="M82" s="504"/>
    </row>
    <row r="83" spans="1:13" ht="33.75">
      <c r="A83" s="530" t="s">
        <v>371</v>
      </c>
      <c r="B83" s="501">
        <v>4121</v>
      </c>
      <c r="C83" s="502" t="s">
        <v>360</v>
      </c>
      <c r="D83" s="503">
        <v>0</v>
      </c>
      <c r="E83" s="503">
        <v>0</v>
      </c>
      <c r="F83" s="503">
        <v>0</v>
      </c>
      <c r="G83" s="503">
        <v>0</v>
      </c>
      <c r="H83" s="503">
        <v>0</v>
      </c>
      <c r="I83" s="503">
        <v>0</v>
      </c>
      <c r="J83" s="503">
        <v>0</v>
      </c>
      <c r="K83" s="503">
        <v>0</v>
      </c>
      <c r="L83" s="503">
        <v>0</v>
      </c>
      <c r="M83" s="504"/>
    </row>
    <row r="84" spans="1:13" ht="45">
      <c r="A84" s="530" t="s">
        <v>373</v>
      </c>
      <c r="B84" s="501">
        <v>4122</v>
      </c>
      <c r="C84" s="502" t="s">
        <v>362</v>
      </c>
      <c r="D84" s="503">
        <v>0</v>
      </c>
      <c r="E84" s="503">
        <v>0</v>
      </c>
      <c r="F84" s="503">
        <v>0</v>
      </c>
      <c r="G84" s="503">
        <v>0</v>
      </c>
      <c r="H84" s="503">
        <v>0</v>
      </c>
      <c r="I84" s="503">
        <v>0</v>
      </c>
      <c r="J84" s="503">
        <v>0</v>
      </c>
      <c r="K84" s="503">
        <v>0</v>
      </c>
      <c r="L84" s="503">
        <v>0</v>
      </c>
      <c r="M84" s="504"/>
    </row>
    <row r="85" spans="1:13" ht="22.5">
      <c r="A85" s="530" t="s">
        <v>375</v>
      </c>
      <c r="B85" s="501">
        <v>4123</v>
      </c>
      <c r="C85" s="502" t="s">
        <v>364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4"/>
    </row>
    <row r="86" spans="1:13" ht="22.5">
      <c r="A86" s="528" t="s">
        <v>377</v>
      </c>
      <c r="B86" s="516">
        <v>4200</v>
      </c>
      <c r="C86" s="517" t="s">
        <v>357</v>
      </c>
      <c r="D86" s="493">
        <v>0</v>
      </c>
      <c r="E86" s="493">
        <v>0</v>
      </c>
      <c r="F86" s="493">
        <v>0</v>
      </c>
      <c r="G86" s="493">
        <v>0</v>
      </c>
      <c r="H86" s="493">
        <v>0</v>
      </c>
      <c r="I86" s="493">
        <v>0</v>
      </c>
      <c r="J86" s="493">
        <v>0</v>
      </c>
      <c r="K86" s="493">
        <v>0</v>
      </c>
      <c r="L86" s="493">
        <v>0</v>
      </c>
      <c r="M86" s="504"/>
    </row>
    <row r="87" spans="1:13" ht="22.5">
      <c r="A87" s="531" t="s">
        <v>477</v>
      </c>
      <c r="B87" s="518">
        <v>4210</v>
      </c>
      <c r="C87" s="519" t="s">
        <v>360</v>
      </c>
      <c r="D87" s="499">
        <v>0</v>
      </c>
      <c r="E87" s="499">
        <v>0</v>
      </c>
      <c r="F87" s="499">
        <v>0</v>
      </c>
      <c r="G87" s="499">
        <v>0</v>
      </c>
      <c r="H87" s="499">
        <v>0</v>
      </c>
      <c r="I87" s="499">
        <v>0</v>
      </c>
      <c r="J87" s="499">
        <v>0</v>
      </c>
      <c r="K87" s="499">
        <v>0</v>
      </c>
      <c r="L87" s="499">
        <v>0</v>
      </c>
      <c r="M87" s="504"/>
    </row>
    <row r="88" spans="1:13" ht="22.5">
      <c r="A88" s="530" t="s">
        <v>381</v>
      </c>
      <c r="B88" s="501">
        <v>4220</v>
      </c>
      <c r="C88" s="502" t="s">
        <v>370</v>
      </c>
      <c r="D88" s="503">
        <v>0</v>
      </c>
      <c r="E88" s="503">
        <v>0</v>
      </c>
      <c r="F88" s="503">
        <v>0</v>
      </c>
      <c r="G88" s="503">
        <v>0</v>
      </c>
      <c r="H88" s="503">
        <v>0</v>
      </c>
      <c r="I88" s="503">
        <v>0</v>
      </c>
      <c r="J88" s="503">
        <v>0</v>
      </c>
      <c r="K88" s="503">
        <v>0</v>
      </c>
      <c r="L88" s="503">
        <v>0</v>
      </c>
      <c r="M88" s="504"/>
    </row>
    <row r="89" spans="1:13" ht="12.75">
      <c r="A89" s="532" t="s">
        <v>478</v>
      </c>
      <c r="B89" s="501">
        <v>5000</v>
      </c>
      <c r="C89" s="502" t="s">
        <v>362</v>
      </c>
      <c r="D89" s="520" t="s">
        <v>37</v>
      </c>
      <c r="E89" s="503">
        <v>12181001</v>
      </c>
      <c r="F89" s="520" t="s">
        <v>37</v>
      </c>
      <c r="G89" s="520" t="s">
        <v>37</v>
      </c>
      <c r="H89" s="520" t="s">
        <v>37</v>
      </c>
      <c r="I89" s="520" t="s">
        <v>37</v>
      </c>
      <c r="J89" s="520" t="s">
        <v>37</v>
      </c>
      <c r="K89" s="520" t="s">
        <v>37</v>
      </c>
      <c r="L89" s="520" t="s">
        <v>37</v>
      </c>
      <c r="M89" s="504"/>
    </row>
    <row r="90" spans="1:13" ht="12.75">
      <c r="A90" s="521"/>
      <c r="B90" s="457"/>
      <c r="C90" s="522"/>
      <c r="D90" s="523"/>
      <c r="E90" s="524"/>
      <c r="F90" s="523"/>
      <c r="G90" s="523"/>
      <c r="H90" s="523"/>
      <c r="I90" s="523"/>
      <c r="J90" s="523"/>
      <c r="K90" s="523"/>
      <c r="L90" s="523"/>
      <c r="M90" s="504"/>
    </row>
    <row r="91" spans="1:13" ht="12.75">
      <c r="A91" s="521"/>
      <c r="B91" s="457"/>
      <c r="C91" s="522"/>
      <c r="D91" s="523"/>
      <c r="E91" s="524"/>
      <c r="F91" s="523"/>
      <c r="G91" s="523"/>
      <c r="H91" s="523"/>
      <c r="I91" s="523"/>
      <c r="J91" s="523"/>
      <c r="K91" s="523"/>
      <c r="L91" s="523"/>
      <c r="M91" s="456"/>
    </row>
    <row r="92" spans="1:13" ht="12.75">
      <c r="A92" s="457" t="s">
        <v>479</v>
      </c>
      <c r="B92" s="457"/>
      <c r="C92" s="457"/>
      <c r="D92" s="457"/>
      <c r="E92" s="457"/>
      <c r="F92" s="457" t="s">
        <v>480</v>
      </c>
      <c r="G92" s="457"/>
      <c r="H92" s="457"/>
      <c r="I92" s="457"/>
      <c r="J92" s="457"/>
      <c r="K92" s="457"/>
      <c r="L92" s="457"/>
      <c r="M92" s="457"/>
    </row>
    <row r="93" spans="1:13" ht="12.75">
      <c r="A93" s="457"/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</row>
    <row r="94" spans="1:13" ht="12.75">
      <c r="A94" s="457"/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</row>
    <row r="95" spans="1:13" ht="12.75">
      <c r="A95" s="457" t="s">
        <v>481</v>
      </c>
      <c r="B95" s="457"/>
      <c r="C95" s="457"/>
      <c r="D95" s="457"/>
      <c r="E95" s="457"/>
      <c r="F95" s="457" t="s">
        <v>450</v>
      </c>
      <c r="G95" s="457"/>
      <c r="H95" s="525"/>
      <c r="I95" s="457"/>
      <c r="J95" s="457"/>
      <c r="K95" s="457"/>
      <c r="L95" s="457"/>
      <c r="M95" s="457"/>
    </row>
    <row r="96" spans="1:13" ht="12.75">
      <c r="A96" s="457"/>
      <c r="B96" s="457"/>
      <c r="C96" s="457"/>
      <c r="D96" s="457"/>
      <c r="E96" s="457"/>
      <c r="F96" s="457"/>
      <c r="G96" s="457"/>
      <c r="H96" s="525"/>
      <c r="I96" s="457"/>
      <c r="J96" s="457"/>
      <c r="K96" s="457"/>
      <c r="L96" s="457"/>
      <c r="M96" s="457"/>
    </row>
    <row r="97" spans="1:13" ht="12.75">
      <c r="A97" s="457"/>
      <c r="B97" s="457"/>
      <c r="C97" s="457"/>
      <c r="D97" s="457"/>
      <c r="E97" s="457"/>
      <c r="F97" s="457"/>
      <c r="G97" s="457"/>
      <c r="H97" s="457"/>
      <c r="I97" s="457"/>
      <c r="J97" s="457"/>
      <c r="K97" s="457"/>
      <c r="L97" s="457"/>
      <c r="M97" s="457"/>
    </row>
    <row r="98" spans="1:13" ht="12.75">
      <c r="A98" s="457" t="s">
        <v>482</v>
      </c>
      <c r="B98" s="457"/>
      <c r="C98" s="457"/>
      <c r="D98" s="457"/>
      <c r="E98" s="457"/>
      <c r="F98" s="457"/>
      <c r="G98" s="457"/>
      <c r="H98" s="525"/>
      <c r="I98" s="457"/>
      <c r="J98" s="457"/>
      <c r="K98" s="457"/>
      <c r="L98" s="457"/>
      <c r="M98" s="456"/>
    </row>
  </sheetData>
  <sheetProtection/>
  <mergeCells count="6">
    <mergeCell ref="A1:I1"/>
    <mergeCell ref="A4:I4"/>
    <mergeCell ref="E11:K11"/>
    <mergeCell ref="A2:I2"/>
    <mergeCell ref="A3:I3"/>
    <mergeCell ref="A12:C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7.28125" style="0" customWidth="1"/>
    <col min="4" max="4" width="11.8515625" style="0" customWidth="1"/>
    <col min="5" max="5" width="12.00390625" style="0" customWidth="1"/>
    <col min="10" max="10" width="11.00390625" style="0" customWidth="1"/>
    <col min="11" max="11" width="11.140625" style="0" customWidth="1"/>
    <col min="12" max="12" width="11.7109375" style="0" customWidth="1"/>
    <col min="13" max="13" width="9.57421875" style="0" bestFit="1" customWidth="1"/>
  </cols>
  <sheetData>
    <row r="1" spans="1:13" ht="12.7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8"/>
      <c r="K1" s="688" t="s">
        <v>453</v>
      </c>
      <c r="L1" s="688"/>
      <c r="M1" s="674"/>
    </row>
    <row r="2" spans="1:13" ht="12.75">
      <c r="A2" s="687" t="s">
        <v>454</v>
      </c>
      <c r="B2" s="687"/>
      <c r="C2" s="687"/>
      <c r="D2" s="687"/>
      <c r="E2" s="687"/>
      <c r="F2" s="687"/>
      <c r="G2" s="687"/>
      <c r="H2" s="687"/>
      <c r="I2" s="687"/>
      <c r="J2" s="689" t="s">
        <v>286</v>
      </c>
      <c r="K2" s="689"/>
      <c r="L2" s="689"/>
      <c r="M2" s="683"/>
    </row>
    <row r="3" spans="1:13" ht="12.75">
      <c r="A3" s="687" t="s">
        <v>455</v>
      </c>
      <c r="B3" s="687"/>
      <c r="C3" s="687"/>
      <c r="D3" s="687"/>
      <c r="E3" s="687"/>
      <c r="F3" s="687"/>
      <c r="G3" s="687"/>
      <c r="H3" s="687"/>
      <c r="I3" s="687"/>
      <c r="J3" s="689" t="s">
        <v>288</v>
      </c>
      <c r="K3" s="689"/>
      <c r="L3" s="689"/>
      <c r="M3" s="683"/>
    </row>
    <row r="4" spans="1:13" ht="12.75">
      <c r="A4" s="687" t="s">
        <v>456</v>
      </c>
      <c r="B4" s="687"/>
      <c r="C4" s="687"/>
      <c r="D4" s="687"/>
      <c r="E4" s="687"/>
      <c r="F4" s="687"/>
      <c r="G4" s="687"/>
      <c r="H4" s="687"/>
      <c r="I4" s="687"/>
      <c r="J4" s="689" t="s">
        <v>289</v>
      </c>
      <c r="K4" s="689"/>
      <c r="L4" s="689"/>
      <c r="M4" s="683"/>
    </row>
    <row r="5" spans="1:13" ht="12.75">
      <c r="A5" s="690"/>
      <c r="B5" s="690"/>
      <c r="C5" s="690"/>
      <c r="D5" s="690"/>
      <c r="E5" s="690"/>
      <c r="F5" s="690"/>
      <c r="G5" s="690"/>
      <c r="H5" s="690"/>
      <c r="I5" s="690"/>
      <c r="J5" s="688"/>
      <c r="K5" s="688"/>
      <c r="L5" s="688"/>
      <c r="M5" s="674"/>
    </row>
    <row r="6" spans="1:13" ht="12.75">
      <c r="A6" s="691" t="s">
        <v>290</v>
      </c>
      <c r="B6" s="691"/>
      <c r="C6" s="691"/>
      <c r="D6" s="691"/>
      <c r="E6" s="691"/>
      <c r="F6" s="691"/>
      <c r="G6" s="691"/>
      <c r="H6" s="691"/>
      <c r="I6" s="691"/>
      <c r="J6" s="692"/>
      <c r="K6" s="692"/>
      <c r="L6" s="692"/>
      <c r="M6" s="674"/>
    </row>
    <row r="7" spans="1:13" ht="12.75">
      <c r="A7" s="691" t="s">
        <v>291</v>
      </c>
      <c r="B7" s="691" t="s">
        <v>457</v>
      </c>
      <c r="C7" s="691"/>
      <c r="D7" s="691"/>
      <c r="E7" s="691"/>
      <c r="F7" s="691"/>
      <c r="G7" s="691"/>
      <c r="H7" s="691"/>
      <c r="I7" s="691"/>
      <c r="J7" s="692"/>
      <c r="K7" s="692"/>
      <c r="L7" s="692"/>
      <c r="M7" s="674"/>
    </row>
    <row r="8" spans="1:13" ht="12.75">
      <c r="A8" s="691" t="s">
        <v>400</v>
      </c>
      <c r="B8" s="693"/>
      <c r="C8" s="693"/>
      <c r="D8" s="693"/>
      <c r="E8" s="693"/>
      <c r="F8" s="693"/>
      <c r="G8" s="693"/>
      <c r="H8" s="693"/>
      <c r="I8" s="692"/>
      <c r="J8" s="694"/>
      <c r="K8" s="692"/>
      <c r="L8" s="695"/>
      <c r="M8" s="674"/>
    </row>
    <row r="9" spans="1:13" ht="12.75">
      <c r="A9" s="691" t="s">
        <v>294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 t="s">
        <v>5</v>
      </c>
      <c r="M9" s="738" t="s">
        <v>6</v>
      </c>
    </row>
    <row r="10" spans="1:13" ht="12.75">
      <c r="A10" s="691" t="s">
        <v>295</v>
      </c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1" t="s">
        <v>8</v>
      </c>
      <c r="M10" s="739">
        <v>1210136600</v>
      </c>
    </row>
    <row r="11" spans="1:13" ht="12.75">
      <c r="A11" s="691" t="s">
        <v>296</v>
      </c>
      <c r="B11" s="691"/>
      <c r="C11" s="691"/>
      <c r="D11" s="691"/>
      <c r="E11" s="465" t="s">
        <v>297</v>
      </c>
      <c r="F11" s="696"/>
      <c r="G11" s="696"/>
      <c r="H11" s="696"/>
      <c r="I11" s="696"/>
      <c r="J11" s="696"/>
      <c r="K11" s="696"/>
      <c r="L11" s="697" t="s">
        <v>11</v>
      </c>
      <c r="M11" s="740">
        <v>420</v>
      </c>
    </row>
    <row r="12" spans="1:13" ht="12.75">
      <c r="A12" s="698" t="s">
        <v>483</v>
      </c>
      <c r="B12" s="698"/>
      <c r="C12" s="698"/>
      <c r="D12" s="699"/>
      <c r="E12" s="700"/>
      <c r="F12" s="470" t="s">
        <v>542</v>
      </c>
      <c r="G12" s="701"/>
      <c r="H12" s="472"/>
      <c r="I12" s="472"/>
      <c r="J12" s="692"/>
      <c r="K12" s="692"/>
      <c r="L12" s="692"/>
      <c r="M12" s="674"/>
    </row>
    <row r="13" spans="1:13" ht="12.75">
      <c r="A13" s="691" t="s">
        <v>385</v>
      </c>
      <c r="B13" s="691"/>
      <c r="C13" s="691"/>
      <c r="D13" s="691"/>
      <c r="E13" s="691"/>
      <c r="F13" s="691" t="s">
        <v>543</v>
      </c>
      <c r="G13" s="691"/>
      <c r="H13" s="691"/>
      <c r="I13" s="691"/>
      <c r="J13" s="691"/>
      <c r="K13" s="691"/>
      <c r="L13" s="691"/>
      <c r="M13" s="674"/>
    </row>
    <row r="14" spans="1:13" ht="12.75">
      <c r="A14" s="691" t="s">
        <v>300</v>
      </c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74"/>
    </row>
    <row r="15" spans="1:13" ht="12.75">
      <c r="A15" s="689"/>
      <c r="B15" s="689"/>
      <c r="C15" s="689"/>
      <c r="D15" s="689"/>
      <c r="E15" s="689"/>
      <c r="F15" s="689"/>
      <c r="G15" s="689"/>
      <c r="H15" s="689"/>
      <c r="I15" s="689"/>
      <c r="J15" s="689"/>
      <c r="K15" s="702"/>
      <c r="L15" s="689"/>
      <c r="M15" s="674"/>
    </row>
    <row r="16" spans="1:13" ht="12.75">
      <c r="A16" s="703"/>
      <c r="B16" s="704" t="s">
        <v>24</v>
      </c>
      <c r="C16" s="705" t="s">
        <v>227</v>
      </c>
      <c r="D16" s="704" t="s">
        <v>405</v>
      </c>
      <c r="E16" s="705" t="s">
        <v>405</v>
      </c>
      <c r="F16" s="705" t="s">
        <v>406</v>
      </c>
      <c r="G16" s="705" t="s">
        <v>407</v>
      </c>
      <c r="H16" s="705" t="s">
        <v>408</v>
      </c>
      <c r="I16" s="705" t="s">
        <v>409</v>
      </c>
      <c r="J16" s="705" t="s">
        <v>410</v>
      </c>
      <c r="K16" s="705" t="s">
        <v>411</v>
      </c>
      <c r="L16" s="706" t="s">
        <v>406</v>
      </c>
      <c r="M16" s="674"/>
    </row>
    <row r="17" spans="1:13" ht="12.75">
      <c r="A17" s="707" t="s">
        <v>23</v>
      </c>
      <c r="B17" s="702" t="s">
        <v>420</v>
      </c>
      <c r="C17" s="707" t="s">
        <v>228</v>
      </c>
      <c r="D17" s="702" t="s">
        <v>412</v>
      </c>
      <c r="E17" s="707" t="s">
        <v>412</v>
      </c>
      <c r="F17" s="707" t="s">
        <v>413</v>
      </c>
      <c r="G17" s="707" t="s">
        <v>414</v>
      </c>
      <c r="H17" s="707" t="s">
        <v>415</v>
      </c>
      <c r="I17" s="707" t="s">
        <v>461</v>
      </c>
      <c r="J17" s="707"/>
      <c r="K17" s="707"/>
      <c r="L17" s="708" t="s">
        <v>419</v>
      </c>
      <c r="M17" s="674"/>
    </row>
    <row r="18" spans="1:13" ht="12.75">
      <c r="A18" s="709"/>
      <c r="B18" s="702" t="s">
        <v>426</v>
      </c>
      <c r="C18" s="707"/>
      <c r="D18" s="702" t="s">
        <v>421</v>
      </c>
      <c r="E18" s="707" t="s">
        <v>462</v>
      </c>
      <c r="F18" s="707" t="s">
        <v>463</v>
      </c>
      <c r="G18" s="707" t="s">
        <v>423</v>
      </c>
      <c r="H18" s="707"/>
      <c r="I18" s="707" t="s">
        <v>464</v>
      </c>
      <c r="J18" s="707" t="s">
        <v>464</v>
      </c>
      <c r="K18" s="707" t="s">
        <v>464</v>
      </c>
      <c r="L18" s="708" t="s">
        <v>422</v>
      </c>
      <c r="M18" s="674"/>
    </row>
    <row r="19" spans="1:13" ht="12.75">
      <c r="A19" s="710"/>
      <c r="B19" s="702"/>
      <c r="C19" s="707"/>
      <c r="D19" s="702"/>
      <c r="E19" s="741" t="s">
        <v>465</v>
      </c>
      <c r="F19" s="707" t="s">
        <v>427</v>
      </c>
      <c r="G19" s="707"/>
      <c r="H19" s="707"/>
      <c r="I19" s="707" t="s">
        <v>428</v>
      </c>
      <c r="J19" s="707" t="s">
        <v>428</v>
      </c>
      <c r="K19" s="707" t="s">
        <v>428</v>
      </c>
      <c r="L19" s="708" t="s">
        <v>429</v>
      </c>
      <c r="M19" s="674"/>
    </row>
    <row r="20" spans="1:13" ht="15">
      <c r="A20" s="711">
        <v>1</v>
      </c>
      <c r="B20" s="712">
        <v>2</v>
      </c>
      <c r="C20" s="711">
        <v>3</v>
      </c>
      <c r="D20" s="713">
        <v>4</v>
      </c>
      <c r="E20" s="713">
        <v>5</v>
      </c>
      <c r="F20" s="711">
        <v>6</v>
      </c>
      <c r="G20" s="711">
        <v>7</v>
      </c>
      <c r="H20" s="711">
        <v>8</v>
      </c>
      <c r="I20" s="714">
        <v>8</v>
      </c>
      <c r="J20" s="711">
        <v>9</v>
      </c>
      <c r="K20" s="713">
        <v>10</v>
      </c>
      <c r="L20" s="713">
        <v>11</v>
      </c>
      <c r="M20" s="680"/>
    </row>
    <row r="21" spans="1:13" ht="30" customHeight="1">
      <c r="A21" s="742" t="s">
        <v>466</v>
      </c>
      <c r="B21" s="715" t="s">
        <v>313</v>
      </c>
      <c r="C21" s="716" t="s">
        <v>38</v>
      </c>
      <c r="D21" s="717">
        <v>486097</v>
      </c>
      <c r="E21" s="717">
        <v>486097</v>
      </c>
      <c r="F21" s="717">
        <v>0</v>
      </c>
      <c r="G21" s="717">
        <v>0</v>
      </c>
      <c r="H21" s="717">
        <v>4</v>
      </c>
      <c r="I21" s="717">
        <v>29334.48</v>
      </c>
      <c r="J21" s="718">
        <v>29321.28</v>
      </c>
      <c r="K21" s="718">
        <v>9413.08</v>
      </c>
      <c r="L21" s="718">
        <v>13.200000000000728</v>
      </c>
      <c r="M21" s="678"/>
    </row>
    <row r="22" spans="1:13" ht="25.5" customHeight="1">
      <c r="A22" s="719" t="s">
        <v>484</v>
      </c>
      <c r="B22" s="715">
        <v>2000</v>
      </c>
      <c r="C22" s="716" t="s">
        <v>41</v>
      </c>
      <c r="D22" s="720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720">
        <v>0</v>
      </c>
      <c r="M22" s="676"/>
    </row>
    <row r="23" spans="1:13" ht="39" customHeight="1">
      <c r="A23" s="732" t="s">
        <v>46</v>
      </c>
      <c r="B23" s="715">
        <v>2100</v>
      </c>
      <c r="C23" s="716" t="s">
        <v>44</v>
      </c>
      <c r="D23" s="721">
        <v>0</v>
      </c>
      <c r="E23" s="721">
        <v>0</v>
      </c>
      <c r="F23" s="721">
        <v>0</v>
      </c>
      <c r="G23" s="721">
        <v>0</v>
      </c>
      <c r="H23" s="721">
        <v>0</v>
      </c>
      <c r="I23" s="721">
        <v>0</v>
      </c>
      <c r="J23" s="721">
        <v>0</v>
      </c>
      <c r="K23" s="721">
        <v>0</v>
      </c>
      <c r="L23" s="721">
        <v>0</v>
      </c>
      <c r="M23" s="676"/>
    </row>
    <row r="24" spans="1:13" ht="15.75" customHeight="1">
      <c r="A24" s="725" t="s">
        <v>467</v>
      </c>
      <c r="B24" s="748">
        <v>2110</v>
      </c>
      <c r="C24" s="722" t="s">
        <v>48</v>
      </c>
      <c r="D24" s="723">
        <v>0</v>
      </c>
      <c r="E24" s="723">
        <v>0</v>
      </c>
      <c r="F24" s="723">
        <v>0</v>
      </c>
      <c r="G24" s="723">
        <v>0</v>
      </c>
      <c r="H24" s="723">
        <v>0</v>
      </c>
      <c r="I24" s="723">
        <v>0</v>
      </c>
      <c r="J24" s="723">
        <v>0</v>
      </c>
      <c r="K24" s="723">
        <v>0</v>
      </c>
      <c r="L24" s="723">
        <v>0</v>
      </c>
      <c r="M24" s="676"/>
    </row>
    <row r="25" spans="1:13" ht="18.75" customHeight="1">
      <c r="A25" s="726" t="s">
        <v>52</v>
      </c>
      <c r="B25" s="711">
        <v>2111</v>
      </c>
      <c r="C25" s="724" t="s">
        <v>51</v>
      </c>
      <c r="D25" s="718">
        <v>0</v>
      </c>
      <c r="E25" s="718">
        <v>0</v>
      </c>
      <c r="F25" s="718">
        <v>0</v>
      </c>
      <c r="G25" s="718">
        <v>0</v>
      </c>
      <c r="H25" s="718">
        <v>0</v>
      </c>
      <c r="I25" s="718">
        <v>0</v>
      </c>
      <c r="J25" s="718">
        <v>0</v>
      </c>
      <c r="K25" s="718">
        <v>0</v>
      </c>
      <c r="L25" s="718">
        <v>0</v>
      </c>
      <c r="M25" s="674"/>
    </row>
    <row r="26" spans="1:13" ht="37.5" customHeight="1">
      <c r="A26" s="726" t="s">
        <v>321</v>
      </c>
      <c r="B26" s="711">
        <v>2112</v>
      </c>
      <c r="C26" s="724" t="s">
        <v>54</v>
      </c>
      <c r="D26" s="718">
        <v>0</v>
      </c>
      <c r="E26" s="718">
        <v>0</v>
      </c>
      <c r="F26" s="718">
        <v>0</v>
      </c>
      <c r="G26" s="718">
        <v>0</v>
      </c>
      <c r="H26" s="718">
        <v>0</v>
      </c>
      <c r="I26" s="718">
        <v>0</v>
      </c>
      <c r="J26" s="718">
        <v>0</v>
      </c>
      <c r="K26" s="718">
        <v>0</v>
      </c>
      <c r="L26" s="718">
        <v>0</v>
      </c>
      <c r="M26" s="674"/>
    </row>
    <row r="27" spans="1:13" ht="25.5" customHeight="1">
      <c r="A27" s="725" t="s">
        <v>322</v>
      </c>
      <c r="B27" s="748">
        <v>2120</v>
      </c>
      <c r="C27" s="722" t="s">
        <v>57</v>
      </c>
      <c r="D27" s="723">
        <v>0</v>
      </c>
      <c r="E27" s="723">
        <v>0</v>
      </c>
      <c r="F27" s="723">
        <v>0</v>
      </c>
      <c r="G27" s="723">
        <v>0</v>
      </c>
      <c r="H27" s="723">
        <v>0</v>
      </c>
      <c r="I27" s="723">
        <v>0</v>
      </c>
      <c r="J27" s="723">
        <v>0</v>
      </c>
      <c r="K27" s="723">
        <v>0</v>
      </c>
      <c r="L27" s="723">
        <v>0</v>
      </c>
      <c r="M27" s="674"/>
    </row>
    <row r="28" spans="1:13" ht="29.25" customHeight="1">
      <c r="A28" s="732" t="s">
        <v>61</v>
      </c>
      <c r="B28" s="715">
        <v>2200</v>
      </c>
      <c r="C28" s="716" t="s">
        <v>60</v>
      </c>
      <c r="D28" s="721">
        <v>0</v>
      </c>
      <c r="E28" s="721">
        <v>0</v>
      </c>
      <c r="F28" s="721">
        <v>0</v>
      </c>
      <c r="G28" s="721">
        <v>0</v>
      </c>
      <c r="H28" s="721">
        <v>0</v>
      </c>
      <c r="I28" s="721">
        <v>0</v>
      </c>
      <c r="J28" s="721">
        <v>0</v>
      </c>
      <c r="K28" s="721">
        <v>0</v>
      </c>
      <c r="L28" s="721">
        <v>0</v>
      </c>
      <c r="M28" s="685"/>
    </row>
    <row r="29" spans="1:13" ht="32.25" customHeight="1">
      <c r="A29" s="725" t="s">
        <v>436</v>
      </c>
      <c r="B29" s="748">
        <v>2210</v>
      </c>
      <c r="C29" s="722" t="s">
        <v>63</v>
      </c>
      <c r="D29" s="723">
        <v>0</v>
      </c>
      <c r="E29" s="723">
        <v>0</v>
      </c>
      <c r="F29" s="723">
        <v>0</v>
      </c>
      <c r="G29" s="723">
        <v>0</v>
      </c>
      <c r="H29" s="723">
        <v>0</v>
      </c>
      <c r="I29" s="723">
        <v>0</v>
      </c>
      <c r="J29" s="723">
        <v>0</v>
      </c>
      <c r="K29" s="723">
        <v>0</v>
      </c>
      <c r="L29" s="723">
        <v>0</v>
      </c>
      <c r="M29" s="674"/>
    </row>
    <row r="30" spans="1:13" ht="36.75" customHeight="1">
      <c r="A30" s="725" t="s">
        <v>325</v>
      </c>
      <c r="B30" s="748">
        <v>2220</v>
      </c>
      <c r="C30" s="722" t="s">
        <v>65</v>
      </c>
      <c r="D30" s="723">
        <v>0</v>
      </c>
      <c r="E30" s="723">
        <v>0</v>
      </c>
      <c r="F30" s="723">
        <v>0</v>
      </c>
      <c r="G30" s="723">
        <v>0</v>
      </c>
      <c r="H30" s="723">
        <v>0</v>
      </c>
      <c r="I30" s="723">
        <v>0</v>
      </c>
      <c r="J30" s="723">
        <v>0</v>
      </c>
      <c r="K30" s="723">
        <v>0</v>
      </c>
      <c r="L30" s="723">
        <v>0</v>
      </c>
      <c r="M30" s="674"/>
    </row>
    <row r="31" spans="1:13" ht="19.5" customHeight="1">
      <c r="A31" s="725" t="s">
        <v>68</v>
      </c>
      <c r="B31" s="748">
        <v>2230</v>
      </c>
      <c r="C31" s="722" t="s">
        <v>67</v>
      </c>
      <c r="D31" s="723">
        <v>0</v>
      </c>
      <c r="E31" s="723">
        <v>0</v>
      </c>
      <c r="F31" s="723">
        <v>0</v>
      </c>
      <c r="G31" s="723">
        <v>0</v>
      </c>
      <c r="H31" s="723">
        <v>0</v>
      </c>
      <c r="I31" s="723">
        <v>0</v>
      </c>
      <c r="J31" s="723">
        <v>0</v>
      </c>
      <c r="K31" s="723">
        <v>0</v>
      </c>
      <c r="L31" s="723">
        <v>0</v>
      </c>
      <c r="M31" s="674"/>
    </row>
    <row r="32" spans="1:13" ht="22.5" customHeight="1">
      <c r="A32" s="725" t="s">
        <v>70</v>
      </c>
      <c r="B32" s="748">
        <v>2240</v>
      </c>
      <c r="C32" s="722" t="s">
        <v>69</v>
      </c>
      <c r="D32" s="723">
        <v>0</v>
      </c>
      <c r="E32" s="723">
        <v>0</v>
      </c>
      <c r="F32" s="723">
        <v>0</v>
      </c>
      <c r="G32" s="723">
        <v>0</v>
      </c>
      <c r="H32" s="723">
        <v>0</v>
      </c>
      <c r="I32" s="723">
        <v>0</v>
      </c>
      <c r="J32" s="723">
        <v>0</v>
      </c>
      <c r="K32" s="723">
        <v>0</v>
      </c>
      <c r="L32" s="723">
        <v>0</v>
      </c>
      <c r="M32" s="674"/>
    </row>
    <row r="33" spans="1:13" ht="23.25" customHeight="1">
      <c r="A33" s="725" t="s">
        <v>72</v>
      </c>
      <c r="B33" s="748">
        <v>2250</v>
      </c>
      <c r="C33" s="722" t="s">
        <v>71</v>
      </c>
      <c r="D33" s="723">
        <v>0</v>
      </c>
      <c r="E33" s="723">
        <v>0</v>
      </c>
      <c r="F33" s="723">
        <v>0</v>
      </c>
      <c r="G33" s="723">
        <v>0</v>
      </c>
      <c r="H33" s="723">
        <v>0</v>
      </c>
      <c r="I33" s="723">
        <v>0</v>
      </c>
      <c r="J33" s="723">
        <v>0</v>
      </c>
      <c r="K33" s="723">
        <v>0</v>
      </c>
      <c r="L33" s="723">
        <v>0</v>
      </c>
      <c r="M33" s="674"/>
    </row>
    <row r="34" spans="1:13" ht="42.75" customHeight="1">
      <c r="A34" s="725" t="s">
        <v>326</v>
      </c>
      <c r="B34" s="748">
        <v>2260</v>
      </c>
      <c r="C34" s="722" t="s">
        <v>73</v>
      </c>
      <c r="D34" s="723">
        <v>0</v>
      </c>
      <c r="E34" s="723">
        <v>0</v>
      </c>
      <c r="F34" s="723">
        <v>0</v>
      </c>
      <c r="G34" s="723">
        <v>0</v>
      </c>
      <c r="H34" s="723">
        <v>0</v>
      </c>
      <c r="I34" s="723">
        <v>0</v>
      </c>
      <c r="J34" s="723">
        <v>0</v>
      </c>
      <c r="K34" s="723">
        <v>0</v>
      </c>
      <c r="L34" s="723">
        <v>0</v>
      </c>
      <c r="M34" s="674"/>
    </row>
    <row r="35" spans="1:13" ht="38.25" customHeight="1">
      <c r="A35" s="725" t="s">
        <v>327</v>
      </c>
      <c r="B35" s="748">
        <v>2270</v>
      </c>
      <c r="C35" s="722" t="s">
        <v>75</v>
      </c>
      <c r="D35" s="723">
        <v>0</v>
      </c>
      <c r="E35" s="723">
        <v>0</v>
      </c>
      <c r="F35" s="723">
        <v>0</v>
      </c>
      <c r="G35" s="723">
        <v>0</v>
      </c>
      <c r="H35" s="723">
        <v>0</v>
      </c>
      <c r="I35" s="723">
        <v>0</v>
      </c>
      <c r="J35" s="723">
        <v>0</v>
      </c>
      <c r="K35" s="723">
        <v>0</v>
      </c>
      <c r="L35" s="723">
        <v>0</v>
      </c>
      <c r="M35" s="676"/>
    </row>
    <row r="36" spans="1:13" ht="27.75" customHeight="1">
      <c r="A36" s="726" t="s">
        <v>329</v>
      </c>
      <c r="B36" s="711">
        <v>2271</v>
      </c>
      <c r="C36" s="724" t="s">
        <v>77</v>
      </c>
      <c r="D36" s="718">
        <v>0</v>
      </c>
      <c r="E36" s="718">
        <v>0</v>
      </c>
      <c r="F36" s="718">
        <v>0</v>
      </c>
      <c r="G36" s="718">
        <v>0</v>
      </c>
      <c r="H36" s="718">
        <v>0</v>
      </c>
      <c r="I36" s="718">
        <v>0</v>
      </c>
      <c r="J36" s="718">
        <v>0</v>
      </c>
      <c r="K36" s="718">
        <v>0</v>
      </c>
      <c r="L36" s="718">
        <v>0</v>
      </c>
      <c r="M36" s="674"/>
    </row>
    <row r="37" spans="1:13" ht="34.5" customHeight="1">
      <c r="A37" s="726" t="s">
        <v>330</v>
      </c>
      <c r="B37" s="711">
        <v>2272</v>
      </c>
      <c r="C37" s="724" t="s">
        <v>79</v>
      </c>
      <c r="D37" s="718">
        <v>0</v>
      </c>
      <c r="E37" s="718">
        <v>0</v>
      </c>
      <c r="F37" s="718">
        <v>0</v>
      </c>
      <c r="G37" s="718">
        <v>0</v>
      </c>
      <c r="H37" s="718">
        <v>0</v>
      </c>
      <c r="I37" s="718">
        <v>0</v>
      </c>
      <c r="J37" s="718">
        <v>0</v>
      </c>
      <c r="K37" s="718">
        <v>0</v>
      </c>
      <c r="L37" s="718">
        <v>0</v>
      </c>
      <c r="M37" s="674"/>
    </row>
    <row r="38" spans="1:13" ht="22.5" customHeight="1">
      <c r="A38" s="726" t="s">
        <v>331</v>
      </c>
      <c r="B38" s="711">
        <v>2273</v>
      </c>
      <c r="C38" s="724" t="s">
        <v>81</v>
      </c>
      <c r="D38" s="718">
        <v>0</v>
      </c>
      <c r="E38" s="718">
        <v>0</v>
      </c>
      <c r="F38" s="718">
        <v>0</v>
      </c>
      <c r="G38" s="718">
        <v>0</v>
      </c>
      <c r="H38" s="718">
        <v>0</v>
      </c>
      <c r="I38" s="718">
        <v>0</v>
      </c>
      <c r="J38" s="718">
        <v>0</v>
      </c>
      <c r="K38" s="718">
        <v>0</v>
      </c>
      <c r="L38" s="718">
        <v>0</v>
      </c>
      <c r="M38" s="674"/>
    </row>
    <row r="39" spans="1:13" ht="29.25" customHeight="1">
      <c r="A39" s="726" t="s">
        <v>332</v>
      </c>
      <c r="B39" s="711">
        <v>2274</v>
      </c>
      <c r="C39" s="724" t="s">
        <v>83</v>
      </c>
      <c r="D39" s="718">
        <v>0</v>
      </c>
      <c r="E39" s="718">
        <v>0</v>
      </c>
      <c r="F39" s="718">
        <v>0</v>
      </c>
      <c r="G39" s="718">
        <v>0</v>
      </c>
      <c r="H39" s="718">
        <v>0</v>
      </c>
      <c r="I39" s="718">
        <v>0</v>
      </c>
      <c r="J39" s="718">
        <v>0</v>
      </c>
      <c r="K39" s="718">
        <v>0</v>
      </c>
      <c r="L39" s="718">
        <v>0</v>
      </c>
      <c r="M39" s="674"/>
    </row>
    <row r="40" spans="1:13" ht="28.5" customHeight="1">
      <c r="A40" s="726" t="s">
        <v>333</v>
      </c>
      <c r="B40" s="711">
        <v>2275</v>
      </c>
      <c r="C40" s="724" t="s">
        <v>85</v>
      </c>
      <c r="D40" s="718">
        <v>0</v>
      </c>
      <c r="E40" s="718">
        <v>0</v>
      </c>
      <c r="F40" s="718">
        <v>0</v>
      </c>
      <c r="G40" s="718">
        <v>0</v>
      </c>
      <c r="H40" s="718">
        <v>0</v>
      </c>
      <c r="I40" s="718">
        <v>0</v>
      </c>
      <c r="J40" s="718">
        <v>0</v>
      </c>
      <c r="K40" s="718">
        <v>0</v>
      </c>
      <c r="L40" s="718">
        <v>0</v>
      </c>
      <c r="M40" s="674"/>
    </row>
    <row r="41" spans="1:13" ht="70.5" customHeight="1">
      <c r="A41" s="725" t="s">
        <v>335</v>
      </c>
      <c r="B41" s="748">
        <v>2280</v>
      </c>
      <c r="C41" s="722" t="s">
        <v>328</v>
      </c>
      <c r="D41" s="723">
        <v>0</v>
      </c>
      <c r="E41" s="723">
        <v>0</v>
      </c>
      <c r="F41" s="723">
        <v>0</v>
      </c>
      <c r="G41" s="723">
        <v>0</v>
      </c>
      <c r="H41" s="723">
        <v>0</v>
      </c>
      <c r="I41" s="723">
        <v>0</v>
      </c>
      <c r="J41" s="723">
        <v>0</v>
      </c>
      <c r="K41" s="723">
        <v>0</v>
      </c>
      <c r="L41" s="723">
        <v>0</v>
      </c>
      <c r="M41" s="676"/>
    </row>
    <row r="42" spans="1:13" ht="69" customHeight="1">
      <c r="A42" s="726" t="s">
        <v>335</v>
      </c>
      <c r="B42" s="711">
        <v>2281</v>
      </c>
      <c r="C42" s="724" t="s">
        <v>89</v>
      </c>
      <c r="D42" s="718">
        <v>0</v>
      </c>
      <c r="E42" s="718">
        <v>0</v>
      </c>
      <c r="F42" s="718">
        <v>0</v>
      </c>
      <c r="G42" s="718">
        <v>0</v>
      </c>
      <c r="H42" s="718">
        <v>0</v>
      </c>
      <c r="I42" s="718">
        <v>0</v>
      </c>
      <c r="J42" s="718">
        <v>0</v>
      </c>
      <c r="K42" s="718">
        <v>0</v>
      </c>
      <c r="L42" s="718">
        <v>0</v>
      </c>
      <c r="M42" s="674"/>
    </row>
    <row r="43" spans="1:13" ht="63.75" customHeight="1">
      <c r="A43" s="726" t="s">
        <v>336</v>
      </c>
      <c r="B43" s="711">
        <v>2282</v>
      </c>
      <c r="C43" s="724" t="s">
        <v>87</v>
      </c>
      <c r="D43" s="718">
        <v>0</v>
      </c>
      <c r="E43" s="718">
        <v>0</v>
      </c>
      <c r="F43" s="718">
        <v>0</v>
      </c>
      <c r="G43" s="718">
        <v>0</v>
      </c>
      <c r="H43" s="718">
        <v>0</v>
      </c>
      <c r="I43" s="718">
        <v>0</v>
      </c>
      <c r="J43" s="718">
        <v>0</v>
      </c>
      <c r="K43" s="718">
        <v>0</v>
      </c>
      <c r="L43" s="718">
        <v>0</v>
      </c>
      <c r="M43" s="674"/>
    </row>
    <row r="44" spans="1:13" ht="34.5">
      <c r="A44" s="743" t="s">
        <v>485</v>
      </c>
      <c r="B44" s="749">
        <v>2400</v>
      </c>
      <c r="C44" s="727">
        <v>240</v>
      </c>
      <c r="D44" s="728">
        <v>0</v>
      </c>
      <c r="E44" s="728">
        <v>0</v>
      </c>
      <c r="F44" s="728">
        <v>0</v>
      </c>
      <c r="G44" s="728">
        <v>0</v>
      </c>
      <c r="H44" s="728">
        <v>0</v>
      </c>
      <c r="I44" s="728">
        <v>0</v>
      </c>
      <c r="J44" s="728">
        <v>0</v>
      </c>
      <c r="K44" s="728">
        <v>0</v>
      </c>
      <c r="L44" s="728">
        <v>0</v>
      </c>
      <c r="M44" s="684"/>
    </row>
    <row r="45" spans="1:13" ht="41.25" customHeight="1">
      <c r="A45" s="744" t="s">
        <v>486</v>
      </c>
      <c r="B45" s="750">
        <v>2410</v>
      </c>
      <c r="C45" s="729">
        <v>250</v>
      </c>
      <c r="D45" s="730">
        <v>0</v>
      </c>
      <c r="E45" s="730">
        <v>0</v>
      </c>
      <c r="F45" s="730">
        <v>0</v>
      </c>
      <c r="G45" s="730">
        <v>0</v>
      </c>
      <c r="H45" s="730">
        <v>0</v>
      </c>
      <c r="I45" s="730">
        <v>0</v>
      </c>
      <c r="J45" s="730">
        <v>0</v>
      </c>
      <c r="K45" s="730">
        <v>0</v>
      </c>
      <c r="L45" s="730">
        <v>0</v>
      </c>
      <c r="M45" s="680"/>
    </row>
    <row r="46" spans="1:13" ht="36.75" customHeight="1">
      <c r="A46" s="744" t="s">
        <v>487</v>
      </c>
      <c r="B46" s="750">
        <v>2420</v>
      </c>
      <c r="C46" s="729">
        <v>260</v>
      </c>
      <c r="D46" s="730">
        <v>0</v>
      </c>
      <c r="E46" s="730">
        <v>0</v>
      </c>
      <c r="F46" s="730">
        <v>0</v>
      </c>
      <c r="G46" s="730">
        <v>0</v>
      </c>
      <c r="H46" s="730">
        <v>0</v>
      </c>
      <c r="I46" s="730">
        <v>0</v>
      </c>
      <c r="J46" s="730">
        <v>0</v>
      </c>
      <c r="K46" s="730">
        <v>0</v>
      </c>
      <c r="L46" s="730">
        <v>0</v>
      </c>
      <c r="M46" s="680"/>
    </row>
    <row r="47" spans="1:13" ht="19.5" customHeight="1">
      <c r="A47" s="732" t="s">
        <v>99</v>
      </c>
      <c r="B47" s="715">
        <v>2600</v>
      </c>
      <c r="C47" s="716" t="s">
        <v>98</v>
      </c>
      <c r="D47" s="731">
        <v>0</v>
      </c>
      <c r="E47" s="731">
        <v>0</v>
      </c>
      <c r="F47" s="731">
        <v>0</v>
      </c>
      <c r="G47" s="731">
        <v>0</v>
      </c>
      <c r="H47" s="731">
        <v>0</v>
      </c>
      <c r="I47" s="731">
        <v>0</v>
      </c>
      <c r="J47" s="731">
        <v>0</v>
      </c>
      <c r="K47" s="731">
        <v>0</v>
      </c>
      <c r="L47" s="731">
        <v>0</v>
      </c>
      <c r="M47" s="685"/>
    </row>
    <row r="48" spans="1:12" ht="56.25" customHeight="1">
      <c r="A48" s="725" t="s">
        <v>101</v>
      </c>
      <c r="B48" s="748">
        <v>2610</v>
      </c>
      <c r="C48" s="722" t="s">
        <v>100</v>
      </c>
      <c r="D48" s="730">
        <v>0</v>
      </c>
      <c r="E48" s="730">
        <v>0</v>
      </c>
      <c r="F48" s="730">
        <v>0</v>
      </c>
      <c r="G48" s="730">
        <v>0</v>
      </c>
      <c r="H48" s="730">
        <v>0</v>
      </c>
      <c r="I48" s="730">
        <v>0</v>
      </c>
      <c r="J48" s="730">
        <v>0</v>
      </c>
      <c r="K48" s="730">
        <v>0</v>
      </c>
      <c r="L48" s="730">
        <v>0</v>
      </c>
    </row>
    <row r="49" spans="1:12" ht="57.75" customHeight="1">
      <c r="A49" s="725" t="s">
        <v>103</v>
      </c>
      <c r="B49" s="748">
        <v>2620</v>
      </c>
      <c r="C49" s="722" t="s">
        <v>102</v>
      </c>
      <c r="D49" s="730">
        <v>0</v>
      </c>
      <c r="E49" s="730">
        <v>0</v>
      </c>
      <c r="F49" s="730">
        <v>0</v>
      </c>
      <c r="G49" s="730">
        <v>0</v>
      </c>
      <c r="H49" s="730">
        <v>0</v>
      </c>
      <c r="I49" s="730">
        <v>0</v>
      </c>
      <c r="J49" s="730">
        <v>0</v>
      </c>
      <c r="K49" s="730">
        <v>0</v>
      </c>
      <c r="L49" s="730">
        <v>0</v>
      </c>
    </row>
    <row r="50" spans="1:12" ht="61.5" customHeight="1">
      <c r="A50" s="725" t="s">
        <v>471</v>
      </c>
      <c r="B50" s="748">
        <v>2630</v>
      </c>
      <c r="C50" s="722" t="s">
        <v>104</v>
      </c>
      <c r="D50" s="730">
        <v>0</v>
      </c>
      <c r="E50" s="730">
        <v>0</v>
      </c>
      <c r="F50" s="730">
        <v>0</v>
      </c>
      <c r="G50" s="730">
        <v>0</v>
      </c>
      <c r="H50" s="730">
        <v>0</v>
      </c>
      <c r="I50" s="730">
        <v>0</v>
      </c>
      <c r="J50" s="730">
        <v>0</v>
      </c>
      <c r="K50" s="730">
        <v>0</v>
      </c>
      <c r="L50" s="730">
        <v>0</v>
      </c>
    </row>
    <row r="51" spans="1:12" ht="27.75" customHeight="1">
      <c r="A51" s="732" t="s">
        <v>105</v>
      </c>
      <c r="B51" s="715">
        <v>2700</v>
      </c>
      <c r="C51" s="716" t="s">
        <v>472</v>
      </c>
      <c r="D51" s="721">
        <v>0</v>
      </c>
      <c r="E51" s="721">
        <v>0</v>
      </c>
      <c r="F51" s="721">
        <v>0</v>
      </c>
      <c r="G51" s="721">
        <v>0</v>
      </c>
      <c r="H51" s="721">
        <v>0</v>
      </c>
      <c r="I51" s="721">
        <v>0</v>
      </c>
      <c r="J51" s="721">
        <v>0</v>
      </c>
      <c r="K51" s="721">
        <v>0</v>
      </c>
      <c r="L51" s="721">
        <v>0</v>
      </c>
    </row>
    <row r="52" spans="1:12" ht="29.25" customHeight="1">
      <c r="A52" s="725" t="s">
        <v>473</v>
      </c>
      <c r="B52" s="748">
        <v>2710</v>
      </c>
      <c r="C52" s="722" t="s">
        <v>106</v>
      </c>
      <c r="D52" s="730">
        <v>0</v>
      </c>
      <c r="E52" s="730">
        <v>0</v>
      </c>
      <c r="F52" s="730">
        <v>0</v>
      </c>
      <c r="G52" s="730">
        <v>0</v>
      </c>
      <c r="H52" s="730">
        <v>0</v>
      </c>
      <c r="I52" s="730">
        <v>0</v>
      </c>
      <c r="J52" s="730">
        <v>0</v>
      </c>
      <c r="K52" s="730">
        <v>0</v>
      </c>
      <c r="L52" s="730">
        <v>0</v>
      </c>
    </row>
    <row r="53" spans="1:12" ht="12.75">
      <c r="A53" s="725" t="s">
        <v>339</v>
      </c>
      <c r="B53" s="748">
        <v>2720</v>
      </c>
      <c r="C53" s="722" t="s">
        <v>108</v>
      </c>
      <c r="D53" s="730">
        <v>0</v>
      </c>
      <c r="E53" s="730">
        <v>0</v>
      </c>
      <c r="F53" s="730">
        <v>0</v>
      </c>
      <c r="G53" s="730">
        <v>0</v>
      </c>
      <c r="H53" s="730">
        <v>0</v>
      </c>
      <c r="I53" s="730">
        <v>0</v>
      </c>
      <c r="J53" s="730">
        <v>0</v>
      </c>
      <c r="K53" s="730">
        <v>0</v>
      </c>
      <c r="L53" s="730">
        <v>0</v>
      </c>
    </row>
    <row r="54" spans="1:12" ht="28.5" customHeight="1">
      <c r="A54" s="725" t="s">
        <v>340</v>
      </c>
      <c r="B54" s="748">
        <v>2730</v>
      </c>
      <c r="C54" s="722" t="s">
        <v>110</v>
      </c>
      <c r="D54" s="730">
        <v>0</v>
      </c>
      <c r="E54" s="730">
        <v>0</v>
      </c>
      <c r="F54" s="730">
        <v>0</v>
      </c>
      <c r="G54" s="730">
        <v>0</v>
      </c>
      <c r="H54" s="730">
        <v>0</v>
      </c>
      <c r="I54" s="730">
        <v>0</v>
      </c>
      <c r="J54" s="730">
        <v>0</v>
      </c>
      <c r="K54" s="730">
        <v>0</v>
      </c>
      <c r="L54" s="730">
        <v>0</v>
      </c>
    </row>
    <row r="55" spans="1:12" ht="17.25" customHeight="1">
      <c r="A55" s="732" t="s">
        <v>113</v>
      </c>
      <c r="B55" s="715">
        <v>2800</v>
      </c>
      <c r="C55" s="716" t="s">
        <v>112</v>
      </c>
      <c r="D55" s="721">
        <v>0</v>
      </c>
      <c r="E55" s="721">
        <v>0</v>
      </c>
      <c r="F55" s="721">
        <v>0</v>
      </c>
      <c r="G55" s="721">
        <v>0</v>
      </c>
      <c r="H55" s="721">
        <v>0</v>
      </c>
      <c r="I55" s="721">
        <v>0</v>
      </c>
      <c r="J55" s="721">
        <v>0</v>
      </c>
      <c r="K55" s="721">
        <v>0</v>
      </c>
      <c r="L55" s="721">
        <v>0</v>
      </c>
    </row>
    <row r="56" spans="1:12" ht="19.5" customHeight="1">
      <c r="A56" s="745" t="s">
        <v>341</v>
      </c>
      <c r="B56" s="715">
        <v>3000</v>
      </c>
      <c r="C56" s="716" t="s">
        <v>114</v>
      </c>
      <c r="D56" s="733">
        <v>486097</v>
      </c>
      <c r="E56" s="733">
        <v>0</v>
      </c>
      <c r="F56" s="733">
        <v>0</v>
      </c>
      <c r="G56" s="733">
        <v>0</v>
      </c>
      <c r="H56" s="733">
        <v>4</v>
      </c>
      <c r="I56" s="733">
        <v>29334.48</v>
      </c>
      <c r="J56" s="731">
        <v>29321.28</v>
      </c>
      <c r="K56" s="731">
        <v>9413.08</v>
      </c>
      <c r="L56" s="731">
        <v>13.200000000000728</v>
      </c>
    </row>
    <row r="57" spans="1:12" ht="25.5" customHeight="1">
      <c r="A57" s="732" t="s">
        <v>342</v>
      </c>
      <c r="B57" s="715">
        <v>3100</v>
      </c>
      <c r="C57" s="716" t="s">
        <v>116</v>
      </c>
      <c r="D57" s="734">
        <v>486097</v>
      </c>
      <c r="E57" s="734">
        <v>0</v>
      </c>
      <c r="F57" s="734">
        <v>0</v>
      </c>
      <c r="G57" s="734">
        <v>0</v>
      </c>
      <c r="H57" s="734">
        <v>4</v>
      </c>
      <c r="I57" s="734">
        <v>29334.48</v>
      </c>
      <c r="J57" s="721">
        <v>29321.28</v>
      </c>
      <c r="K57" s="721">
        <v>9413.08</v>
      </c>
      <c r="L57" s="721">
        <v>13.200000000000728</v>
      </c>
    </row>
    <row r="58" spans="1:12" ht="46.5" customHeight="1">
      <c r="A58" s="725" t="s">
        <v>343</v>
      </c>
      <c r="B58" s="748">
        <v>3110</v>
      </c>
      <c r="C58" s="722" t="s">
        <v>118</v>
      </c>
      <c r="D58" s="731">
        <v>0</v>
      </c>
      <c r="E58" s="731">
        <v>0</v>
      </c>
      <c r="F58" s="731">
        <v>0</v>
      </c>
      <c r="G58" s="731">
        <v>0</v>
      </c>
      <c r="H58" s="731">
        <v>4</v>
      </c>
      <c r="I58" s="731">
        <v>0</v>
      </c>
      <c r="J58" s="731">
        <v>0</v>
      </c>
      <c r="K58" s="731">
        <v>0</v>
      </c>
      <c r="L58" s="731">
        <v>0</v>
      </c>
    </row>
    <row r="59" spans="1:12" ht="34.5" customHeight="1">
      <c r="A59" s="725" t="s">
        <v>344</v>
      </c>
      <c r="B59" s="748">
        <v>3120</v>
      </c>
      <c r="C59" s="722" t="s">
        <v>120</v>
      </c>
      <c r="D59" s="731">
        <v>0</v>
      </c>
      <c r="E59" s="731">
        <v>0</v>
      </c>
      <c r="F59" s="731">
        <v>0</v>
      </c>
      <c r="G59" s="731">
        <v>0</v>
      </c>
      <c r="H59" s="731">
        <v>0</v>
      </c>
      <c r="I59" s="731">
        <v>0</v>
      </c>
      <c r="J59" s="731">
        <v>0</v>
      </c>
      <c r="K59" s="731">
        <v>0</v>
      </c>
      <c r="L59" s="731">
        <v>0</v>
      </c>
    </row>
    <row r="60" spans="1:12" ht="27.75" customHeight="1">
      <c r="A60" s="726" t="s">
        <v>474</v>
      </c>
      <c r="B60" s="711">
        <v>3121</v>
      </c>
      <c r="C60" s="724" t="s">
        <v>122</v>
      </c>
      <c r="D60" s="718">
        <v>0</v>
      </c>
      <c r="E60" s="718">
        <v>0</v>
      </c>
      <c r="F60" s="718">
        <v>0</v>
      </c>
      <c r="G60" s="718">
        <v>0</v>
      </c>
      <c r="H60" s="718">
        <v>0</v>
      </c>
      <c r="I60" s="718">
        <v>0</v>
      </c>
      <c r="J60" s="718">
        <v>0</v>
      </c>
      <c r="K60" s="718">
        <v>0</v>
      </c>
      <c r="L60" s="718">
        <v>0</v>
      </c>
    </row>
    <row r="61" spans="1:12" ht="50.25" customHeight="1">
      <c r="A61" s="726" t="s">
        <v>488</v>
      </c>
      <c r="B61" s="711">
        <v>3122</v>
      </c>
      <c r="C61" s="724" t="s">
        <v>124</v>
      </c>
      <c r="D61" s="718">
        <v>0</v>
      </c>
      <c r="E61" s="718">
        <v>0</v>
      </c>
      <c r="F61" s="718">
        <v>0</v>
      </c>
      <c r="G61" s="718">
        <v>0</v>
      </c>
      <c r="H61" s="718">
        <v>0</v>
      </c>
      <c r="I61" s="718">
        <v>0</v>
      </c>
      <c r="J61" s="718">
        <v>0</v>
      </c>
      <c r="K61" s="718">
        <v>0</v>
      </c>
      <c r="L61" s="718">
        <v>0</v>
      </c>
    </row>
    <row r="62" spans="1:12" ht="20.25" customHeight="1">
      <c r="A62" s="725" t="s">
        <v>345</v>
      </c>
      <c r="B62" s="748">
        <v>3130</v>
      </c>
      <c r="C62" s="722" t="s">
        <v>126</v>
      </c>
      <c r="D62" s="735">
        <v>486097</v>
      </c>
      <c r="E62" s="723">
        <v>0</v>
      </c>
      <c r="F62" s="723">
        <v>0</v>
      </c>
      <c r="G62" s="723">
        <v>0</v>
      </c>
      <c r="H62" s="735">
        <v>0</v>
      </c>
      <c r="I62" s="735">
        <v>29334.48</v>
      </c>
      <c r="J62" s="723">
        <v>29321.28</v>
      </c>
      <c r="K62" s="723">
        <v>9413.08</v>
      </c>
      <c r="L62" s="723">
        <v>13.200000000000728</v>
      </c>
    </row>
    <row r="63" spans="1:12" ht="41.25" customHeight="1">
      <c r="A63" s="726" t="s">
        <v>346</v>
      </c>
      <c r="B63" s="711">
        <v>3131</v>
      </c>
      <c r="C63" s="724" t="s">
        <v>128</v>
      </c>
      <c r="D63" s="718">
        <v>0</v>
      </c>
      <c r="E63" s="718">
        <v>0</v>
      </c>
      <c r="F63" s="718">
        <v>0</v>
      </c>
      <c r="G63" s="718">
        <v>0</v>
      </c>
      <c r="H63" s="718">
        <v>0</v>
      </c>
      <c r="I63" s="718">
        <v>0</v>
      </c>
      <c r="J63" s="718">
        <v>0</v>
      </c>
      <c r="K63" s="718">
        <v>0</v>
      </c>
      <c r="L63" s="718">
        <v>0</v>
      </c>
    </row>
    <row r="64" spans="1:12" ht="26.25" customHeight="1">
      <c r="A64" s="726" t="s">
        <v>347</v>
      </c>
      <c r="B64" s="711">
        <v>3132</v>
      </c>
      <c r="C64" s="724" t="s">
        <v>130</v>
      </c>
      <c r="D64" s="717">
        <v>486097</v>
      </c>
      <c r="E64" s="718">
        <v>0</v>
      </c>
      <c r="F64" s="718">
        <v>0</v>
      </c>
      <c r="G64" s="718">
        <v>0</v>
      </c>
      <c r="H64" s="717">
        <v>0</v>
      </c>
      <c r="I64" s="717">
        <v>29334.48</v>
      </c>
      <c r="J64" s="718">
        <v>29321.28</v>
      </c>
      <c r="K64" s="718">
        <v>9413.08</v>
      </c>
      <c r="L64" s="718">
        <v>13.200000000000728</v>
      </c>
    </row>
    <row r="65" spans="1:12" ht="22.5" customHeight="1">
      <c r="A65" s="725" t="s">
        <v>133</v>
      </c>
      <c r="B65" s="748">
        <v>3140</v>
      </c>
      <c r="C65" s="722" t="s">
        <v>132</v>
      </c>
      <c r="D65" s="723">
        <v>0</v>
      </c>
      <c r="E65" s="723">
        <v>0</v>
      </c>
      <c r="F65" s="723">
        <v>0</v>
      </c>
      <c r="G65" s="723">
        <v>0</v>
      </c>
      <c r="H65" s="723">
        <v>0</v>
      </c>
      <c r="I65" s="723">
        <v>0</v>
      </c>
      <c r="J65" s="723">
        <v>0</v>
      </c>
      <c r="K65" s="723">
        <v>0</v>
      </c>
      <c r="L65" s="723">
        <v>0</v>
      </c>
    </row>
    <row r="66" spans="1:12" ht="37.5" customHeight="1">
      <c r="A66" s="726" t="s">
        <v>135</v>
      </c>
      <c r="B66" s="711">
        <v>3141</v>
      </c>
      <c r="C66" s="724" t="s">
        <v>134</v>
      </c>
      <c r="D66" s="718">
        <v>0</v>
      </c>
      <c r="E66" s="718">
        <v>0</v>
      </c>
      <c r="F66" s="718">
        <v>0</v>
      </c>
      <c r="G66" s="718">
        <v>0</v>
      </c>
      <c r="H66" s="718">
        <v>0</v>
      </c>
      <c r="I66" s="718">
        <v>0</v>
      </c>
      <c r="J66" s="718">
        <v>0</v>
      </c>
      <c r="K66" s="718">
        <v>0</v>
      </c>
      <c r="L66" s="718">
        <v>0</v>
      </c>
    </row>
    <row r="67" spans="1:12" ht="36" customHeight="1">
      <c r="A67" s="726" t="s">
        <v>348</v>
      </c>
      <c r="B67" s="711">
        <v>3142</v>
      </c>
      <c r="C67" s="724" t="s">
        <v>136</v>
      </c>
      <c r="D67" s="718">
        <v>0</v>
      </c>
      <c r="E67" s="718">
        <v>0</v>
      </c>
      <c r="F67" s="718">
        <v>0</v>
      </c>
      <c r="G67" s="718">
        <v>0</v>
      </c>
      <c r="H67" s="718">
        <v>0</v>
      </c>
      <c r="I67" s="718">
        <v>0</v>
      </c>
      <c r="J67" s="718">
        <v>0</v>
      </c>
      <c r="K67" s="718">
        <v>0</v>
      </c>
      <c r="L67" s="718">
        <v>0</v>
      </c>
    </row>
    <row r="68" spans="1:12" ht="35.25" customHeight="1">
      <c r="A68" s="726" t="s">
        <v>349</v>
      </c>
      <c r="B68" s="711">
        <v>3143</v>
      </c>
      <c r="C68" s="724" t="s">
        <v>139</v>
      </c>
      <c r="D68" s="718">
        <v>0</v>
      </c>
      <c r="E68" s="718">
        <v>0</v>
      </c>
      <c r="F68" s="718">
        <v>0</v>
      </c>
      <c r="G68" s="718">
        <v>0</v>
      </c>
      <c r="H68" s="718">
        <v>0</v>
      </c>
      <c r="I68" s="718">
        <v>0</v>
      </c>
      <c r="J68" s="718">
        <v>0</v>
      </c>
      <c r="K68" s="718">
        <v>0</v>
      </c>
      <c r="L68" s="718">
        <v>0</v>
      </c>
    </row>
    <row r="69" spans="1:12" ht="39.75" customHeight="1">
      <c r="A69" s="725" t="s">
        <v>143</v>
      </c>
      <c r="B69" s="748">
        <v>3150</v>
      </c>
      <c r="C69" s="722" t="s">
        <v>141</v>
      </c>
      <c r="D69" s="731">
        <v>0</v>
      </c>
      <c r="E69" s="731">
        <v>0</v>
      </c>
      <c r="F69" s="731">
        <v>0</v>
      </c>
      <c r="G69" s="731">
        <v>0</v>
      </c>
      <c r="H69" s="731">
        <v>0</v>
      </c>
      <c r="I69" s="731">
        <v>0</v>
      </c>
      <c r="J69" s="731">
        <v>0</v>
      </c>
      <c r="K69" s="731">
        <v>0</v>
      </c>
      <c r="L69" s="731">
        <v>0</v>
      </c>
    </row>
    <row r="70" spans="1:12" ht="38.25" customHeight="1">
      <c r="A70" s="725" t="s">
        <v>476</v>
      </c>
      <c r="B70" s="748">
        <v>3160</v>
      </c>
      <c r="C70" s="722" t="s">
        <v>144</v>
      </c>
      <c r="D70" s="731">
        <v>0</v>
      </c>
      <c r="E70" s="731">
        <v>0</v>
      </c>
      <c r="F70" s="731">
        <v>0</v>
      </c>
      <c r="G70" s="731">
        <v>0</v>
      </c>
      <c r="H70" s="731">
        <v>0</v>
      </c>
      <c r="I70" s="731">
        <v>0</v>
      </c>
      <c r="J70" s="731">
        <v>0</v>
      </c>
      <c r="K70" s="731">
        <v>0</v>
      </c>
      <c r="L70" s="731">
        <v>0</v>
      </c>
    </row>
    <row r="71" spans="1:12" ht="21.75" customHeight="1">
      <c r="A71" s="732" t="s">
        <v>351</v>
      </c>
      <c r="B71" s="715">
        <v>3200</v>
      </c>
      <c r="C71" s="716" t="s">
        <v>146</v>
      </c>
      <c r="D71" s="720">
        <v>0</v>
      </c>
      <c r="E71" s="720">
        <v>0</v>
      </c>
      <c r="F71" s="720">
        <v>0</v>
      </c>
      <c r="G71" s="720">
        <v>0</v>
      </c>
      <c r="H71" s="720">
        <v>0</v>
      </c>
      <c r="I71" s="720">
        <v>0</v>
      </c>
      <c r="J71" s="720">
        <v>0</v>
      </c>
      <c r="K71" s="720">
        <v>0</v>
      </c>
      <c r="L71" s="720">
        <v>0</v>
      </c>
    </row>
    <row r="72" spans="1:12" ht="61.5" customHeight="1">
      <c r="A72" s="725" t="s">
        <v>353</v>
      </c>
      <c r="B72" s="748">
        <v>3210</v>
      </c>
      <c r="C72" s="722" t="s">
        <v>148</v>
      </c>
      <c r="D72" s="723">
        <v>0</v>
      </c>
      <c r="E72" s="723">
        <v>0</v>
      </c>
      <c r="F72" s="723">
        <v>0</v>
      </c>
      <c r="G72" s="723">
        <v>0</v>
      </c>
      <c r="H72" s="723">
        <v>0</v>
      </c>
      <c r="I72" s="723">
        <v>0</v>
      </c>
      <c r="J72" s="723">
        <v>0</v>
      </c>
      <c r="K72" s="723">
        <v>0</v>
      </c>
      <c r="L72" s="723">
        <v>0</v>
      </c>
    </row>
    <row r="73" spans="1:12" ht="63.75" customHeight="1">
      <c r="A73" s="725" t="s">
        <v>151</v>
      </c>
      <c r="B73" s="748">
        <v>3220</v>
      </c>
      <c r="C73" s="722" t="s">
        <v>150</v>
      </c>
      <c r="D73" s="723">
        <v>0</v>
      </c>
      <c r="E73" s="723">
        <v>0</v>
      </c>
      <c r="F73" s="723">
        <v>0</v>
      </c>
      <c r="G73" s="723">
        <v>0</v>
      </c>
      <c r="H73" s="723">
        <v>0</v>
      </c>
      <c r="I73" s="723">
        <v>0</v>
      </c>
      <c r="J73" s="723">
        <v>0</v>
      </c>
      <c r="K73" s="723">
        <v>0</v>
      </c>
      <c r="L73" s="723">
        <v>0</v>
      </c>
    </row>
    <row r="74" spans="1:12" ht="60.75" customHeight="1">
      <c r="A74" s="725" t="s">
        <v>153</v>
      </c>
      <c r="B74" s="748">
        <v>3230</v>
      </c>
      <c r="C74" s="722" t="s">
        <v>152</v>
      </c>
      <c r="D74" s="723">
        <v>0</v>
      </c>
      <c r="E74" s="723">
        <v>0</v>
      </c>
      <c r="F74" s="723">
        <v>0</v>
      </c>
      <c r="G74" s="723">
        <v>0</v>
      </c>
      <c r="H74" s="723">
        <v>0</v>
      </c>
      <c r="I74" s="723">
        <v>0</v>
      </c>
      <c r="J74" s="723">
        <v>0</v>
      </c>
      <c r="K74" s="723">
        <v>0</v>
      </c>
      <c r="L74" s="723">
        <v>0</v>
      </c>
    </row>
    <row r="75" spans="1:12" ht="40.5" customHeight="1">
      <c r="A75" s="725" t="s">
        <v>155</v>
      </c>
      <c r="B75" s="748">
        <v>3240</v>
      </c>
      <c r="C75" s="722" t="s">
        <v>154</v>
      </c>
      <c r="D75" s="723">
        <v>0</v>
      </c>
      <c r="E75" s="723">
        <v>0</v>
      </c>
      <c r="F75" s="723">
        <v>0</v>
      </c>
      <c r="G75" s="723">
        <v>0</v>
      </c>
      <c r="H75" s="723">
        <v>0</v>
      </c>
      <c r="I75" s="723">
        <v>0</v>
      </c>
      <c r="J75" s="723">
        <v>0</v>
      </c>
      <c r="K75" s="723">
        <v>0</v>
      </c>
      <c r="L75" s="723">
        <v>0</v>
      </c>
    </row>
    <row r="76" spans="1:12" ht="38.25" customHeight="1">
      <c r="A76" s="726" t="s">
        <v>358</v>
      </c>
      <c r="B76" s="711">
        <v>2450</v>
      </c>
      <c r="C76" s="724" t="s">
        <v>154</v>
      </c>
      <c r="D76" s="718">
        <v>0</v>
      </c>
      <c r="E76" s="718">
        <v>0</v>
      </c>
      <c r="F76" s="718">
        <v>0</v>
      </c>
      <c r="G76" s="718">
        <v>0</v>
      </c>
      <c r="H76" s="718">
        <v>0</v>
      </c>
      <c r="I76" s="718">
        <v>0</v>
      </c>
      <c r="J76" s="718">
        <v>0</v>
      </c>
      <c r="K76" s="718">
        <v>0</v>
      </c>
      <c r="L76" s="718">
        <v>0</v>
      </c>
    </row>
    <row r="77" spans="1:12" ht="22.5">
      <c r="A77" s="747" t="s">
        <v>359</v>
      </c>
      <c r="B77" s="727">
        <v>4100</v>
      </c>
      <c r="C77" s="736" t="s">
        <v>156</v>
      </c>
      <c r="D77" s="720">
        <v>0</v>
      </c>
      <c r="E77" s="720">
        <v>0</v>
      </c>
      <c r="F77" s="720">
        <v>0</v>
      </c>
      <c r="G77" s="720">
        <v>0</v>
      </c>
      <c r="H77" s="720">
        <v>0</v>
      </c>
      <c r="I77" s="720">
        <v>0</v>
      </c>
      <c r="J77" s="720">
        <v>0</v>
      </c>
      <c r="K77" s="720">
        <v>0</v>
      </c>
      <c r="L77" s="720">
        <v>0</v>
      </c>
    </row>
    <row r="78" spans="1:12" ht="22.5">
      <c r="A78" s="725" t="s">
        <v>361</v>
      </c>
      <c r="B78" s="748">
        <v>4110</v>
      </c>
      <c r="C78" s="722" t="s">
        <v>352</v>
      </c>
      <c r="D78" s="718">
        <v>0</v>
      </c>
      <c r="E78" s="718">
        <v>0</v>
      </c>
      <c r="F78" s="718">
        <v>0</v>
      </c>
      <c r="G78" s="718">
        <v>0</v>
      </c>
      <c r="H78" s="718">
        <v>0</v>
      </c>
      <c r="I78" s="718">
        <v>0</v>
      </c>
      <c r="J78" s="718">
        <v>0</v>
      </c>
      <c r="K78" s="718">
        <v>0</v>
      </c>
      <c r="L78" s="718">
        <v>0</v>
      </c>
    </row>
    <row r="79" spans="1:12" ht="46.5" customHeight="1">
      <c r="A79" s="726" t="s">
        <v>363</v>
      </c>
      <c r="B79" s="711">
        <v>4111</v>
      </c>
      <c r="C79" s="724" t="s">
        <v>354</v>
      </c>
      <c r="D79" s="718">
        <v>0</v>
      </c>
      <c r="E79" s="718">
        <v>0</v>
      </c>
      <c r="F79" s="718">
        <v>0</v>
      </c>
      <c r="G79" s="718">
        <v>0</v>
      </c>
      <c r="H79" s="718">
        <v>0</v>
      </c>
      <c r="I79" s="718">
        <v>0</v>
      </c>
      <c r="J79" s="718">
        <v>0</v>
      </c>
      <c r="K79" s="718">
        <v>0</v>
      </c>
      <c r="L79" s="718">
        <v>0</v>
      </c>
    </row>
    <row r="80" spans="1:13" ht="51" customHeight="1">
      <c r="A80" s="726" t="s">
        <v>365</v>
      </c>
      <c r="B80" s="711">
        <v>4112</v>
      </c>
      <c r="C80" s="724" t="s">
        <v>355</v>
      </c>
      <c r="D80" s="718">
        <v>0</v>
      </c>
      <c r="E80" s="718">
        <v>0</v>
      </c>
      <c r="F80" s="718">
        <v>0</v>
      </c>
      <c r="G80" s="718">
        <v>0</v>
      </c>
      <c r="H80" s="718">
        <v>0</v>
      </c>
      <c r="I80" s="718">
        <v>0</v>
      </c>
      <c r="J80" s="718">
        <v>0</v>
      </c>
      <c r="K80" s="718">
        <v>0</v>
      </c>
      <c r="L80" s="718">
        <v>0</v>
      </c>
      <c r="M80" s="674"/>
    </row>
    <row r="81" spans="1:13" ht="31.5" customHeight="1">
      <c r="A81" s="726" t="s">
        <v>367</v>
      </c>
      <c r="B81" s="711">
        <v>4113</v>
      </c>
      <c r="C81" s="724" t="s">
        <v>356</v>
      </c>
      <c r="D81" s="718">
        <v>0</v>
      </c>
      <c r="E81" s="718">
        <v>0</v>
      </c>
      <c r="F81" s="718">
        <v>0</v>
      </c>
      <c r="G81" s="718">
        <v>0</v>
      </c>
      <c r="H81" s="718">
        <v>0</v>
      </c>
      <c r="I81" s="718">
        <v>0</v>
      </c>
      <c r="J81" s="718">
        <v>0</v>
      </c>
      <c r="K81" s="718">
        <v>0</v>
      </c>
      <c r="L81" s="718">
        <v>0</v>
      </c>
      <c r="M81" s="674"/>
    </row>
    <row r="82" spans="1:13" ht="28.5" customHeight="1">
      <c r="A82" s="726" t="s">
        <v>369</v>
      </c>
      <c r="B82" s="711">
        <v>4120</v>
      </c>
      <c r="C82" s="724" t="s">
        <v>357</v>
      </c>
      <c r="D82" s="718">
        <v>0</v>
      </c>
      <c r="E82" s="718">
        <v>0</v>
      </c>
      <c r="F82" s="718">
        <v>0</v>
      </c>
      <c r="G82" s="718">
        <v>0</v>
      </c>
      <c r="H82" s="718">
        <v>0</v>
      </c>
      <c r="I82" s="718">
        <v>0</v>
      </c>
      <c r="J82" s="718">
        <v>0</v>
      </c>
      <c r="K82" s="718">
        <v>0</v>
      </c>
      <c r="L82" s="718">
        <v>0</v>
      </c>
      <c r="M82" s="674"/>
    </row>
    <row r="83" spans="1:13" ht="49.5" customHeight="1">
      <c r="A83" s="726" t="s">
        <v>371</v>
      </c>
      <c r="B83" s="711">
        <v>4121</v>
      </c>
      <c r="C83" s="724" t="s">
        <v>360</v>
      </c>
      <c r="D83" s="718">
        <v>0</v>
      </c>
      <c r="E83" s="718">
        <v>0</v>
      </c>
      <c r="F83" s="718">
        <v>0</v>
      </c>
      <c r="G83" s="718">
        <v>0</v>
      </c>
      <c r="H83" s="718">
        <v>0</v>
      </c>
      <c r="I83" s="718">
        <v>0</v>
      </c>
      <c r="J83" s="718">
        <v>0</v>
      </c>
      <c r="K83" s="718">
        <v>0</v>
      </c>
      <c r="L83" s="718">
        <v>0</v>
      </c>
      <c r="M83" s="674"/>
    </row>
    <row r="84" spans="1:13" ht="54" customHeight="1">
      <c r="A84" s="726" t="s">
        <v>373</v>
      </c>
      <c r="B84" s="711">
        <v>4122</v>
      </c>
      <c r="C84" s="724" t="s">
        <v>362</v>
      </c>
      <c r="D84" s="718">
        <v>0</v>
      </c>
      <c r="E84" s="718">
        <v>0</v>
      </c>
      <c r="F84" s="718">
        <v>0</v>
      </c>
      <c r="G84" s="718">
        <v>0</v>
      </c>
      <c r="H84" s="718">
        <v>0</v>
      </c>
      <c r="I84" s="718">
        <v>0</v>
      </c>
      <c r="J84" s="718">
        <v>0</v>
      </c>
      <c r="K84" s="718">
        <v>0</v>
      </c>
      <c r="L84" s="718">
        <v>0</v>
      </c>
      <c r="M84" s="674"/>
    </row>
    <row r="85" spans="1:13" ht="32.25" customHeight="1">
      <c r="A85" s="726" t="s">
        <v>375</v>
      </c>
      <c r="B85" s="711">
        <v>4123</v>
      </c>
      <c r="C85" s="724" t="s">
        <v>364</v>
      </c>
      <c r="D85" s="718">
        <v>0</v>
      </c>
      <c r="E85" s="718">
        <v>0</v>
      </c>
      <c r="F85" s="718">
        <v>0</v>
      </c>
      <c r="G85" s="718">
        <v>0</v>
      </c>
      <c r="H85" s="718">
        <v>0</v>
      </c>
      <c r="I85" s="718">
        <v>0</v>
      </c>
      <c r="J85" s="718">
        <v>0</v>
      </c>
      <c r="K85" s="718">
        <v>0</v>
      </c>
      <c r="L85" s="718">
        <v>0</v>
      </c>
      <c r="M85" s="674"/>
    </row>
    <row r="86" spans="1:13" ht="26.25" customHeight="1">
      <c r="A86" s="747" t="s">
        <v>377</v>
      </c>
      <c r="B86" s="727">
        <v>4200</v>
      </c>
      <c r="C86" s="736" t="s">
        <v>357</v>
      </c>
      <c r="D86" s="720">
        <v>0</v>
      </c>
      <c r="E86" s="720">
        <v>0</v>
      </c>
      <c r="F86" s="720">
        <v>0</v>
      </c>
      <c r="G86" s="720">
        <v>0</v>
      </c>
      <c r="H86" s="720">
        <v>0</v>
      </c>
      <c r="I86" s="720">
        <v>0</v>
      </c>
      <c r="J86" s="720">
        <v>0</v>
      </c>
      <c r="K86" s="720">
        <v>0</v>
      </c>
      <c r="L86" s="720">
        <v>0</v>
      </c>
      <c r="M86" s="685"/>
    </row>
    <row r="87" spans="1:13" ht="22.5">
      <c r="A87" s="726" t="s">
        <v>477</v>
      </c>
      <c r="B87" s="711">
        <v>4210</v>
      </c>
      <c r="C87" s="724" t="s">
        <v>360</v>
      </c>
      <c r="D87" s="718">
        <v>0</v>
      </c>
      <c r="E87" s="718">
        <v>0</v>
      </c>
      <c r="F87" s="718">
        <v>0</v>
      </c>
      <c r="G87" s="718">
        <v>0</v>
      </c>
      <c r="H87" s="718">
        <v>0</v>
      </c>
      <c r="I87" s="718">
        <v>0</v>
      </c>
      <c r="J87" s="718">
        <v>0</v>
      </c>
      <c r="K87" s="718">
        <v>0</v>
      </c>
      <c r="L87" s="718">
        <v>0</v>
      </c>
      <c r="M87" s="674"/>
    </row>
    <row r="88" spans="1:13" ht="23.25" customHeight="1">
      <c r="A88" s="726" t="s">
        <v>381</v>
      </c>
      <c r="B88" s="711">
        <v>4220</v>
      </c>
      <c r="C88" s="724" t="s">
        <v>370</v>
      </c>
      <c r="D88" s="737">
        <v>0</v>
      </c>
      <c r="E88" s="737">
        <v>0</v>
      </c>
      <c r="F88" s="737">
        <v>0</v>
      </c>
      <c r="G88" s="737">
        <v>0</v>
      </c>
      <c r="H88" s="737">
        <v>0</v>
      </c>
      <c r="I88" s="737">
        <v>0</v>
      </c>
      <c r="J88" s="737">
        <v>0</v>
      </c>
      <c r="K88" s="737">
        <v>0</v>
      </c>
      <c r="L88" s="737">
        <v>0</v>
      </c>
      <c r="M88" s="674"/>
    </row>
    <row r="89" spans="1:13" ht="16.5" customHeight="1">
      <c r="A89" s="746" t="s">
        <v>478</v>
      </c>
      <c r="B89" s="711">
        <v>5000</v>
      </c>
      <c r="C89" s="724" t="s">
        <v>362</v>
      </c>
      <c r="D89" s="737" t="s">
        <v>37</v>
      </c>
      <c r="E89" s="737">
        <v>486097</v>
      </c>
      <c r="F89" s="737" t="s">
        <v>37</v>
      </c>
      <c r="G89" s="737" t="s">
        <v>37</v>
      </c>
      <c r="H89" s="737" t="s">
        <v>37</v>
      </c>
      <c r="I89" s="737" t="s">
        <v>37</v>
      </c>
      <c r="J89" s="737" t="s">
        <v>37</v>
      </c>
      <c r="K89" s="737" t="s">
        <v>37</v>
      </c>
      <c r="L89" s="737" t="s">
        <v>37</v>
      </c>
      <c r="M89" s="674"/>
    </row>
    <row r="90" spans="1:13" ht="15">
      <c r="A90" s="686"/>
      <c r="B90" s="675"/>
      <c r="C90" s="681"/>
      <c r="D90" s="682"/>
      <c r="E90" s="679"/>
      <c r="F90" s="682"/>
      <c r="G90" s="682"/>
      <c r="H90" s="682"/>
      <c r="I90" s="682"/>
      <c r="J90" s="682"/>
      <c r="K90" s="682"/>
      <c r="L90" s="682"/>
      <c r="M90" s="674"/>
    </row>
    <row r="91" spans="1:13" ht="15">
      <c r="A91" s="686"/>
      <c r="B91" s="675"/>
      <c r="C91" s="681"/>
      <c r="D91" s="682"/>
      <c r="E91" s="679"/>
      <c r="F91" s="682"/>
      <c r="G91" s="682"/>
      <c r="H91" s="682"/>
      <c r="I91" s="682"/>
      <c r="J91" s="682"/>
      <c r="K91" s="682"/>
      <c r="L91" s="682"/>
      <c r="M91" s="674"/>
    </row>
    <row r="92" spans="1:13" ht="15">
      <c r="A92" s="689" t="s">
        <v>544</v>
      </c>
      <c r="B92" s="689"/>
      <c r="C92" s="689"/>
      <c r="D92" s="689"/>
      <c r="E92" s="689"/>
      <c r="F92" s="689" t="s">
        <v>545</v>
      </c>
      <c r="G92" s="689"/>
      <c r="H92" s="675"/>
      <c r="I92" s="675"/>
      <c r="J92" s="675"/>
      <c r="K92" s="675"/>
      <c r="L92" s="675"/>
      <c r="M92" s="675"/>
    </row>
    <row r="93" spans="1:13" ht="15">
      <c r="A93" s="689"/>
      <c r="B93" s="689"/>
      <c r="C93" s="689"/>
      <c r="D93" s="689"/>
      <c r="E93" s="689"/>
      <c r="F93" s="689"/>
      <c r="G93" s="689"/>
      <c r="H93" s="675"/>
      <c r="I93" s="675"/>
      <c r="J93" s="675"/>
      <c r="K93" s="675"/>
      <c r="L93" s="675"/>
      <c r="M93" s="675"/>
    </row>
    <row r="94" spans="1:13" ht="15">
      <c r="A94" s="689"/>
      <c r="B94" s="689"/>
      <c r="C94" s="689"/>
      <c r="D94" s="689"/>
      <c r="E94" s="689"/>
      <c r="F94" s="689"/>
      <c r="G94" s="689"/>
      <c r="H94" s="675"/>
      <c r="I94" s="675"/>
      <c r="J94" s="675"/>
      <c r="K94" s="675"/>
      <c r="L94" s="675"/>
      <c r="M94" s="675"/>
    </row>
    <row r="95" spans="1:13" ht="15">
      <c r="A95" s="689"/>
      <c r="B95" s="689"/>
      <c r="C95" s="689"/>
      <c r="D95" s="689"/>
      <c r="E95" s="689"/>
      <c r="F95" s="689"/>
      <c r="G95" s="689"/>
      <c r="H95" s="675"/>
      <c r="I95" s="675"/>
      <c r="J95" s="675"/>
      <c r="K95" s="675"/>
      <c r="L95" s="675"/>
      <c r="M95" s="675"/>
    </row>
    <row r="96" spans="1:13" ht="15">
      <c r="A96" s="689" t="s">
        <v>540</v>
      </c>
      <c r="B96" s="689"/>
      <c r="C96" s="689"/>
      <c r="D96" s="689"/>
      <c r="E96" s="689"/>
      <c r="F96" s="689" t="s">
        <v>450</v>
      </c>
      <c r="G96" s="689"/>
      <c r="H96" s="677"/>
      <c r="I96" s="675"/>
      <c r="J96" s="675"/>
      <c r="K96" s="675"/>
      <c r="L96" s="675"/>
      <c r="M96" s="675"/>
    </row>
    <row r="97" spans="1:13" ht="15">
      <c r="A97" s="689"/>
      <c r="B97" s="689"/>
      <c r="C97" s="689"/>
      <c r="D97" s="689"/>
      <c r="E97" s="689"/>
      <c r="F97" s="689"/>
      <c r="G97" s="689"/>
      <c r="H97" s="677"/>
      <c r="I97" s="675"/>
      <c r="J97" s="675"/>
      <c r="K97" s="675"/>
      <c r="L97" s="675"/>
      <c r="M97" s="675"/>
    </row>
    <row r="98" spans="1:13" ht="15">
      <c r="A98" s="689"/>
      <c r="B98" s="689"/>
      <c r="C98" s="689"/>
      <c r="D98" s="689"/>
      <c r="E98" s="689"/>
      <c r="F98" s="689"/>
      <c r="G98" s="689"/>
      <c r="H98" s="677"/>
      <c r="I98" s="675"/>
      <c r="J98" s="675"/>
      <c r="K98" s="675"/>
      <c r="L98" s="675"/>
      <c r="M98" s="675"/>
    </row>
    <row r="99" spans="1:13" ht="15">
      <c r="A99" s="689"/>
      <c r="B99" s="689"/>
      <c r="C99" s="689"/>
      <c r="D99" s="689"/>
      <c r="E99" s="689"/>
      <c r="F99" s="689"/>
      <c r="G99" s="689"/>
      <c r="H99" s="677"/>
      <c r="I99" s="675"/>
      <c r="J99" s="675"/>
      <c r="K99" s="675"/>
      <c r="L99" s="675"/>
      <c r="M99" s="675"/>
    </row>
    <row r="100" spans="1:13" ht="15">
      <c r="A100" s="688" t="s">
        <v>546</v>
      </c>
      <c r="B100" s="689"/>
      <c r="C100" s="689"/>
      <c r="D100" s="689"/>
      <c r="E100" s="689"/>
      <c r="F100" s="689"/>
      <c r="G100" s="689"/>
      <c r="H100" s="675"/>
      <c r="I100" s="675"/>
      <c r="J100" s="675"/>
      <c r="K100" s="675"/>
      <c r="L100" s="675"/>
      <c r="M100" s="675"/>
    </row>
    <row r="101" spans="1:13" ht="15">
      <c r="A101" s="689"/>
      <c r="B101" s="689"/>
      <c r="C101" s="689"/>
      <c r="D101" s="689"/>
      <c r="E101" s="689"/>
      <c r="F101" s="689"/>
      <c r="G101" s="689"/>
      <c r="H101" s="677"/>
      <c r="I101" s="675"/>
      <c r="J101" s="675"/>
      <c r="K101" s="675"/>
      <c r="L101" s="675"/>
      <c r="M101" s="674"/>
    </row>
  </sheetData>
  <sheetProtection/>
  <mergeCells count="6">
    <mergeCell ref="A12:C12"/>
    <mergeCell ref="E11:K11"/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D97" sqref="D97"/>
    </sheetView>
  </sheetViews>
  <sheetFormatPr defaultColWidth="9.140625" defaultRowHeight="12.75"/>
  <cols>
    <col min="1" max="1" width="59.57421875" style="752" customWidth="1"/>
    <col min="2" max="2" width="10.00390625" style="752" customWidth="1"/>
    <col min="3" max="3" width="11.8515625" style="752" customWidth="1"/>
    <col min="4" max="5" width="20.421875" style="752" customWidth="1"/>
    <col min="6" max="6" width="14.140625" style="752" customWidth="1"/>
    <col min="7" max="7" width="13.00390625" style="752" customWidth="1"/>
    <col min="8" max="8" width="15.421875" style="752" hidden="1" customWidth="1"/>
    <col min="9" max="10" width="18.421875" style="752" customWidth="1"/>
    <col min="11" max="11" width="20.57421875" style="752" customWidth="1"/>
    <col min="12" max="12" width="16.8515625" style="752" customWidth="1"/>
    <col min="13" max="13" width="15.421875" style="752" customWidth="1"/>
    <col min="14" max="16384" width="9.140625" style="752" customWidth="1"/>
  </cols>
  <sheetData>
    <row r="1" spans="1:12" ht="15.7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751"/>
      <c r="K1" s="751" t="s">
        <v>453</v>
      </c>
      <c r="L1" s="751"/>
    </row>
    <row r="2" spans="1:13" ht="15.75">
      <c r="A2" s="327" t="s">
        <v>454</v>
      </c>
      <c r="B2" s="327"/>
      <c r="C2" s="327"/>
      <c r="D2" s="327"/>
      <c r="E2" s="327"/>
      <c r="F2" s="327"/>
      <c r="G2" s="327"/>
      <c r="H2" s="327"/>
      <c r="I2" s="327"/>
      <c r="J2" s="328" t="s">
        <v>286</v>
      </c>
      <c r="K2" s="328"/>
      <c r="L2" s="328"/>
      <c r="M2" s="328"/>
    </row>
    <row r="3" spans="1:13" ht="19.5" customHeight="1">
      <c r="A3" s="327" t="s">
        <v>455</v>
      </c>
      <c r="B3" s="327"/>
      <c r="C3" s="327"/>
      <c r="D3" s="327"/>
      <c r="E3" s="327"/>
      <c r="F3" s="327"/>
      <c r="G3" s="327"/>
      <c r="H3" s="327"/>
      <c r="I3" s="327"/>
      <c r="J3" s="328" t="s">
        <v>288</v>
      </c>
      <c r="K3" s="328"/>
      <c r="L3" s="328"/>
      <c r="M3" s="328"/>
    </row>
    <row r="4" spans="1:13" ht="15.75">
      <c r="A4" s="327" t="str">
        <f>'[3]Ф.4-1'!A4:J4</f>
        <v>за І І квартал     2015 року</v>
      </c>
      <c r="B4" s="327"/>
      <c r="C4" s="327"/>
      <c r="D4" s="327"/>
      <c r="E4" s="327"/>
      <c r="F4" s="327"/>
      <c r="G4" s="327"/>
      <c r="H4" s="327"/>
      <c r="I4" s="327"/>
      <c r="J4" s="328" t="s">
        <v>289</v>
      </c>
      <c r="K4" s="328"/>
      <c r="L4" s="328"/>
      <c r="M4" s="328"/>
    </row>
    <row r="5" spans="1:12" ht="15.75">
      <c r="A5" s="329"/>
      <c r="B5" s="329"/>
      <c r="C5" s="329"/>
      <c r="D5" s="329"/>
      <c r="E5" s="329"/>
      <c r="F5" s="329"/>
      <c r="G5" s="329"/>
      <c r="H5" s="329"/>
      <c r="I5" s="329"/>
      <c r="J5" s="751"/>
      <c r="K5" s="751"/>
      <c r="L5" s="751"/>
    </row>
    <row r="6" spans="1:12" ht="15.75">
      <c r="A6" s="330" t="s">
        <v>290</v>
      </c>
      <c r="B6" s="330"/>
      <c r="C6" s="330"/>
      <c r="D6" s="330"/>
      <c r="E6" s="330"/>
      <c r="F6" s="330"/>
      <c r="G6" s="330"/>
      <c r="H6" s="330"/>
      <c r="I6" s="330"/>
      <c r="J6" s="753"/>
      <c r="K6" s="753"/>
      <c r="L6" s="753"/>
    </row>
    <row r="7" spans="1:12" ht="15.75">
      <c r="A7" s="330" t="s">
        <v>291</v>
      </c>
      <c r="B7" s="330" t="s">
        <v>457</v>
      </c>
      <c r="C7" s="330"/>
      <c r="D7" s="330"/>
      <c r="E7" s="330"/>
      <c r="F7" s="330"/>
      <c r="G7" s="330"/>
      <c r="H7" s="330"/>
      <c r="I7" s="330"/>
      <c r="J7" s="753"/>
      <c r="K7" s="753"/>
      <c r="L7" s="753"/>
    </row>
    <row r="8" spans="1:11" ht="15.75">
      <c r="A8" s="330" t="s">
        <v>400</v>
      </c>
      <c r="B8" s="331"/>
      <c r="C8" s="331"/>
      <c r="D8" s="331"/>
      <c r="E8" s="331"/>
      <c r="F8" s="331"/>
      <c r="G8" s="331"/>
      <c r="H8" s="331"/>
      <c r="I8" s="753"/>
      <c r="J8" s="754"/>
      <c r="K8" s="753"/>
    </row>
    <row r="9" spans="1:14" ht="15.75">
      <c r="A9" s="330" t="s">
        <v>294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 t="s">
        <v>5</v>
      </c>
      <c r="M9" s="755" t="s">
        <v>6</v>
      </c>
      <c r="N9" s="330"/>
    </row>
    <row r="10" spans="1:14" ht="15.75">
      <c r="A10" s="330" t="s">
        <v>295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 t="s">
        <v>8</v>
      </c>
      <c r="M10" s="756">
        <v>1210136600</v>
      </c>
      <c r="N10" s="330"/>
    </row>
    <row r="11" spans="1:14" ht="45.75" customHeight="1">
      <c r="A11" s="330" t="s">
        <v>296</v>
      </c>
      <c r="B11" s="330"/>
      <c r="C11" s="330"/>
      <c r="D11" s="330"/>
      <c r="E11" s="453" t="s">
        <v>297</v>
      </c>
      <c r="F11" s="757"/>
      <c r="G11" s="757"/>
      <c r="H11" s="757"/>
      <c r="I11" s="757"/>
      <c r="J11" s="757"/>
      <c r="K11" s="757"/>
      <c r="L11" s="758" t="s">
        <v>11</v>
      </c>
      <c r="M11" s="759">
        <v>420</v>
      </c>
      <c r="N11" s="330"/>
    </row>
    <row r="12" spans="1:12" ht="76.5" customHeight="1">
      <c r="A12" s="332" t="s">
        <v>298</v>
      </c>
      <c r="B12" s="332"/>
      <c r="C12" s="332"/>
      <c r="D12" s="333" t="s">
        <v>547</v>
      </c>
      <c r="E12" s="334"/>
      <c r="F12" s="330"/>
      <c r="G12" s="330"/>
      <c r="H12" s="330"/>
      <c r="I12" s="330"/>
      <c r="J12" s="753"/>
      <c r="K12" s="753"/>
      <c r="L12" s="753"/>
    </row>
    <row r="13" spans="1:12" ht="15.75">
      <c r="A13" s="330" t="str">
        <f>'[3]240900'!A13</f>
        <v>Періодичність: квартальна, річна</v>
      </c>
      <c r="B13" s="330"/>
      <c r="C13" s="330"/>
      <c r="D13" s="330" t="s">
        <v>548</v>
      </c>
      <c r="E13" s="330"/>
      <c r="G13" s="330"/>
      <c r="H13" s="330"/>
      <c r="I13" s="330"/>
      <c r="J13" s="330"/>
      <c r="K13" s="330"/>
      <c r="L13" s="330"/>
    </row>
    <row r="14" spans="1:12" ht="15.75">
      <c r="A14" s="330" t="s">
        <v>300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2" ht="15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35"/>
      <c r="L15" s="325"/>
    </row>
    <row r="16" spans="1:12" ht="15">
      <c r="A16" s="760"/>
      <c r="B16" s="761" t="s">
        <v>24</v>
      </c>
      <c r="C16" s="762" t="s">
        <v>227</v>
      </c>
      <c r="D16" s="761" t="s">
        <v>405</v>
      </c>
      <c r="E16" s="761" t="s">
        <v>405</v>
      </c>
      <c r="F16" s="762" t="s">
        <v>406</v>
      </c>
      <c r="G16" s="762" t="s">
        <v>407</v>
      </c>
      <c r="H16" s="762" t="s">
        <v>408</v>
      </c>
      <c r="I16" s="762" t="s">
        <v>409</v>
      </c>
      <c r="J16" s="762" t="s">
        <v>410</v>
      </c>
      <c r="K16" s="762" t="s">
        <v>411</v>
      </c>
      <c r="L16" s="763" t="s">
        <v>406</v>
      </c>
    </row>
    <row r="17" spans="1:12" ht="15">
      <c r="A17" s="764" t="s">
        <v>23</v>
      </c>
      <c r="B17" s="335" t="s">
        <v>420</v>
      </c>
      <c r="C17" s="764" t="s">
        <v>228</v>
      </c>
      <c r="D17" s="335" t="s">
        <v>412</v>
      </c>
      <c r="E17" s="335" t="s">
        <v>412</v>
      </c>
      <c r="F17" s="764" t="s">
        <v>413</v>
      </c>
      <c r="G17" s="764" t="s">
        <v>414</v>
      </c>
      <c r="H17" s="764" t="s">
        <v>415</v>
      </c>
      <c r="I17" s="764" t="s">
        <v>461</v>
      </c>
      <c r="J17" s="764"/>
      <c r="K17" s="764"/>
      <c r="L17" s="765" t="s">
        <v>419</v>
      </c>
    </row>
    <row r="18" spans="1:12" ht="15">
      <c r="A18" s="766"/>
      <c r="B18" s="335" t="s">
        <v>426</v>
      </c>
      <c r="C18" s="764"/>
      <c r="D18" s="335" t="s">
        <v>421</v>
      </c>
      <c r="E18" s="335" t="s">
        <v>462</v>
      </c>
      <c r="F18" s="764" t="s">
        <v>463</v>
      </c>
      <c r="G18" s="764" t="s">
        <v>423</v>
      </c>
      <c r="H18" s="764"/>
      <c r="I18" s="764" t="s">
        <v>464</v>
      </c>
      <c r="J18" s="764" t="s">
        <v>464</v>
      </c>
      <c r="K18" s="764" t="s">
        <v>464</v>
      </c>
      <c r="L18" s="765" t="s">
        <v>422</v>
      </c>
    </row>
    <row r="19" spans="1:12" ht="14.25" customHeight="1">
      <c r="A19" s="767"/>
      <c r="B19" s="335"/>
      <c r="C19" s="764"/>
      <c r="D19" s="335"/>
      <c r="E19" s="335" t="s">
        <v>465</v>
      </c>
      <c r="F19" s="764" t="s">
        <v>427</v>
      </c>
      <c r="G19" s="764"/>
      <c r="H19" s="764"/>
      <c r="I19" s="764" t="s">
        <v>428</v>
      </c>
      <c r="J19" s="764" t="s">
        <v>428</v>
      </c>
      <c r="K19" s="764" t="s">
        <v>428</v>
      </c>
      <c r="L19" s="765" t="s">
        <v>429</v>
      </c>
    </row>
    <row r="20" spans="1:13" ht="15">
      <c r="A20" s="337">
        <v>1</v>
      </c>
      <c r="B20" s="768">
        <v>2</v>
      </c>
      <c r="C20" s="337">
        <v>3</v>
      </c>
      <c r="D20" s="769">
        <v>4</v>
      </c>
      <c r="E20" s="769">
        <v>5</v>
      </c>
      <c r="F20" s="337">
        <v>6</v>
      </c>
      <c r="G20" s="337">
        <v>7</v>
      </c>
      <c r="H20" s="337">
        <v>8</v>
      </c>
      <c r="I20" s="770">
        <v>8</v>
      </c>
      <c r="J20" s="337">
        <v>9</v>
      </c>
      <c r="K20" s="769">
        <v>10</v>
      </c>
      <c r="L20" s="769">
        <v>11</v>
      </c>
      <c r="M20" s="771"/>
    </row>
    <row r="21" spans="1:13" ht="15.75">
      <c r="A21" s="772" t="s">
        <v>466</v>
      </c>
      <c r="B21" s="344" t="s">
        <v>313</v>
      </c>
      <c r="C21" s="345" t="s">
        <v>38</v>
      </c>
      <c r="D21" s="340">
        <f>D22+D57</f>
        <v>58008</v>
      </c>
      <c r="E21" s="340">
        <v>58008</v>
      </c>
      <c r="F21" s="347">
        <f aca="true" t="shared" si="0" ref="F21:L21">F22+F57</f>
        <v>0</v>
      </c>
      <c r="G21" s="347">
        <f t="shared" si="0"/>
        <v>0</v>
      </c>
      <c r="H21" s="340">
        <f t="shared" si="0"/>
        <v>4</v>
      </c>
      <c r="I21" s="340">
        <f t="shared" si="0"/>
        <v>58007.86</v>
      </c>
      <c r="J21" s="347">
        <f t="shared" si="0"/>
        <v>58007.86</v>
      </c>
      <c r="K21" s="347">
        <f t="shared" si="0"/>
        <v>0</v>
      </c>
      <c r="L21" s="347">
        <f t="shared" si="0"/>
        <v>0</v>
      </c>
      <c r="M21" s="773"/>
    </row>
    <row r="22" spans="1:12" ht="29.25">
      <c r="A22" s="339" t="s">
        <v>549</v>
      </c>
      <c r="B22" s="774">
        <v>2000</v>
      </c>
      <c r="C22" s="345" t="s">
        <v>41</v>
      </c>
      <c r="D22" s="349">
        <f>SUM(D23+D28+D45+D48+D56+D52)</f>
        <v>0</v>
      </c>
      <c r="E22" s="349">
        <f aca="true" t="shared" si="1" ref="E22:L22">SUM(E23+E28+E45+E48+E56+E52)</f>
        <v>0</v>
      </c>
      <c r="F22" s="349">
        <f t="shared" si="1"/>
        <v>0</v>
      </c>
      <c r="G22" s="349">
        <f t="shared" si="1"/>
        <v>0</v>
      </c>
      <c r="H22" s="349">
        <f t="shared" si="1"/>
        <v>0</v>
      </c>
      <c r="I22" s="349">
        <f t="shared" si="1"/>
        <v>0</v>
      </c>
      <c r="J22" s="349">
        <f t="shared" si="1"/>
        <v>0</v>
      </c>
      <c r="K22" s="349">
        <f t="shared" si="1"/>
        <v>0</v>
      </c>
      <c r="L22" s="349">
        <f t="shared" si="1"/>
        <v>0</v>
      </c>
    </row>
    <row r="23" spans="1:12" ht="15.75">
      <c r="A23" s="348" t="s">
        <v>46</v>
      </c>
      <c r="B23" s="774">
        <v>2100</v>
      </c>
      <c r="C23" s="345" t="s">
        <v>44</v>
      </c>
      <c r="D23" s="775">
        <f>SUM(D24+D27)</f>
        <v>0</v>
      </c>
      <c r="E23" s="775">
        <f aca="true" t="shared" si="2" ref="E23:L23">SUM(E24+E27)</f>
        <v>0</v>
      </c>
      <c r="F23" s="775">
        <f t="shared" si="2"/>
        <v>0</v>
      </c>
      <c r="G23" s="775">
        <f t="shared" si="2"/>
        <v>0</v>
      </c>
      <c r="H23" s="775">
        <f t="shared" si="2"/>
        <v>0</v>
      </c>
      <c r="I23" s="775">
        <f t="shared" si="2"/>
        <v>0</v>
      </c>
      <c r="J23" s="775">
        <f t="shared" si="2"/>
        <v>0</v>
      </c>
      <c r="K23" s="775">
        <f t="shared" si="2"/>
        <v>0</v>
      </c>
      <c r="L23" s="775">
        <f t="shared" si="2"/>
        <v>0</v>
      </c>
    </row>
    <row r="24" spans="1:12" ht="15">
      <c r="A24" s="350" t="s">
        <v>467</v>
      </c>
      <c r="B24" s="776">
        <v>2110</v>
      </c>
      <c r="C24" s="351" t="s">
        <v>48</v>
      </c>
      <c r="D24" s="777">
        <f>SUM(D25:D26)</f>
        <v>0</v>
      </c>
      <c r="E24" s="777">
        <f aca="true" t="shared" si="3" ref="E24:L24">SUM(E25:E26)</f>
        <v>0</v>
      </c>
      <c r="F24" s="777">
        <f t="shared" si="3"/>
        <v>0</v>
      </c>
      <c r="G24" s="777">
        <f t="shared" si="3"/>
        <v>0</v>
      </c>
      <c r="H24" s="777">
        <f t="shared" si="3"/>
        <v>0</v>
      </c>
      <c r="I24" s="777">
        <f t="shared" si="3"/>
        <v>0</v>
      </c>
      <c r="J24" s="777">
        <f t="shared" si="3"/>
        <v>0</v>
      </c>
      <c r="K24" s="777">
        <f t="shared" si="3"/>
        <v>0</v>
      </c>
      <c r="L24" s="777">
        <f t="shared" si="3"/>
        <v>0</v>
      </c>
    </row>
    <row r="25" spans="1:12" ht="15">
      <c r="A25" s="353" t="s">
        <v>52</v>
      </c>
      <c r="B25" s="360">
        <v>2111</v>
      </c>
      <c r="C25" s="338" t="s">
        <v>51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>
        <v>0</v>
      </c>
    </row>
    <row r="26" spans="1:12" ht="15">
      <c r="A26" s="353" t="s">
        <v>321</v>
      </c>
      <c r="B26" s="360">
        <v>2112</v>
      </c>
      <c r="C26" s="338" t="s">
        <v>54</v>
      </c>
      <c r="D26" s="347">
        <v>0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>
        <v>0</v>
      </c>
    </row>
    <row r="27" spans="1:12" ht="15">
      <c r="A27" s="350" t="s">
        <v>322</v>
      </c>
      <c r="B27" s="776">
        <v>2120</v>
      </c>
      <c r="C27" s="351" t="s">
        <v>57</v>
      </c>
      <c r="D27" s="777">
        <v>0</v>
      </c>
      <c r="E27" s="777">
        <v>0</v>
      </c>
      <c r="F27" s="777">
        <v>0</v>
      </c>
      <c r="G27" s="777">
        <v>0</v>
      </c>
      <c r="H27" s="777">
        <v>0</v>
      </c>
      <c r="I27" s="777">
        <v>0</v>
      </c>
      <c r="J27" s="777">
        <v>0</v>
      </c>
      <c r="K27" s="777">
        <v>0</v>
      </c>
      <c r="L27" s="777">
        <v>0</v>
      </c>
    </row>
    <row r="28" spans="1:12" s="778" customFormat="1" ht="15.75">
      <c r="A28" s="348" t="s">
        <v>61</v>
      </c>
      <c r="B28" s="774">
        <v>2200</v>
      </c>
      <c r="C28" s="345" t="s">
        <v>60</v>
      </c>
      <c r="D28" s="775">
        <f>D29+D30+D31+D32+D33+D34+D35+D41</f>
        <v>0</v>
      </c>
      <c r="E28" s="775">
        <f aca="true" t="shared" si="4" ref="E28:L28">E29+E30+E31+E32+E33+E34+E35+E41</f>
        <v>0</v>
      </c>
      <c r="F28" s="775">
        <f t="shared" si="4"/>
        <v>0</v>
      </c>
      <c r="G28" s="775">
        <f t="shared" si="4"/>
        <v>0</v>
      </c>
      <c r="H28" s="775">
        <f t="shared" si="4"/>
        <v>0</v>
      </c>
      <c r="I28" s="775">
        <f t="shared" si="4"/>
        <v>0</v>
      </c>
      <c r="J28" s="775">
        <f t="shared" si="4"/>
        <v>0</v>
      </c>
      <c r="K28" s="775">
        <f t="shared" si="4"/>
        <v>0</v>
      </c>
      <c r="L28" s="775">
        <f t="shared" si="4"/>
        <v>0</v>
      </c>
    </row>
    <row r="29" spans="1:12" ht="15">
      <c r="A29" s="355" t="s">
        <v>436</v>
      </c>
      <c r="B29" s="776">
        <v>2210</v>
      </c>
      <c r="C29" s="351" t="s">
        <v>63</v>
      </c>
      <c r="D29" s="777">
        <v>0</v>
      </c>
      <c r="E29" s="777">
        <v>0</v>
      </c>
      <c r="F29" s="777">
        <v>0</v>
      </c>
      <c r="G29" s="777">
        <v>0</v>
      </c>
      <c r="H29" s="777">
        <v>0</v>
      </c>
      <c r="I29" s="777">
        <v>0</v>
      </c>
      <c r="J29" s="777">
        <v>0</v>
      </c>
      <c r="K29" s="777">
        <v>0</v>
      </c>
      <c r="L29" s="777">
        <v>0</v>
      </c>
    </row>
    <row r="30" spans="1:12" ht="15">
      <c r="A30" s="350" t="s">
        <v>325</v>
      </c>
      <c r="B30" s="776">
        <v>2220</v>
      </c>
      <c r="C30" s="351" t="s">
        <v>65</v>
      </c>
      <c r="D30" s="777">
        <v>0</v>
      </c>
      <c r="E30" s="777">
        <v>0</v>
      </c>
      <c r="F30" s="777">
        <v>0</v>
      </c>
      <c r="G30" s="777">
        <v>0</v>
      </c>
      <c r="H30" s="777">
        <v>0</v>
      </c>
      <c r="I30" s="777">
        <v>0</v>
      </c>
      <c r="J30" s="777">
        <v>0</v>
      </c>
      <c r="K30" s="777">
        <v>0</v>
      </c>
      <c r="L30" s="777">
        <v>0</v>
      </c>
    </row>
    <row r="31" spans="1:12" ht="15">
      <c r="A31" s="350" t="s">
        <v>68</v>
      </c>
      <c r="B31" s="776">
        <v>2230</v>
      </c>
      <c r="C31" s="351" t="s">
        <v>67</v>
      </c>
      <c r="D31" s="777">
        <v>0</v>
      </c>
      <c r="E31" s="777">
        <v>0</v>
      </c>
      <c r="F31" s="777">
        <v>0</v>
      </c>
      <c r="G31" s="777">
        <v>0</v>
      </c>
      <c r="H31" s="777">
        <v>0</v>
      </c>
      <c r="I31" s="777">
        <v>0</v>
      </c>
      <c r="J31" s="777">
        <v>0</v>
      </c>
      <c r="K31" s="777">
        <v>0</v>
      </c>
      <c r="L31" s="777">
        <v>0</v>
      </c>
    </row>
    <row r="32" spans="1:12" ht="15">
      <c r="A32" s="350" t="s">
        <v>70</v>
      </c>
      <c r="B32" s="776">
        <v>2240</v>
      </c>
      <c r="C32" s="351" t="s">
        <v>69</v>
      </c>
      <c r="D32" s="777">
        <v>0</v>
      </c>
      <c r="E32" s="777">
        <v>0</v>
      </c>
      <c r="F32" s="777">
        <v>0</v>
      </c>
      <c r="G32" s="777">
        <v>0</v>
      </c>
      <c r="H32" s="777">
        <v>0</v>
      </c>
      <c r="I32" s="777">
        <v>0</v>
      </c>
      <c r="J32" s="777">
        <v>0</v>
      </c>
      <c r="K32" s="777">
        <v>0</v>
      </c>
      <c r="L32" s="777">
        <v>0</v>
      </c>
    </row>
    <row r="33" spans="1:12" ht="15">
      <c r="A33" s="350" t="s">
        <v>72</v>
      </c>
      <c r="B33" s="776">
        <v>2250</v>
      </c>
      <c r="C33" s="351" t="s">
        <v>71</v>
      </c>
      <c r="D33" s="777">
        <v>0</v>
      </c>
      <c r="E33" s="777">
        <v>0</v>
      </c>
      <c r="F33" s="777">
        <v>0</v>
      </c>
      <c r="G33" s="777">
        <v>0</v>
      </c>
      <c r="H33" s="777">
        <v>0</v>
      </c>
      <c r="I33" s="777">
        <v>0</v>
      </c>
      <c r="J33" s="777">
        <v>0</v>
      </c>
      <c r="K33" s="777">
        <v>0</v>
      </c>
      <c r="L33" s="777">
        <v>0</v>
      </c>
    </row>
    <row r="34" spans="1:12" ht="15">
      <c r="A34" s="355" t="s">
        <v>326</v>
      </c>
      <c r="B34" s="776">
        <v>2260</v>
      </c>
      <c r="C34" s="351" t="s">
        <v>73</v>
      </c>
      <c r="D34" s="777">
        <v>0</v>
      </c>
      <c r="E34" s="777">
        <v>0</v>
      </c>
      <c r="F34" s="777">
        <v>0</v>
      </c>
      <c r="G34" s="777">
        <v>0</v>
      </c>
      <c r="H34" s="777">
        <v>0</v>
      </c>
      <c r="I34" s="777">
        <v>0</v>
      </c>
      <c r="J34" s="777">
        <v>0</v>
      </c>
      <c r="K34" s="777">
        <v>0</v>
      </c>
      <c r="L34" s="777">
        <v>0</v>
      </c>
    </row>
    <row r="35" spans="1:12" ht="15">
      <c r="A35" s="350" t="s">
        <v>327</v>
      </c>
      <c r="B35" s="776">
        <v>2270</v>
      </c>
      <c r="C35" s="351" t="s">
        <v>75</v>
      </c>
      <c r="D35" s="777">
        <f>SUM(D36:D40)</f>
        <v>0</v>
      </c>
      <c r="E35" s="777">
        <f aca="true" t="shared" si="5" ref="E35:L35">SUM(E36:E40)</f>
        <v>0</v>
      </c>
      <c r="F35" s="777">
        <f t="shared" si="5"/>
        <v>0</v>
      </c>
      <c r="G35" s="777">
        <f t="shared" si="5"/>
        <v>0</v>
      </c>
      <c r="H35" s="777">
        <f t="shared" si="5"/>
        <v>0</v>
      </c>
      <c r="I35" s="777">
        <f t="shared" si="5"/>
        <v>0</v>
      </c>
      <c r="J35" s="777">
        <f t="shared" si="5"/>
        <v>0</v>
      </c>
      <c r="K35" s="777">
        <f t="shared" si="5"/>
        <v>0</v>
      </c>
      <c r="L35" s="777">
        <f t="shared" si="5"/>
        <v>0</v>
      </c>
    </row>
    <row r="36" spans="1:12" ht="15">
      <c r="A36" s="353" t="s">
        <v>329</v>
      </c>
      <c r="B36" s="360">
        <v>2271</v>
      </c>
      <c r="C36" s="338" t="s">
        <v>77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</row>
    <row r="37" spans="1:12" ht="15">
      <c r="A37" s="353" t="s">
        <v>330</v>
      </c>
      <c r="B37" s="360">
        <v>2272</v>
      </c>
      <c r="C37" s="338" t="s">
        <v>79</v>
      </c>
      <c r="D37" s="347">
        <v>0</v>
      </c>
      <c r="E37" s="347">
        <v>0</v>
      </c>
      <c r="F37" s="347">
        <v>0</v>
      </c>
      <c r="G37" s="347">
        <v>0</v>
      </c>
      <c r="H37" s="347">
        <v>0</v>
      </c>
      <c r="I37" s="347">
        <v>0</v>
      </c>
      <c r="J37" s="347">
        <v>0</v>
      </c>
      <c r="K37" s="347">
        <v>0</v>
      </c>
      <c r="L37" s="347">
        <v>0</v>
      </c>
    </row>
    <row r="38" spans="1:12" ht="15">
      <c r="A38" s="353" t="s">
        <v>331</v>
      </c>
      <c r="B38" s="360">
        <v>2273</v>
      </c>
      <c r="C38" s="338" t="s">
        <v>81</v>
      </c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</row>
    <row r="39" spans="1:12" ht="15">
      <c r="A39" s="353" t="s">
        <v>332</v>
      </c>
      <c r="B39" s="360">
        <v>2274</v>
      </c>
      <c r="C39" s="338" t="s">
        <v>83</v>
      </c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0</v>
      </c>
      <c r="J39" s="347">
        <v>0</v>
      </c>
      <c r="K39" s="347">
        <v>0</v>
      </c>
      <c r="L39" s="347">
        <v>0</v>
      </c>
    </row>
    <row r="40" spans="1:12" ht="15">
      <c r="A40" s="353" t="s">
        <v>333</v>
      </c>
      <c r="B40" s="360">
        <v>2275</v>
      </c>
      <c r="C40" s="338" t="s">
        <v>85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v>0</v>
      </c>
      <c r="J40" s="347">
        <v>0</v>
      </c>
      <c r="K40" s="347">
        <v>0</v>
      </c>
      <c r="L40" s="347">
        <v>0</v>
      </c>
    </row>
    <row r="41" spans="1:12" ht="28.5">
      <c r="A41" s="355" t="s">
        <v>335</v>
      </c>
      <c r="B41" s="776">
        <v>2280</v>
      </c>
      <c r="C41" s="351" t="s">
        <v>328</v>
      </c>
      <c r="D41" s="777">
        <f>SUM(D42:D43)</f>
        <v>0</v>
      </c>
      <c r="E41" s="777">
        <f aca="true" t="shared" si="6" ref="E41:L41">SUM(E42:E43)</f>
        <v>0</v>
      </c>
      <c r="F41" s="777">
        <f t="shared" si="6"/>
        <v>0</v>
      </c>
      <c r="G41" s="777">
        <f t="shared" si="6"/>
        <v>0</v>
      </c>
      <c r="H41" s="777">
        <f t="shared" si="6"/>
        <v>0</v>
      </c>
      <c r="I41" s="777">
        <f t="shared" si="6"/>
        <v>0</v>
      </c>
      <c r="J41" s="777">
        <f t="shared" si="6"/>
        <v>0</v>
      </c>
      <c r="K41" s="777">
        <f t="shared" si="6"/>
        <v>0</v>
      </c>
      <c r="L41" s="777">
        <f t="shared" si="6"/>
        <v>0</v>
      </c>
    </row>
    <row r="42" spans="1:12" ht="28.5">
      <c r="A42" s="357" t="s">
        <v>335</v>
      </c>
      <c r="B42" s="360">
        <v>2281</v>
      </c>
      <c r="C42" s="338" t="s">
        <v>89</v>
      </c>
      <c r="D42" s="347">
        <v>0</v>
      </c>
      <c r="E42" s="347">
        <v>0</v>
      </c>
      <c r="F42" s="347">
        <v>0</v>
      </c>
      <c r="G42" s="347">
        <v>0</v>
      </c>
      <c r="H42" s="347">
        <v>0</v>
      </c>
      <c r="I42" s="347">
        <v>0</v>
      </c>
      <c r="J42" s="347">
        <v>0</v>
      </c>
      <c r="K42" s="347">
        <v>0</v>
      </c>
      <c r="L42" s="347">
        <v>0</v>
      </c>
    </row>
    <row r="43" spans="1:12" ht="28.5">
      <c r="A43" s="357" t="s">
        <v>336</v>
      </c>
      <c r="B43" s="360">
        <v>2282</v>
      </c>
      <c r="C43" s="338" t="s">
        <v>87</v>
      </c>
      <c r="D43" s="347">
        <v>0</v>
      </c>
      <c r="E43" s="347">
        <v>0</v>
      </c>
      <c r="F43" s="347">
        <v>0</v>
      </c>
      <c r="G43" s="347">
        <v>0</v>
      </c>
      <c r="H43" s="347">
        <v>0</v>
      </c>
      <c r="I43" s="347">
        <v>0</v>
      </c>
      <c r="J43" s="347">
        <v>0</v>
      </c>
      <c r="K43" s="347">
        <v>0</v>
      </c>
      <c r="L43" s="347">
        <v>0</v>
      </c>
    </row>
    <row r="44" spans="1:13" ht="15">
      <c r="A44" s="337">
        <v>1</v>
      </c>
      <c r="B44" s="768">
        <v>2</v>
      </c>
      <c r="C44" s="337">
        <v>3</v>
      </c>
      <c r="D44" s="336">
        <v>4</v>
      </c>
      <c r="E44" s="336">
        <v>5</v>
      </c>
      <c r="F44" s="336">
        <v>6</v>
      </c>
      <c r="G44" s="336">
        <v>7</v>
      </c>
      <c r="H44" s="336">
        <v>4</v>
      </c>
      <c r="I44" s="336">
        <v>8</v>
      </c>
      <c r="J44" s="336">
        <v>9</v>
      </c>
      <c r="K44" s="336">
        <v>10</v>
      </c>
      <c r="L44" s="336">
        <v>11</v>
      </c>
      <c r="M44" s="771"/>
    </row>
    <row r="45" spans="1:13" s="778" customFormat="1" ht="15.75">
      <c r="A45" s="779" t="s">
        <v>468</v>
      </c>
      <c r="B45" s="780">
        <v>2400</v>
      </c>
      <c r="C45" s="781">
        <v>240</v>
      </c>
      <c r="D45" s="782">
        <f>SUM(D46:D47)</f>
        <v>0</v>
      </c>
      <c r="E45" s="782">
        <f aca="true" t="shared" si="7" ref="E45:L45">SUM(E46:E47)</f>
        <v>0</v>
      </c>
      <c r="F45" s="782">
        <f t="shared" si="7"/>
        <v>0</v>
      </c>
      <c r="G45" s="782">
        <f t="shared" si="7"/>
        <v>0</v>
      </c>
      <c r="H45" s="782">
        <f t="shared" si="7"/>
        <v>0</v>
      </c>
      <c r="I45" s="782">
        <f t="shared" si="7"/>
        <v>0</v>
      </c>
      <c r="J45" s="782">
        <f t="shared" si="7"/>
        <v>0</v>
      </c>
      <c r="K45" s="782">
        <f t="shared" si="7"/>
        <v>0</v>
      </c>
      <c r="L45" s="782">
        <f t="shared" si="7"/>
        <v>0</v>
      </c>
      <c r="M45" s="783"/>
    </row>
    <row r="46" spans="1:13" ht="15">
      <c r="A46" s="784" t="s">
        <v>469</v>
      </c>
      <c r="B46" s="785">
        <v>2410</v>
      </c>
      <c r="C46" s="786">
        <v>250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42">
        <v>0</v>
      </c>
      <c r="J46" s="342">
        <v>0</v>
      </c>
      <c r="K46" s="342">
        <v>0</v>
      </c>
      <c r="L46" s="342">
        <v>0</v>
      </c>
      <c r="M46" s="771"/>
    </row>
    <row r="47" spans="1:13" ht="15">
      <c r="A47" s="784" t="s">
        <v>470</v>
      </c>
      <c r="B47" s="785">
        <v>2420</v>
      </c>
      <c r="C47" s="786">
        <v>260</v>
      </c>
      <c r="D47" s="342">
        <v>0</v>
      </c>
      <c r="E47" s="342">
        <v>0</v>
      </c>
      <c r="F47" s="342">
        <v>0</v>
      </c>
      <c r="G47" s="342">
        <v>0</v>
      </c>
      <c r="H47" s="342">
        <v>0</v>
      </c>
      <c r="I47" s="342">
        <v>0</v>
      </c>
      <c r="J47" s="342">
        <v>0</v>
      </c>
      <c r="K47" s="342">
        <v>0</v>
      </c>
      <c r="L47" s="342">
        <v>0</v>
      </c>
      <c r="M47" s="771"/>
    </row>
    <row r="48" spans="1:12" s="778" customFormat="1" ht="15.75">
      <c r="A48" s="348" t="s">
        <v>99</v>
      </c>
      <c r="B48" s="774">
        <v>2600</v>
      </c>
      <c r="C48" s="345" t="s">
        <v>98</v>
      </c>
      <c r="D48" s="787">
        <f>SUM(D49:D51)</f>
        <v>0</v>
      </c>
      <c r="E48" s="787">
        <f aca="true" t="shared" si="8" ref="E48:L48">SUM(E49:E51)</f>
        <v>0</v>
      </c>
      <c r="F48" s="787">
        <f t="shared" si="8"/>
        <v>0</v>
      </c>
      <c r="G48" s="787">
        <f t="shared" si="8"/>
        <v>0</v>
      </c>
      <c r="H48" s="787">
        <f t="shared" si="8"/>
        <v>0</v>
      </c>
      <c r="I48" s="787">
        <f t="shared" si="8"/>
        <v>0</v>
      </c>
      <c r="J48" s="787">
        <f t="shared" si="8"/>
        <v>0</v>
      </c>
      <c r="K48" s="787">
        <f t="shared" si="8"/>
        <v>0</v>
      </c>
      <c r="L48" s="787">
        <f t="shared" si="8"/>
        <v>0</v>
      </c>
    </row>
    <row r="49" spans="1:12" ht="28.5">
      <c r="A49" s="355" t="s">
        <v>101</v>
      </c>
      <c r="B49" s="776">
        <v>2610</v>
      </c>
      <c r="C49" s="351" t="s">
        <v>100</v>
      </c>
      <c r="D49" s="342">
        <v>0</v>
      </c>
      <c r="E49" s="342">
        <v>0</v>
      </c>
      <c r="F49" s="342">
        <v>0</v>
      </c>
      <c r="G49" s="342">
        <v>0</v>
      </c>
      <c r="H49" s="342">
        <v>0</v>
      </c>
      <c r="I49" s="342">
        <v>0</v>
      </c>
      <c r="J49" s="342">
        <v>0</v>
      </c>
      <c r="K49" s="342">
        <v>0</v>
      </c>
      <c r="L49" s="342">
        <v>0</v>
      </c>
    </row>
    <row r="50" spans="1:12" ht="28.5">
      <c r="A50" s="355" t="s">
        <v>103</v>
      </c>
      <c r="B50" s="776">
        <v>2620</v>
      </c>
      <c r="C50" s="351" t="s">
        <v>102</v>
      </c>
      <c r="D50" s="342">
        <f>SUM(D52:D53)</f>
        <v>0</v>
      </c>
      <c r="E50" s="342">
        <f aca="true" t="shared" si="9" ref="E50:L50">SUM(E52:E53)</f>
        <v>0</v>
      </c>
      <c r="F50" s="342">
        <f t="shared" si="9"/>
        <v>0</v>
      </c>
      <c r="G50" s="342">
        <f t="shared" si="9"/>
        <v>0</v>
      </c>
      <c r="H50" s="342">
        <f t="shared" si="9"/>
        <v>0</v>
      </c>
      <c r="I50" s="342">
        <f t="shared" si="9"/>
        <v>0</v>
      </c>
      <c r="J50" s="342">
        <f t="shared" si="9"/>
        <v>0</v>
      </c>
      <c r="K50" s="342">
        <f t="shared" si="9"/>
        <v>0</v>
      </c>
      <c r="L50" s="342">
        <f t="shared" si="9"/>
        <v>0</v>
      </c>
    </row>
    <row r="51" spans="1:12" ht="28.5">
      <c r="A51" s="355" t="s">
        <v>471</v>
      </c>
      <c r="B51" s="776">
        <v>2630</v>
      </c>
      <c r="C51" s="351" t="s">
        <v>104</v>
      </c>
      <c r="D51" s="342">
        <v>0</v>
      </c>
      <c r="E51" s="342">
        <v>0</v>
      </c>
      <c r="F51" s="342">
        <v>0</v>
      </c>
      <c r="G51" s="342">
        <v>0</v>
      </c>
      <c r="H51" s="342">
        <v>0</v>
      </c>
      <c r="I51" s="342">
        <v>0</v>
      </c>
      <c r="J51" s="342">
        <v>0</v>
      </c>
      <c r="K51" s="342">
        <v>0</v>
      </c>
      <c r="L51" s="342">
        <v>0</v>
      </c>
    </row>
    <row r="52" spans="1:12" s="778" customFormat="1" ht="15.75">
      <c r="A52" s="788" t="s">
        <v>105</v>
      </c>
      <c r="B52" s="774">
        <v>2700</v>
      </c>
      <c r="C52" s="345" t="s">
        <v>472</v>
      </c>
      <c r="D52" s="775">
        <f>SUM(D53:D55)</f>
        <v>0</v>
      </c>
      <c r="E52" s="775">
        <f aca="true" t="shared" si="10" ref="E52:L52">SUM(E53:E55)</f>
        <v>0</v>
      </c>
      <c r="F52" s="775">
        <f t="shared" si="10"/>
        <v>0</v>
      </c>
      <c r="G52" s="775">
        <f t="shared" si="10"/>
        <v>0</v>
      </c>
      <c r="H52" s="775">
        <f t="shared" si="10"/>
        <v>0</v>
      </c>
      <c r="I52" s="775">
        <f t="shared" si="10"/>
        <v>0</v>
      </c>
      <c r="J52" s="775">
        <f t="shared" si="10"/>
        <v>0</v>
      </c>
      <c r="K52" s="775">
        <f t="shared" si="10"/>
        <v>0</v>
      </c>
      <c r="L52" s="775">
        <f t="shared" si="10"/>
        <v>0</v>
      </c>
    </row>
    <row r="53" spans="1:12" ht="15">
      <c r="A53" s="350" t="s">
        <v>473</v>
      </c>
      <c r="B53" s="776">
        <v>2710</v>
      </c>
      <c r="C53" s="351" t="s">
        <v>106</v>
      </c>
      <c r="D53" s="342">
        <v>0</v>
      </c>
      <c r="E53" s="342">
        <v>0</v>
      </c>
      <c r="F53" s="342">
        <v>0</v>
      </c>
      <c r="G53" s="342">
        <v>0</v>
      </c>
      <c r="H53" s="342">
        <v>0</v>
      </c>
      <c r="I53" s="342">
        <v>0</v>
      </c>
      <c r="J53" s="342">
        <v>0</v>
      </c>
      <c r="K53" s="342">
        <v>0</v>
      </c>
      <c r="L53" s="342">
        <v>0</v>
      </c>
    </row>
    <row r="54" spans="1:12" ht="15">
      <c r="A54" s="350" t="s">
        <v>339</v>
      </c>
      <c r="B54" s="776">
        <v>2720</v>
      </c>
      <c r="C54" s="351" t="s">
        <v>108</v>
      </c>
      <c r="D54" s="342">
        <v>0</v>
      </c>
      <c r="E54" s="342">
        <v>0</v>
      </c>
      <c r="F54" s="342">
        <v>0</v>
      </c>
      <c r="G54" s="342">
        <v>0</v>
      </c>
      <c r="H54" s="342">
        <v>0</v>
      </c>
      <c r="I54" s="342">
        <v>0</v>
      </c>
      <c r="J54" s="342">
        <v>0</v>
      </c>
      <c r="K54" s="342">
        <v>0</v>
      </c>
      <c r="L54" s="342">
        <v>0</v>
      </c>
    </row>
    <row r="55" spans="1:12" ht="15">
      <c r="A55" s="350" t="s">
        <v>340</v>
      </c>
      <c r="B55" s="776">
        <v>2730</v>
      </c>
      <c r="C55" s="351" t="s">
        <v>110</v>
      </c>
      <c r="D55" s="342">
        <v>0</v>
      </c>
      <c r="E55" s="342">
        <v>0</v>
      </c>
      <c r="F55" s="342">
        <v>0</v>
      </c>
      <c r="G55" s="342">
        <v>0</v>
      </c>
      <c r="H55" s="342">
        <v>0</v>
      </c>
      <c r="I55" s="342">
        <v>0</v>
      </c>
      <c r="J55" s="342">
        <v>0</v>
      </c>
      <c r="K55" s="342">
        <v>0</v>
      </c>
      <c r="L55" s="342">
        <v>0</v>
      </c>
    </row>
    <row r="56" spans="1:12" s="778" customFormat="1" ht="15.75">
      <c r="A56" s="348" t="s">
        <v>113</v>
      </c>
      <c r="B56" s="774">
        <v>2800</v>
      </c>
      <c r="C56" s="345" t="s">
        <v>112</v>
      </c>
      <c r="D56" s="775">
        <v>0</v>
      </c>
      <c r="E56" s="775">
        <v>0</v>
      </c>
      <c r="F56" s="775">
        <v>0</v>
      </c>
      <c r="G56" s="775">
        <v>0</v>
      </c>
      <c r="H56" s="775">
        <v>0</v>
      </c>
      <c r="I56" s="775">
        <v>0</v>
      </c>
      <c r="J56" s="775">
        <v>0</v>
      </c>
      <c r="K56" s="775">
        <v>0</v>
      </c>
      <c r="L56" s="775">
        <v>0</v>
      </c>
    </row>
    <row r="57" spans="1:12" s="778" customFormat="1" ht="15.75">
      <c r="A57" s="343" t="s">
        <v>341</v>
      </c>
      <c r="B57" s="774">
        <v>3000</v>
      </c>
      <c r="C57" s="345" t="s">
        <v>114</v>
      </c>
      <c r="D57" s="789">
        <f>D58+D72</f>
        <v>58008</v>
      </c>
      <c r="E57" s="787">
        <f aca="true" t="shared" si="11" ref="E57:L57">E58+E72</f>
        <v>0</v>
      </c>
      <c r="F57" s="787">
        <f t="shared" si="11"/>
        <v>0</v>
      </c>
      <c r="G57" s="787">
        <f t="shared" si="11"/>
        <v>0</v>
      </c>
      <c r="H57" s="789">
        <f t="shared" si="11"/>
        <v>4</v>
      </c>
      <c r="I57" s="790">
        <f t="shared" si="11"/>
        <v>58007.86</v>
      </c>
      <c r="J57" s="775">
        <f t="shared" si="11"/>
        <v>58007.86</v>
      </c>
      <c r="K57" s="787">
        <f t="shared" si="11"/>
        <v>0</v>
      </c>
      <c r="L57" s="787">
        <f t="shared" si="11"/>
        <v>0</v>
      </c>
    </row>
    <row r="58" spans="1:12" s="778" customFormat="1" ht="15.75">
      <c r="A58" s="348" t="s">
        <v>342</v>
      </c>
      <c r="B58" s="774">
        <v>3100</v>
      </c>
      <c r="C58" s="345" t="s">
        <v>116</v>
      </c>
      <c r="D58" s="790">
        <f>D59+D60+D63+D66+D70+D71</f>
        <v>58008</v>
      </c>
      <c r="E58" s="775">
        <f aca="true" t="shared" si="12" ref="E58:L58">E59+E60+E63+E66+E70+E71</f>
        <v>0</v>
      </c>
      <c r="F58" s="775">
        <f t="shared" si="12"/>
        <v>0</v>
      </c>
      <c r="G58" s="775">
        <f t="shared" si="12"/>
        <v>0</v>
      </c>
      <c r="H58" s="790">
        <f t="shared" si="12"/>
        <v>4</v>
      </c>
      <c r="I58" s="790">
        <f t="shared" si="12"/>
        <v>58007.86</v>
      </c>
      <c r="J58" s="775">
        <f t="shared" si="12"/>
        <v>58007.86</v>
      </c>
      <c r="K58" s="775">
        <f t="shared" si="12"/>
        <v>0</v>
      </c>
      <c r="L58" s="775">
        <f t="shared" si="12"/>
        <v>0</v>
      </c>
    </row>
    <row r="59" spans="1:12" ht="28.5">
      <c r="A59" s="355" t="s">
        <v>343</v>
      </c>
      <c r="B59" s="776">
        <v>3110</v>
      </c>
      <c r="C59" s="351" t="s">
        <v>118</v>
      </c>
      <c r="D59" s="787">
        <v>0</v>
      </c>
      <c r="E59" s="787">
        <v>0</v>
      </c>
      <c r="F59" s="787">
        <v>0</v>
      </c>
      <c r="G59" s="787">
        <v>0</v>
      </c>
      <c r="H59" s="787">
        <v>4</v>
      </c>
      <c r="I59" s="787">
        <v>0</v>
      </c>
      <c r="J59" s="787">
        <v>0</v>
      </c>
      <c r="K59" s="787">
        <v>0</v>
      </c>
      <c r="L59" s="787">
        <v>0</v>
      </c>
    </row>
    <row r="60" spans="1:12" ht="15">
      <c r="A60" s="350" t="s">
        <v>344</v>
      </c>
      <c r="B60" s="776">
        <v>3120</v>
      </c>
      <c r="C60" s="351" t="s">
        <v>120</v>
      </c>
      <c r="D60" s="787">
        <f>D61+D62</f>
        <v>0</v>
      </c>
      <c r="E60" s="787">
        <f aca="true" t="shared" si="13" ref="E60:L60">E61+E62</f>
        <v>0</v>
      </c>
      <c r="F60" s="787">
        <f t="shared" si="13"/>
        <v>0</v>
      </c>
      <c r="G60" s="787">
        <f t="shared" si="13"/>
        <v>0</v>
      </c>
      <c r="H60" s="787">
        <f t="shared" si="13"/>
        <v>0</v>
      </c>
      <c r="I60" s="787">
        <f t="shared" si="13"/>
        <v>0</v>
      </c>
      <c r="J60" s="787">
        <f t="shared" si="13"/>
        <v>0</v>
      </c>
      <c r="K60" s="787">
        <f t="shared" si="13"/>
        <v>0</v>
      </c>
      <c r="L60" s="787">
        <f t="shared" si="13"/>
        <v>0</v>
      </c>
    </row>
    <row r="61" spans="1:12" ht="15">
      <c r="A61" s="353" t="s">
        <v>474</v>
      </c>
      <c r="B61" s="360">
        <v>3121</v>
      </c>
      <c r="C61" s="338" t="s">
        <v>122</v>
      </c>
      <c r="D61" s="347">
        <v>0</v>
      </c>
      <c r="E61" s="347">
        <v>0</v>
      </c>
      <c r="F61" s="347">
        <v>0</v>
      </c>
      <c r="G61" s="347">
        <v>0</v>
      </c>
      <c r="H61" s="347">
        <v>0</v>
      </c>
      <c r="I61" s="347">
        <v>0</v>
      </c>
      <c r="J61" s="347">
        <v>0</v>
      </c>
      <c r="K61" s="347">
        <v>0</v>
      </c>
      <c r="L61" s="347">
        <v>0</v>
      </c>
    </row>
    <row r="62" spans="1:12" ht="15">
      <c r="A62" s="353" t="s">
        <v>475</v>
      </c>
      <c r="B62" s="360">
        <v>3122</v>
      </c>
      <c r="C62" s="338" t="s">
        <v>124</v>
      </c>
      <c r="D62" s="347">
        <v>0</v>
      </c>
      <c r="E62" s="347">
        <v>0</v>
      </c>
      <c r="F62" s="347">
        <v>0</v>
      </c>
      <c r="G62" s="347">
        <v>0</v>
      </c>
      <c r="H62" s="347">
        <v>0</v>
      </c>
      <c r="I62" s="347">
        <v>0</v>
      </c>
      <c r="J62" s="347">
        <v>0</v>
      </c>
      <c r="K62" s="347">
        <v>0</v>
      </c>
      <c r="L62" s="347">
        <v>0</v>
      </c>
    </row>
    <row r="63" spans="1:12" ht="15">
      <c r="A63" s="350" t="s">
        <v>345</v>
      </c>
      <c r="B63" s="776">
        <v>3130</v>
      </c>
      <c r="C63" s="351" t="s">
        <v>126</v>
      </c>
      <c r="D63" s="777">
        <f>SUM(D64:D65)</f>
        <v>0</v>
      </c>
      <c r="E63" s="777">
        <f aca="true" t="shared" si="14" ref="E63:L63">SUM(E64:E65)</f>
        <v>0</v>
      </c>
      <c r="F63" s="777">
        <f t="shared" si="14"/>
        <v>0</v>
      </c>
      <c r="G63" s="777">
        <f t="shared" si="14"/>
        <v>0</v>
      </c>
      <c r="H63" s="777">
        <f t="shared" si="14"/>
        <v>0</v>
      </c>
      <c r="I63" s="777">
        <f t="shared" si="14"/>
        <v>0</v>
      </c>
      <c r="J63" s="777">
        <f t="shared" si="14"/>
        <v>0</v>
      </c>
      <c r="K63" s="777">
        <f t="shared" si="14"/>
        <v>0</v>
      </c>
      <c r="L63" s="777">
        <f t="shared" si="14"/>
        <v>0</v>
      </c>
    </row>
    <row r="64" spans="1:12" ht="15">
      <c r="A64" s="353" t="s">
        <v>346</v>
      </c>
      <c r="B64" s="360">
        <v>3131</v>
      </c>
      <c r="C64" s="338" t="s">
        <v>128</v>
      </c>
      <c r="D64" s="347">
        <v>0</v>
      </c>
      <c r="E64" s="347">
        <v>0</v>
      </c>
      <c r="F64" s="347">
        <v>0</v>
      </c>
      <c r="G64" s="347">
        <v>0</v>
      </c>
      <c r="H64" s="347">
        <v>0</v>
      </c>
      <c r="I64" s="347">
        <v>0</v>
      </c>
      <c r="J64" s="347">
        <v>0</v>
      </c>
      <c r="K64" s="347">
        <v>0</v>
      </c>
      <c r="L64" s="347">
        <v>0</v>
      </c>
    </row>
    <row r="65" spans="1:12" ht="15">
      <c r="A65" s="353" t="s">
        <v>347</v>
      </c>
      <c r="B65" s="360">
        <v>3132</v>
      </c>
      <c r="C65" s="338" t="s">
        <v>130</v>
      </c>
      <c r="D65" s="347">
        <v>0</v>
      </c>
      <c r="E65" s="347">
        <v>0</v>
      </c>
      <c r="F65" s="347">
        <v>0</v>
      </c>
      <c r="G65" s="347">
        <v>0</v>
      </c>
      <c r="H65" s="347">
        <v>0</v>
      </c>
      <c r="I65" s="347">
        <v>0</v>
      </c>
      <c r="J65" s="347">
        <v>0</v>
      </c>
      <c r="K65" s="347">
        <v>0</v>
      </c>
      <c r="L65" s="347">
        <v>0</v>
      </c>
    </row>
    <row r="66" spans="1:12" ht="15">
      <c r="A66" s="350" t="s">
        <v>133</v>
      </c>
      <c r="B66" s="776">
        <v>3140</v>
      </c>
      <c r="C66" s="351" t="s">
        <v>132</v>
      </c>
      <c r="D66" s="791">
        <f>D67+D68+D69</f>
        <v>58008</v>
      </c>
      <c r="E66" s="777">
        <f aca="true" t="shared" si="15" ref="E66:L66">E67+E68+E69</f>
        <v>0</v>
      </c>
      <c r="F66" s="777">
        <f t="shared" si="15"/>
        <v>0</v>
      </c>
      <c r="G66" s="777">
        <f t="shared" si="15"/>
        <v>0</v>
      </c>
      <c r="H66" s="791">
        <f t="shared" si="15"/>
        <v>0</v>
      </c>
      <c r="I66" s="352">
        <f t="shared" si="15"/>
        <v>58007.86</v>
      </c>
      <c r="J66" s="354">
        <f t="shared" si="15"/>
        <v>58007.86</v>
      </c>
      <c r="K66" s="777">
        <f t="shared" si="15"/>
        <v>0</v>
      </c>
      <c r="L66" s="777">
        <f t="shared" si="15"/>
        <v>0</v>
      </c>
    </row>
    <row r="67" spans="1:12" ht="15">
      <c r="A67" s="353" t="s">
        <v>135</v>
      </c>
      <c r="B67" s="360">
        <v>3141</v>
      </c>
      <c r="C67" s="338" t="s">
        <v>134</v>
      </c>
      <c r="D67" s="347">
        <v>0</v>
      </c>
      <c r="E67" s="347">
        <v>0</v>
      </c>
      <c r="F67" s="347">
        <v>0</v>
      </c>
      <c r="G67" s="347">
        <v>0</v>
      </c>
      <c r="H67" s="347">
        <v>0</v>
      </c>
      <c r="I67" s="354">
        <v>0</v>
      </c>
      <c r="J67" s="354">
        <v>0</v>
      </c>
      <c r="K67" s="347">
        <v>0</v>
      </c>
      <c r="L67" s="347">
        <v>0</v>
      </c>
    </row>
    <row r="68" spans="1:12" ht="15">
      <c r="A68" s="353" t="s">
        <v>348</v>
      </c>
      <c r="B68" s="360">
        <v>3142</v>
      </c>
      <c r="C68" s="338" t="s">
        <v>136</v>
      </c>
      <c r="D68" s="340">
        <v>58008</v>
      </c>
      <c r="E68" s="347">
        <v>0</v>
      </c>
      <c r="F68" s="347">
        <v>0</v>
      </c>
      <c r="G68" s="347">
        <v>0</v>
      </c>
      <c r="H68" s="340">
        <v>0</v>
      </c>
      <c r="I68" s="340">
        <v>58007.86</v>
      </c>
      <c r="J68" s="347">
        <v>58007.86</v>
      </c>
      <c r="K68" s="347">
        <v>0</v>
      </c>
      <c r="L68" s="347">
        <f>I68-J68</f>
        <v>0</v>
      </c>
    </row>
    <row r="69" spans="1:12" ht="15">
      <c r="A69" s="353" t="s">
        <v>349</v>
      </c>
      <c r="B69" s="360">
        <v>3143</v>
      </c>
      <c r="C69" s="338" t="s">
        <v>139</v>
      </c>
      <c r="D69" s="347">
        <v>0</v>
      </c>
      <c r="E69" s="347">
        <v>0</v>
      </c>
      <c r="F69" s="347">
        <v>0</v>
      </c>
      <c r="G69" s="347">
        <v>0</v>
      </c>
      <c r="H69" s="347">
        <v>0</v>
      </c>
      <c r="I69" s="347">
        <v>0</v>
      </c>
      <c r="J69" s="347">
        <v>0</v>
      </c>
      <c r="K69" s="347">
        <v>0</v>
      </c>
      <c r="L69" s="347">
        <v>0</v>
      </c>
    </row>
    <row r="70" spans="1:12" ht="15">
      <c r="A70" s="350" t="s">
        <v>143</v>
      </c>
      <c r="B70" s="776">
        <v>3150</v>
      </c>
      <c r="C70" s="351" t="s">
        <v>141</v>
      </c>
      <c r="D70" s="787">
        <v>0</v>
      </c>
      <c r="E70" s="787">
        <v>0</v>
      </c>
      <c r="F70" s="787">
        <v>0</v>
      </c>
      <c r="G70" s="787">
        <v>0</v>
      </c>
      <c r="H70" s="787">
        <v>0</v>
      </c>
      <c r="I70" s="787">
        <v>0</v>
      </c>
      <c r="J70" s="787">
        <v>0</v>
      </c>
      <c r="K70" s="787">
        <v>0</v>
      </c>
      <c r="L70" s="787">
        <v>0</v>
      </c>
    </row>
    <row r="71" spans="1:12" ht="15">
      <c r="A71" s="350" t="s">
        <v>476</v>
      </c>
      <c r="B71" s="776">
        <v>3160</v>
      </c>
      <c r="C71" s="351" t="s">
        <v>144</v>
      </c>
      <c r="D71" s="787">
        <v>0</v>
      </c>
      <c r="E71" s="787">
        <v>0</v>
      </c>
      <c r="F71" s="787">
        <v>0</v>
      </c>
      <c r="G71" s="787">
        <v>0</v>
      </c>
      <c r="H71" s="787">
        <v>0</v>
      </c>
      <c r="I71" s="787">
        <v>0</v>
      </c>
      <c r="J71" s="787">
        <v>0</v>
      </c>
      <c r="K71" s="787">
        <v>0</v>
      </c>
      <c r="L71" s="787">
        <v>0</v>
      </c>
    </row>
    <row r="72" spans="1:12" s="778" customFormat="1" ht="15.75">
      <c r="A72" s="348" t="s">
        <v>351</v>
      </c>
      <c r="B72" s="774">
        <v>3200</v>
      </c>
      <c r="C72" s="345" t="s">
        <v>146</v>
      </c>
      <c r="D72" s="349">
        <f>SUM(D73:D76)</f>
        <v>0</v>
      </c>
      <c r="E72" s="349">
        <f aca="true" t="shared" si="16" ref="E72:L72">SUM(E73:E76)</f>
        <v>0</v>
      </c>
      <c r="F72" s="349">
        <f t="shared" si="16"/>
        <v>0</v>
      </c>
      <c r="G72" s="349">
        <f t="shared" si="16"/>
        <v>0</v>
      </c>
      <c r="H72" s="349">
        <f t="shared" si="16"/>
        <v>0</v>
      </c>
      <c r="I72" s="349">
        <f t="shared" si="16"/>
        <v>0</v>
      </c>
      <c r="J72" s="349">
        <f t="shared" si="16"/>
        <v>0</v>
      </c>
      <c r="K72" s="349">
        <f t="shared" si="16"/>
        <v>0</v>
      </c>
      <c r="L72" s="349">
        <f t="shared" si="16"/>
        <v>0</v>
      </c>
    </row>
    <row r="73" spans="1:12" ht="28.5">
      <c r="A73" s="355" t="s">
        <v>353</v>
      </c>
      <c r="B73" s="776">
        <v>3210</v>
      </c>
      <c r="C73" s="351" t="s">
        <v>148</v>
      </c>
      <c r="D73" s="777">
        <v>0</v>
      </c>
      <c r="E73" s="777">
        <v>0</v>
      </c>
      <c r="F73" s="777">
        <v>0</v>
      </c>
      <c r="G73" s="777">
        <v>0</v>
      </c>
      <c r="H73" s="777">
        <v>0</v>
      </c>
      <c r="I73" s="777">
        <v>0</v>
      </c>
      <c r="J73" s="777">
        <v>0</v>
      </c>
      <c r="K73" s="777">
        <v>0</v>
      </c>
      <c r="L73" s="777">
        <v>0</v>
      </c>
    </row>
    <row r="74" spans="1:12" ht="28.5">
      <c r="A74" s="355" t="s">
        <v>151</v>
      </c>
      <c r="B74" s="776">
        <v>3220</v>
      </c>
      <c r="C74" s="351" t="s">
        <v>150</v>
      </c>
      <c r="D74" s="777">
        <v>0</v>
      </c>
      <c r="E74" s="777">
        <v>0</v>
      </c>
      <c r="F74" s="777">
        <v>0</v>
      </c>
      <c r="G74" s="777">
        <v>0</v>
      </c>
      <c r="H74" s="777">
        <v>0</v>
      </c>
      <c r="I74" s="777">
        <v>0</v>
      </c>
      <c r="J74" s="777">
        <v>0</v>
      </c>
      <c r="K74" s="777">
        <v>0</v>
      </c>
      <c r="L74" s="777">
        <v>0</v>
      </c>
    </row>
    <row r="75" spans="1:12" ht="28.5">
      <c r="A75" s="355" t="s">
        <v>153</v>
      </c>
      <c r="B75" s="776">
        <v>3230</v>
      </c>
      <c r="C75" s="351" t="s">
        <v>152</v>
      </c>
      <c r="D75" s="777">
        <v>0</v>
      </c>
      <c r="E75" s="777">
        <v>0</v>
      </c>
      <c r="F75" s="777">
        <v>0</v>
      </c>
      <c r="G75" s="777">
        <v>0</v>
      </c>
      <c r="H75" s="777">
        <v>0</v>
      </c>
      <c r="I75" s="777">
        <v>0</v>
      </c>
      <c r="J75" s="777">
        <v>0</v>
      </c>
      <c r="K75" s="777">
        <v>0</v>
      </c>
      <c r="L75" s="777">
        <v>0</v>
      </c>
    </row>
    <row r="76" spans="1:12" ht="15.75" customHeight="1">
      <c r="A76" s="350" t="s">
        <v>155</v>
      </c>
      <c r="B76" s="776">
        <v>3240</v>
      </c>
      <c r="C76" s="351" t="s">
        <v>154</v>
      </c>
      <c r="D76" s="777">
        <v>0</v>
      </c>
      <c r="E76" s="777">
        <v>0</v>
      </c>
      <c r="F76" s="777">
        <v>0</v>
      </c>
      <c r="G76" s="777">
        <v>0</v>
      </c>
      <c r="H76" s="777">
        <v>0</v>
      </c>
      <c r="I76" s="777">
        <v>0</v>
      </c>
      <c r="J76" s="777">
        <v>0</v>
      </c>
      <c r="K76" s="777">
        <v>0</v>
      </c>
      <c r="L76" s="777">
        <v>0</v>
      </c>
    </row>
    <row r="77" spans="1:12" ht="14.25" customHeight="1" hidden="1">
      <c r="A77" s="353" t="s">
        <v>358</v>
      </c>
      <c r="B77" s="360">
        <v>2450</v>
      </c>
      <c r="C77" s="338" t="s">
        <v>154</v>
      </c>
      <c r="D77" s="347">
        <v>0</v>
      </c>
      <c r="E77" s="347">
        <v>0</v>
      </c>
      <c r="F77" s="347">
        <v>0</v>
      </c>
      <c r="G77" s="347">
        <v>0</v>
      </c>
      <c r="H77" s="347">
        <v>0</v>
      </c>
      <c r="I77" s="347">
        <v>0</v>
      </c>
      <c r="J77" s="347">
        <v>0</v>
      </c>
      <c r="K77" s="347">
        <v>0</v>
      </c>
      <c r="L77" s="347">
        <v>0</v>
      </c>
    </row>
    <row r="78" spans="1:12" s="778" customFormat="1" ht="18.75" customHeight="1">
      <c r="A78" s="343" t="s">
        <v>359</v>
      </c>
      <c r="B78" s="792">
        <v>4100</v>
      </c>
      <c r="C78" s="793" t="s">
        <v>156</v>
      </c>
      <c r="D78" s="349">
        <f>+D79+D80+D81+D82</f>
        <v>0</v>
      </c>
      <c r="E78" s="349">
        <f aca="true" t="shared" si="17" ref="E78:L78">+E79+E80+E81+E82</f>
        <v>0</v>
      </c>
      <c r="F78" s="349">
        <f t="shared" si="17"/>
        <v>0</v>
      </c>
      <c r="G78" s="349">
        <f t="shared" si="17"/>
        <v>0</v>
      </c>
      <c r="H78" s="349">
        <f t="shared" si="17"/>
        <v>0</v>
      </c>
      <c r="I78" s="349">
        <f t="shared" si="17"/>
        <v>0</v>
      </c>
      <c r="J78" s="349">
        <f t="shared" si="17"/>
        <v>0</v>
      </c>
      <c r="K78" s="349">
        <f t="shared" si="17"/>
        <v>0</v>
      </c>
      <c r="L78" s="349">
        <f t="shared" si="17"/>
        <v>0</v>
      </c>
    </row>
    <row r="79" spans="1:12" ht="15.75" customHeight="1">
      <c r="A79" s="350" t="s">
        <v>361</v>
      </c>
      <c r="B79" s="776">
        <v>4110</v>
      </c>
      <c r="C79" s="351" t="s">
        <v>352</v>
      </c>
      <c r="D79" s="347">
        <v>0</v>
      </c>
      <c r="E79" s="347">
        <v>0</v>
      </c>
      <c r="F79" s="347">
        <v>0</v>
      </c>
      <c r="G79" s="347">
        <v>0</v>
      </c>
      <c r="H79" s="347">
        <v>0</v>
      </c>
      <c r="I79" s="347">
        <v>0</v>
      </c>
      <c r="J79" s="347">
        <v>0</v>
      </c>
      <c r="K79" s="347">
        <v>0</v>
      </c>
      <c r="L79" s="347">
        <v>0</v>
      </c>
    </row>
    <row r="80" spans="1:12" ht="28.5" customHeight="1">
      <c r="A80" s="357" t="s">
        <v>363</v>
      </c>
      <c r="B80" s="360">
        <v>4111</v>
      </c>
      <c r="C80" s="338" t="s">
        <v>354</v>
      </c>
      <c r="D80" s="347">
        <v>0</v>
      </c>
      <c r="E80" s="347">
        <v>0</v>
      </c>
      <c r="F80" s="347">
        <v>0</v>
      </c>
      <c r="G80" s="347">
        <v>0</v>
      </c>
      <c r="H80" s="347">
        <v>0</v>
      </c>
      <c r="I80" s="347">
        <v>0</v>
      </c>
      <c r="J80" s="347">
        <v>0</v>
      </c>
      <c r="K80" s="347">
        <v>0</v>
      </c>
      <c r="L80" s="347">
        <v>0</v>
      </c>
    </row>
    <row r="81" spans="1:12" ht="30.75" customHeight="1">
      <c r="A81" s="357" t="s">
        <v>365</v>
      </c>
      <c r="B81" s="360">
        <v>4112</v>
      </c>
      <c r="C81" s="338" t="s">
        <v>355</v>
      </c>
      <c r="D81" s="347">
        <v>0</v>
      </c>
      <c r="E81" s="347">
        <v>0</v>
      </c>
      <c r="F81" s="347">
        <v>0</v>
      </c>
      <c r="G81" s="347">
        <v>0</v>
      </c>
      <c r="H81" s="347">
        <v>0</v>
      </c>
      <c r="I81" s="347">
        <v>0</v>
      </c>
      <c r="J81" s="347">
        <v>0</v>
      </c>
      <c r="K81" s="347">
        <v>0</v>
      </c>
      <c r="L81" s="347">
        <v>0</v>
      </c>
    </row>
    <row r="82" spans="1:12" ht="14.25" customHeight="1">
      <c r="A82" s="353" t="s">
        <v>367</v>
      </c>
      <c r="B82" s="360">
        <v>4113</v>
      </c>
      <c r="C82" s="338" t="s">
        <v>356</v>
      </c>
      <c r="D82" s="347">
        <v>0</v>
      </c>
      <c r="E82" s="347">
        <v>0</v>
      </c>
      <c r="F82" s="347">
        <v>0</v>
      </c>
      <c r="G82" s="347">
        <v>0</v>
      </c>
      <c r="H82" s="347">
        <v>0</v>
      </c>
      <c r="I82" s="347">
        <v>0</v>
      </c>
      <c r="J82" s="347">
        <v>0</v>
      </c>
      <c r="K82" s="347">
        <v>0</v>
      </c>
      <c r="L82" s="347">
        <v>0</v>
      </c>
    </row>
    <row r="83" spans="1:12" ht="25.5" customHeight="1" hidden="1">
      <c r="A83" s="353" t="s">
        <v>369</v>
      </c>
      <c r="B83" s="360">
        <v>4120</v>
      </c>
      <c r="C83" s="338" t="s">
        <v>357</v>
      </c>
      <c r="D83" s="347">
        <v>0</v>
      </c>
      <c r="E83" s="347">
        <v>0</v>
      </c>
      <c r="F83" s="347">
        <v>0</v>
      </c>
      <c r="G83" s="347">
        <v>0</v>
      </c>
      <c r="H83" s="347">
        <v>0</v>
      </c>
      <c r="I83" s="347">
        <v>0</v>
      </c>
      <c r="J83" s="347">
        <v>0</v>
      </c>
      <c r="K83" s="347">
        <v>0</v>
      </c>
      <c r="L83" s="347">
        <v>0</v>
      </c>
    </row>
    <row r="84" spans="1:12" ht="28.5" customHeight="1" hidden="1">
      <c r="A84" s="357" t="s">
        <v>371</v>
      </c>
      <c r="B84" s="360">
        <v>4121</v>
      </c>
      <c r="C84" s="338" t="s">
        <v>360</v>
      </c>
      <c r="D84" s="347">
        <v>0</v>
      </c>
      <c r="E84" s="347">
        <v>0</v>
      </c>
      <c r="F84" s="347">
        <v>0</v>
      </c>
      <c r="G84" s="347">
        <v>0</v>
      </c>
      <c r="H84" s="347">
        <v>0</v>
      </c>
      <c r="I84" s="347">
        <v>0</v>
      </c>
      <c r="J84" s="347">
        <v>0</v>
      </c>
      <c r="K84" s="347">
        <v>0</v>
      </c>
      <c r="L84" s="347">
        <v>0</v>
      </c>
    </row>
    <row r="85" spans="1:12" ht="30.75" customHeight="1" hidden="1">
      <c r="A85" s="357" t="s">
        <v>373</v>
      </c>
      <c r="B85" s="360">
        <v>4122</v>
      </c>
      <c r="C85" s="338" t="s">
        <v>362</v>
      </c>
      <c r="D85" s="347">
        <v>0</v>
      </c>
      <c r="E85" s="347">
        <v>0</v>
      </c>
      <c r="F85" s="347">
        <v>0</v>
      </c>
      <c r="G85" s="347">
        <v>0</v>
      </c>
      <c r="H85" s="347">
        <v>0</v>
      </c>
      <c r="I85" s="347">
        <v>0</v>
      </c>
      <c r="J85" s="347">
        <v>0</v>
      </c>
      <c r="K85" s="347">
        <v>0</v>
      </c>
      <c r="L85" s="347">
        <v>0</v>
      </c>
    </row>
    <row r="86" spans="1:12" ht="14.25" customHeight="1" hidden="1">
      <c r="A86" s="353" t="s">
        <v>375</v>
      </c>
      <c r="B86" s="360">
        <v>4123</v>
      </c>
      <c r="C86" s="338" t="s">
        <v>364</v>
      </c>
      <c r="D86" s="347">
        <v>0</v>
      </c>
      <c r="E86" s="347">
        <v>0</v>
      </c>
      <c r="F86" s="347">
        <v>0</v>
      </c>
      <c r="G86" s="347">
        <v>0</v>
      </c>
      <c r="H86" s="347">
        <v>0</v>
      </c>
      <c r="I86" s="347">
        <v>0</v>
      </c>
      <c r="J86" s="347">
        <v>0</v>
      </c>
      <c r="K86" s="347">
        <v>0</v>
      </c>
      <c r="L86" s="347">
        <v>0</v>
      </c>
    </row>
    <row r="87" spans="1:12" s="778" customFormat="1" ht="18.75" customHeight="1">
      <c r="A87" s="343" t="s">
        <v>377</v>
      </c>
      <c r="B87" s="792">
        <v>4200</v>
      </c>
      <c r="C87" s="793" t="s">
        <v>357</v>
      </c>
      <c r="D87" s="349">
        <v>0</v>
      </c>
      <c r="E87" s="349">
        <v>0</v>
      </c>
      <c r="F87" s="349">
        <v>0</v>
      </c>
      <c r="G87" s="349">
        <v>0</v>
      </c>
      <c r="H87" s="349">
        <v>0</v>
      </c>
      <c r="I87" s="349">
        <v>0</v>
      </c>
      <c r="J87" s="349">
        <v>0</v>
      </c>
      <c r="K87" s="349">
        <v>0</v>
      </c>
      <c r="L87" s="349">
        <v>0</v>
      </c>
    </row>
    <row r="88" spans="1:12" ht="15.75" customHeight="1">
      <c r="A88" s="353" t="s">
        <v>477</v>
      </c>
      <c r="B88" s="360">
        <v>4210</v>
      </c>
      <c r="C88" s="338" t="s">
        <v>360</v>
      </c>
      <c r="D88" s="347">
        <v>0</v>
      </c>
      <c r="E88" s="347">
        <v>0</v>
      </c>
      <c r="F88" s="347">
        <v>0</v>
      </c>
      <c r="G88" s="347">
        <v>0</v>
      </c>
      <c r="H88" s="347">
        <v>0</v>
      </c>
      <c r="I88" s="347">
        <v>0</v>
      </c>
      <c r="J88" s="347">
        <v>0</v>
      </c>
      <c r="K88" s="347">
        <v>0</v>
      </c>
      <c r="L88" s="347">
        <v>0</v>
      </c>
    </row>
    <row r="89" spans="1:12" ht="15.75" customHeight="1" hidden="1">
      <c r="A89" s="353" t="s">
        <v>381</v>
      </c>
      <c r="B89" s="360">
        <v>4220</v>
      </c>
      <c r="C89" s="338" t="s">
        <v>370</v>
      </c>
      <c r="D89" s="340">
        <v>0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</row>
    <row r="90" spans="1:12" ht="15.75" customHeight="1">
      <c r="A90" s="359" t="s">
        <v>478</v>
      </c>
      <c r="B90" s="360">
        <v>5000</v>
      </c>
      <c r="C90" s="338" t="s">
        <v>362</v>
      </c>
      <c r="D90" s="341" t="s">
        <v>37</v>
      </c>
      <c r="E90" s="340">
        <v>58008</v>
      </c>
      <c r="F90" s="341" t="s">
        <v>37</v>
      </c>
      <c r="G90" s="341" t="s">
        <v>37</v>
      </c>
      <c r="H90" s="341" t="s">
        <v>37</v>
      </c>
      <c r="I90" s="341" t="s">
        <v>37</v>
      </c>
      <c r="J90" s="341" t="s">
        <v>37</v>
      </c>
      <c r="K90" s="341" t="s">
        <v>37</v>
      </c>
      <c r="L90" s="341" t="s">
        <v>37</v>
      </c>
    </row>
    <row r="91" spans="1:12" ht="15.75" customHeight="1">
      <c r="A91" s="794"/>
      <c r="B91" s="325"/>
      <c r="C91" s="362"/>
      <c r="D91" s="364"/>
      <c r="E91" s="363"/>
      <c r="F91" s="364"/>
      <c r="G91" s="364"/>
      <c r="H91" s="364"/>
      <c r="I91" s="364"/>
      <c r="J91" s="364"/>
      <c r="K91" s="364"/>
      <c r="L91" s="364"/>
    </row>
    <row r="92" spans="1:12" ht="15.75" customHeight="1">
      <c r="A92" s="794"/>
      <c r="B92" s="325"/>
      <c r="C92" s="362"/>
      <c r="D92" s="364"/>
      <c r="E92" s="363"/>
      <c r="F92" s="364"/>
      <c r="G92" s="364"/>
      <c r="H92" s="364"/>
      <c r="I92" s="364"/>
      <c r="J92" s="364"/>
      <c r="K92" s="364"/>
      <c r="L92" s="364"/>
    </row>
    <row r="93" spans="1:14" ht="15">
      <c r="A93" s="325" t="s">
        <v>544</v>
      </c>
      <c r="B93" s="325"/>
      <c r="C93" s="325"/>
      <c r="D93" s="325"/>
      <c r="E93" s="325"/>
      <c r="F93" s="325" t="s">
        <v>480</v>
      </c>
      <c r="G93" s="325"/>
      <c r="H93" s="325"/>
      <c r="I93" s="325"/>
      <c r="J93" s="325"/>
      <c r="K93" s="325"/>
      <c r="L93" s="325"/>
      <c r="M93" s="325"/>
      <c r="N93" s="325"/>
    </row>
    <row r="94" spans="1:14" ht="15">
      <c r="A94" s="325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</row>
    <row r="95" spans="1:14" ht="15">
      <c r="A95" s="325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1:14" ht="15">
      <c r="A96" s="325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ht="16.5" customHeight="1">
      <c r="A97" s="325" t="s">
        <v>540</v>
      </c>
      <c r="B97" s="325"/>
      <c r="C97" s="325"/>
      <c r="D97" s="325"/>
      <c r="E97" s="325"/>
      <c r="F97" s="325" t="s">
        <v>450</v>
      </c>
      <c r="G97" s="325"/>
      <c r="H97" s="326"/>
      <c r="I97" s="325"/>
      <c r="J97" s="325"/>
      <c r="K97" s="325"/>
      <c r="L97" s="325"/>
      <c r="M97" s="325"/>
      <c r="N97" s="325"/>
    </row>
    <row r="98" spans="1:14" ht="16.5" customHeight="1">
      <c r="A98" s="325"/>
      <c r="B98" s="325"/>
      <c r="C98" s="325"/>
      <c r="D98" s="325"/>
      <c r="E98" s="325"/>
      <c r="F98" s="325"/>
      <c r="G98" s="325"/>
      <c r="H98" s="326"/>
      <c r="I98" s="325"/>
      <c r="J98" s="325"/>
      <c r="K98" s="325"/>
      <c r="L98" s="325"/>
      <c r="M98" s="325"/>
      <c r="N98" s="325"/>
    </row>
    <row r="99" spans="1:14" ht="15">
      <c r="A99" s="325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</row>
    <row r="100" spans="1:12" ht="15.75" customHeight="1">
      <c r="A100" s="325" t="s">
        <v>550</v>
      </c>
      <c r="B100" s="325"/>
      <c r="C100" s="325"/>
      <c r="D100" s="325"/>
      <c r="E100" s="325"/>
      <c r="F100" s="325"/>
      <c r="G100" s="325"/>
      <c r="H100" s="326"/>
      <c r="I100" s="325"/>
      <c r="J100" s="325"/>
      <c r="K100" s="325"/>
      <c r="L100" s="325"/>
    </row>
  </sheetData>
  <sheetProtection/>
  <mergeCells count="6">
    <mergeCell ref="A1:I1"/>
    <mergeCell ref="A2:I2"/>
    <mergeCell ref="A3:I3"/>
    <mergeCell ref="A4:I4"/>
    <mergeCell ref="E11:K11"/>
    <mergeCell ref="A12:C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9">
      <selection activeCell="D12" sqref="D12"/>
    </sheetView>
  </sheetViews>
  <sheetFormatPr defaultColWidth="9.140625" defaultRowHeight="12.75"/>
  <cols>
    <col min="1" max="1" width="59.57421875" style="752" customWidth="1"/>
    <col min="2" max="2" width="10.00390625" style="752" customWidth="1"/>
    <col min="3" max="3" width="11.8515625" style="752" customWidth="1"/>
    <col min="4" max="5" width="20.421875" style="752" customWidth="1"/>
    <col min="6" max="6" width="14.140625" style="752" customWidth="1"/>
    <col min="7" max="7" width="13.00390625" style="752" customWidth="1"/>
    <col min="8" max="8" width="15.421875" style="752" hidden="1" customWidth="1"/>
    <col min="9" max="10" width="18.421875" style="752" customWidth="1"/>
    <col min="11" max="11" width="20.57421875" style="752" customWidth="1"/>
    <col min="12" max="12" width="16.8515625" style="752" customWidth="1"/>
    <col min="13" max="13" width="15.421875" style="752" customWidth="1"/>
    <col min="14" max="16384" width="9.140625" style="752" customWidth="1"/>
  </cols>
  <sheetData>
    <row r="1" spans="1:12" ht="15.7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751"/>
      <c r="K1" s="751" t="s">
        <v>453</v>
      </c>
      <c r="L1" s="751"/>
    </row>
    <row r="2" spans="1:13" ht="15.75">
      <c r="A2" s="327" t="s">
        <v>454</v>
      </c>
      <c r="B2" s="327"/>
      <c r="C2" s="327"/>
      <c r="D2" s="327"/>
      <c r="E2" s="327"/>
      <c r="F2" s="327"/>
      <c r="G2" s="327"/>
      <c r="H2" s="327"/>
      <c r="I2" s="327"/>
      <c r="J2" s="328" t="s">
        <v>286</v>
      </c>
      <c r="K2" s="328"/>
      <c r="L2" s="328"/>
      <c r="M2" s="328"/>
    </row>
    <row r="3" spans="1:13" ht="19.5" customHeight="1">
      <c r="A3" s="327" t="s">
        <v>455</v>
      </c>
      <c r="B3" s="327"/>
      <c r="C3" s="327"/>
      <c r="D3" s="327"/>
      <c r="E3" s="327"/>
      <c r="F3" s="327"/>
      <c r="G3" s="327"/>
      <c r="H3" s="327"/>
      <c r="I3" s="327"/>
      <c r="J3" s="328" t="s">
        <v>288</v>
      </c>
      <c r="K3" s="328"/>
      <c r="L3" s="328"/>
      <c r="M3" s="328"/>
    </row>
    <row r="4" spans="1:13" ht="15.75">
      <c r="A4" s="327" t="str">
        <f>'[3]Ф.4-1'!A4:J4</f>
        <v>за І І квартал     2015 року</v>
      </c>
      <c r="B4" s="327"/>
      <c r="C4" s="327"/>
      <c r="D4" s="327"/>
      <c r="E4" s="327"/>
      <c r="F4" s="327"/>
      <c r="G4" s="327"/>
      <c r="H4" s="327"/>
      <c r="I4" s="327"/>
      <c r="J4" s="328" t="s">
        <v>289</v>
      </c>
      <c r="K4" s="328"/>
      <c r="L4" s="328"/>
      <c r="M4" s="328"/>
    </row>
    <row r="5" spans="1:12" ht="15.75">
      <c r="A5" s="329"/>
      <c r="B5" s="329"/>
      <c r="C5" s="329"/>
      <c r="D5" s="329"/>
      <c r="E5" s="329"/>
      <c r="F5" s="329"/>
      <c r="G5" s="329"/>
      <c r="H5" s="329"/>
      <c r="I5" s="329"/>
      <c r="J5" s="751"/>
      <c r="K5" s="751"/>
      <c r="L5" s="751"/>
    </row>
    <row r="6" spans="1:12" ht="15.75">
      <c r="A6" s="330" t="s">
        <v>290</v>
      </c>
      <c r="B6" s="330"/>
      <c r="C6" s="330"/>
      <c r="D6" s="330"/>
      <c r="E6" s="330"/>
      <c r="F6" s="330"/>
      <c r="G6" s="330"/>
      <c r="H6" s="330"/>
      <c r="I6" s="330"/>
      <c r="J6" s="753"/>
      <c r="K6" s="753"/>
      <c r="L6" s="753"/>
    </row>
    <row r="7" spans="1:12" ht="15.75">
      <c r="A7" s="330" t="s">
        <v>291</v>
      </c>
      <c r="B7" s="330" t="s">
        <v>457</v>
      </c>
      <c r="C7" s="330"/>
      <c r="D7" s="330"/>
      <c r="E7" s="330"/>
      <c r="F7" s="330"/>
      <c r="G7" s="330"/>
      <c r="H7" s="330"/>
      <c r="I7" s="330"/>
      <c r="J7" s="753"/>
      <c r="K7" s="753"/>
      <c r="L7" s="753"/>
    </row>
    <row r="8" spans="1:12" ht="15.75">
      <c r="A8" s="330" t="s">
        <v>400</v>
      </c>
      <c r="B8" s="331"/>
      <c r="C8" s="331"/>
      <c r="D8" s="331"/>
      <c r="E8" s="331"/>
      <c r="F8" s="331"/>
      <c r="G8" s="331"/>
      <c r="H8" s="331"/>
      <c r="I8" s="753"/>
      <c r="J8" s="753"/>
      <c r="K8" s="795"/>
      <c r="L8" s="796"/>
    </row>
    <row r="9" spans="1:14" ht="15.75">
      <c r="A9" s="330" t="s">
        <v>294</v>
      </c>
      <c r="B9" s="330"/>
      <c r="C9" s="330"/>
      <c r="D9" s="330"/>
      <c r="E9" s="330"/>
      <c r="F9" s="330"/>
      <c r="G9" s="330"/>
      <c r="H9" s="330"/>
      <c r="I9" s="330"/>
      <c r="J9" s="330"/>
      <c r="K9" s="797" t="s">
        <v>551</v>
      </c>
      <c r="L9" s="781">
        <v>2142224</v>
      </c>
      <c r="M9" s="798"/>
      <c r="N9" s="330"/>
    </row>
    <row r="10" spans="1:14" ht="15.75">
      <c r="A10" s="330" t="s">
        <v>295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799" t="s">
        <v>552</v>
      </c>
      <c r="L10" s="358">
        <v>1210136600</v>
      </c>
      <c r="M10" s="800"/>
      <c r="N10" s="330"/>
    </row>
    <row r="11" spans="1:14" ht="21" customHeight="1">
      <c r="A11" s="330" t="s">
        <v>296</v>
      </c>
      <c r="B11" s="330"/>
      <c r="C11" s="330"/>
      <c r="D11" s="330"/>
      <c r="E11" s="801" t="s">
        <v>553</v>
      </c>
      <c r="F11" s="802"/>
      <c r="G11" s="802"/>
      <c r="H11" s="802"/>
      <c r="I11" s="802"/>
      <c r="J11" s="802"/>
      <c r="K11" s="803"/>
      <c r="L11" s="804">
        <v>420</v>
      </c>
      <c r="M11" s="758"/>
      <c r="N11" s="330"/>
    </row>
    <row r="12" spans="1:12" ht="77.25" customHeight="1">
      <c r="A12" s="332" t="s">
        <v>554</v>
      </c>
      <c r="B12" s="332"/>
      <c r="C12" s="332"/>
      <c r="D12" s="333" t="s">
        <v>555</v>
      </c>
      <c r="E12" s="334"/>
      <c r="F12" s="330"/>
      <c r="G12" s="330"/>
      <c r="H12" s="330"/>
      <c r="I12" s="330"/>
      <c r="J12" s="753"/>
      <c r="K12" s="753"/>
      <c r="L12" s="753"/>
    </row>
    <row r="13" spans="1:12" ht="15.75">
      <c r="A13" s="330" t="str">
        <f>'[3]Ф.4-1'!A13</f>
        <v>Періодичність: квартальна, річна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</row>
    <row r="14" spans="1:12" ht="15.75">
      <c r="A14" s="330" t="s">
        <v>300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2" ht="15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35"/>
      <c r="L15" s="325"/>
    </row>
    <row r="16" spans="1:12" ht="15">
      <c r="A16" s="760"/>
      <c r="B16" s="761" t="s">
        <v>24</v>
      </c>
      <c r="C16" s="762" t="s">
        <v>227</v>
      </c>
      <c r="D16" s="761" t="s">
        <v>405</v>
      </c>
      <c r="E16" s="761" t="s">
        <v>405</v>
      </c>
      <c r="F16" s="762" t="s">
        <v>406</v>
      </c>
      <c r="G16" s="762" t="s">
        <v>407</v>
      </c>
      <c r="H16" s="762" t="s">
        <v>408</v>
      </c>
      <c r="I16" s="762" t="s">
        <v>409</v>
      </c>
      <c r="J16" s="762" t="s">
        <v>410</v>
      </c>
      <c r="K16" s="762" t="s">
        <v>411</v>
      </c>
      <c r="L16" s="763" t="s">
        <v>406</v>
      </c>
    </row>
    <row r="17" spans="1:12" ht="15">
      <c r="A17" s="764" t="s">
        <v>23</v>
      </c>
      <c r="B17" s="335" t="s">
        <v>420</v>
      </c>
      <c r="C17" s="764" t="s">
        <v>228</v>
      </c>
      <c r="D17" s="335" t="s">
        <v>412</v>
      </c>
      <c r="E17" s="335" t="s">
        <v>412</v>
      </c>
      <c r="F17" s="764" t="s">
        <v>413</v>
      </c>
      <c r="G17" s="764" t="s">
        <v>414</v>
      </c>
      <c r="H17" s="764" t="s">
        <v>415</v>
      </c>
      <c r="I17" s="764" t="s">
        <v>461</v>
      </c>
      <c r="J17" s="764"/>
      <c r="K17" s="764"/>
      <c r="L17" s="765" t="s">
        <v>419</v>
      </c>
    </row>
    <row r="18" spans="1:12" ht="15">
      <c r="A18" s="766"/>
      <c r="B18" s="335" t="s">
        <v>426</v>
      </c>
      <c r="C18" s="764"/>
      <c r="D18" s="335" t="s">
        <v>421</v>
      </c>
      <c r="E18" s="335" t="s">
        <v>462</v>
      </c>
      <c r="F18" s="764" t="s">
        <v>463</v>
      </c>
      <c r="G18" s="764" t="s">
        <v>423</v>
      </c>
      <c r="H18" s="764"/>
      <c r="I18" s="764" t="s">
        <v>464</v>
      </c>
      <c r="J18" s="764" t="s">
        <v>464</v>
      </c>
      <c r="K18" s="764" t="s">
        <v>464</v>
      </c>
      <c r="L18" s="765" t="s">
        <v>422</v>
      </c>
    </row>
    <row r="19" spans="1:12" ht="14.25" customHeight="1">
      <c r="A19" s="767"/>
      <c r="B19" s="335"/>
      <c r="C19" s="764"/>
      <c r="D19" s="335"/>
      <c r="E19" s="335" t="s">
        <v>465</v>
      </c>
      <c r="F19" s="764" t="s">
        <v>427</v>
      </c>
      <c r="G19" s="764"/>
      <c r="H19" s="764"/>
      <c r="I19" s="764" t="s">
        <v>428</v>
      </c>
      <c r="J19" s="764" t="s">
        <v>428</v>
      </c>
      <c r="K19" s="764" t="s">
        <v>428</v>
      </c>
      <c r="L19" s="765" t="s">
        <v>429</v>
      </c>
    </row>
    <row r="20" spans="1:13" ht="15">
      <c r="A20" s="337">
        <v>1</v>
      </c>
      <c r="B20" s="768">
        <v>2</v>
      </c>
      <c r="C20" s="337">
        <v>3</v>
      </c>
      <c r="D20" s="769">
        <v>4</v>
      </c>
      <c r="E20" s="769">
        <v>5</v>
      </c>
      <c r="F20" s="337">
        <v>6</v>
      </c>
      <c r="G20" s="337">
        <v>7</v>
      </c>
      <c r="H20" s="337">
        <v>8</v>
      </c>
      <c r="I20" s="770">
        <v>8</v>
      </c>
      <c r="J20" s="337">
        <v>9</v>
      </c>
      <c r="K20" s="769">
        <v>10</v>
      </c>
      <c r="L20" s="769">
        <v>11</v>
      </c>
      <c r="M20" s="771"/>
    </row>
    <row r="21" spans="1:13" ht="15.75">
      <c r="A21" s="772" t="s">
        <v>466</v>
      </c>
      <c r="B21" s="344" t="s">
        <v>313</v>
      </c>
      <c r="C21" s="345" t="s">
        <v>38</v>
      </c>
      <c r="D21" s="347">
        <f>D22+D57</f>
        <v>104568.09</v>
      </c>
      <c r="E21" s="347">
        <v>104568.09</v>
      </c>
      <c r="F21" s="347">
        <f aca="true" t="shared" si="0" ref="F21:K21">F22+F57</f>
        <v>0</v>
      </c>
      <c r="G21" s="347">
        <f t="shared" si="0"/>
        <v>0</v>
      </c>
      <c r="H21" s="340">
        <f t="shared" si="0"/>
        <v>4</v>
      </c>
      <c r="I21" s="347">
        <f t="shared" si="0"/>
        <v>104568.09</v>
      </c>
      <c r="J21" s="347">
        <f t="shared" si="0"/>
        <v>104568.09</v>
      </c>
      <c r="K21" s="347">
        <f t="shared" si="0"/>
        <v>0</v>
      </c>
      <c r="L21" s="347">
        <f>L22+L57</f>
        <v>0</v>
      </c>
      <c r="M21" s="773"/>
    </row>
    <row r="22" spans="1:12" ht="29.25">
      <c r="A22" s="339" t="s">
        <v>549</v>
      </c>
      <c r="B22" s="774">
        <v>2000</v>
      </c>
      <c r="C22" s="345" t="s">
        <v>41</v>
      </c>
      <c r="D22" s="349">
        <f>SUM(D23+D28+D45+D48+D56+D52)</f>
        <v>0</v>
      </c>
      <c r="E22" s="349">
        <f aca="true" t="shared" si="1" ref="E22:L22">SUM(E23+E28+E45+E48+E56+E52)</f>
        <v>0</v>
      </c>
      <c r="F22" s="349">
        <f t="shared" si="1"/>
        <v>0</v>
      </c>
      <c r="G22" s="349">
        <f t="shared" si="1"/>
        <v>0</v>
      </c>
      <c r="H22" s="346">
        <f t="shared" si="1"/>
        <v>0</v>
      </c>
      <c r="I22" s="349">
        <f t="shared" si="1"/>
        <v>0</v>
      </c>
      <c r="J22" s="349">
        <f t="shared" si="1"/>
        <v>0</v>
      </c>
      <c r="K22" s="349">
        <f t="shared" si="1"/>
        <v>0</v>
      </c>
      <c r="L22" s="349">
        <f t="shared" si="1"/>
        <v>0</v>
      </c>
    </row>
    <row r="23" spans="1:12" ht="15.75">
      <c r="A23" s="348" t="s">
        <v>46</v>
      </c>
      <c r="B23" s="774">
        <v>2100</v>
      </c>
      <c r="C23" s="345" t="s">
        <v>44</v>
      </c>
      <c r="D23" s="775">
        <f aca="true" t="shared" si="2" ref="D23:L23">SUM(D24+D27)</f>
        <v>0</v>
      </c>
      <c r="E23" s="775">
        <f t="shared" si="2"/>
        <v>0</v>
      </c>
      <c r="F23" s="775">
        <f t="shared" si="2"/>
        <v>0</v>
      </c>
      <c r="G23" s="775">
        <f t="shared" si="2"/>
        <v>0</v>
      </c>
      <c r="H23" s="790">
        <f t="shared" si="2"/>
        <v>0</v>
      </c>
      <c r="I23" s="775">
        <f t="shared" si="2"/>
        <v>0</v>
      </c>
      <c r="J23" s="775">
        <f t="shared" si="2"/>
        <v>0</v>
      </c>
      <c r="K23" s="775">
        <f t="shared" si="2"/>
        <v>0</v>
      </c>
      <c r="L23" s="775">
        <f t="shared" si="2"/>
        <v>0</v>
      </c>
    </row>
    <row r="24" spans="1:12" ht="15">
      <c r="A24" s="350" t="s">
        <v>467</v>
      </c>
      <c r="B24" s="776">
        <v>2110</v>
      </c>
      <c r="C24" s="351" t="s">
        <v>48</v>
      </c>
      <c r="D24" s="777">
        <f aca="true" t="shared" si="3" ref="D24:L24">SUM(D25:D26)</f>
        <v>0</v>
      </c>
      <c r="E24" s="777">
        <f t="shared" si="3"/>
        <v>0</v>
      </c>
      <c r="F24" s="777">
        <f t="shared" si="3"/>
        <v>0</v>
      </c>
      <c r="G24" s="777">
        <f t="shared" si="3"/>
        <v>0</v>
      </c>
      <c r="H24" s="791">
        <f t="shared" si="3"/>
        <v>0</v>
      </c>
      <c r="I24" s="777">
        <f t="shared" si="3"/>
        <v>0</v>
      </c>
      <c r="J24" s="777">
        <f t="shared" si="3"/>
        <v>0</v>
      </c>
      <c r="K24" s="777">
        <f t="shared" si="3"/>
        <v>0</v>
      </c>
      <c r="L24" s="777">
        <f t="shared" si="3"/>
        <v>0</v>
      </c>
    </row>
    <row r="25" spans="1:12" ht="15">
      <c r="A25" s="353" t="s">
        <v>52</v>
      </c>
      <c r="B25" s="360">
        <v>2111</v>
      </c>
      <c r="C25" s="338" t="s">
        <v>51</v>
      </c>
      <c r="D25" s="347">
        <v>0</v>
      </c>
      <c r="E25" s="347">
        <v>0</v>
      </c>
      <c r="F25" s="347">
        <v>0</v>
      </c>
      <c r="G25" s="347">
        <v>0</v>
      </c>
      <c r="H25" s="340">
        <v>0</v>
      </c>
      <c r="I25" s="347">
        <v>0</v>
      </c>
      <c r="J25" s="347">
        <v>0</v>
      </c>
      <c r="K25" s="347">
        <v>0</v>
      </c>
      <c r="L25" s="347">
        <v>0</v>
      </c>
    </row>
    <row r="26" spans="1:12" ht="15">
      <c r="A26" s="353" t="s">
        <v>321</v>
      </c>
      <c r="B26" s="360">
        <v>2112</v>
      </c>
      <c r="C26" s="338" t="s">
        <v>54</v>
      </c>
      <c r="D26" s="347">
        <v>0</v>
      </c>
      <c r="E26" s="347">
        <v>0</v>
      </c>
      <c r="F26" s="347">
        <v>0</v>
      </c>
      <c r="G26" s="347">
        <v>0</v>
      </c>
      <c r="H26" s="340">
        <v>0</v>
      </c>
      <c r="I26" s="347">
        <v>0</v>
      </c>
      <c r="J26" s="347">
        <v>0</v>
      </c>
      <c r="K26" s="347">
        <v>0</v>
      </c>
      <c r="L26" s="347">
        <v>0</v>
      </c>
    </row>
    <row r="27" spans="1:12" ht="15">
      <c r="A27" s="350" t="s">
        <v>322</v>
      </c>
      <c r="B27" s="776">
        <v>2120</v>
      </c>
      <c r="C27" s="351" t="s">
        <v>57</v>
      </c>
      <c r="D27" s="777">
        <v>0</v>
      </c>
      <c r="E27" s="777">
        <v>0</v>
      </c>
      <c r="F27" s="777">
        <v>0</v>
      </c>
      <c r="G27" s="777">
        <v>0</v>
      </c>
      <c r="H27" s="791">
        <v>0</v>
      </c>
      <c r="I27" s="777">
        <v>0</v>
      </c>
      <c r="J27" s="777">
        <v>0</v>
      </c>
      <c r="K27" s="777">
        <v>0</v>
      </c>
      <c r="L27" s="777">
        <v>0</v>
      </c>
    </row>
    <row r="28" spans="1:12" s="778" customFormat="1" ht="24" customHeight="1">
      <c r="A28" s="348" t="s">
        <v>61</v>
      </c>
      <c r="B28" s="774">
        <v>2200</v>
      </c>
      <c r="C28" s="345" t="s">
        <v>60</v>
      </c>
      <c r="D28" s="775">
        <f>D29+D30+D31+D32+D33+D34+D35+D41</f>
        <v>0</v>
      </c>
      <c r="E28" s="775">
        <f aca="true" t="shared" si="4" ref="E28:L28">E29+E30+E31+E32+E33+E34+E35+E41</f>
        <v>0</v>
      </c>
      <c r="F28" s="775">
        <f t="shared" si="4"/>
        <v>0</v>
      </c>
      <c r="G28" s="775">
        <f t="shared" si="4"/>
        <v>0</v>
      </c>
      <c r="H28" s="790">
        <f t="shared" si="4"/>
        <v>0</v>
      </c>
      <c r="I28" s="775">
        <f t="shared" si="4"/>
        <v>0</v>
      </c>
      <c r="J28" s="775">
        <f t="shared" si="4"/>
        <v>0</v>
      </c>
      <c r="K28" s="775">
        <f t="shared" si="4"/>
        <v>0</v>
      </c>
      <c r="L28" s="775">
        <f t="shared" si="4"/>
        <v>0</v>
      </c>
    </row>
    <row r="29" spans="1:12" ht="21" customHeight="1">
      <c r="A29" s="355" t="s">
        <v>436</v>
      </c>
      <c r="B29" s="776">
        <v>2210</v>
      </c>
      <c r="C29" s="351" t="s">
        <v>63</v>
      </c>
      <c r="D29" s="777">
        <v>0</v>
      </c>
      <c r="E29" s="777">
        <v>0</v>
      </c>
      <c r="F29" s="777">
        <v>0</v>
      </c>
      <c r="G29" s="777">
        <v>0</v>
      </c>
      <c r="H29" s="791">
        <v>0</v>
      </c>
      <c r="I29" s="777">
        <v>0</v>
      </c>
      <c r="J29" s="777">
        <v>0</v>
      </c>
      <c r="K29" s="777">
        <v>0</v>
      </c>
      <c r="L29" s="777">
        <v>0</v>
      </c>
    </row>
    <row r="30" spans="1:12" ht="23.25" customHeight="1">
      <c r="A30" s="350" t="s">
        <v>325</v>
      </c>
      <c r="B30" s="776">
        <v>2220</v>
      </c>
      <c r="C30" s="351" t="s">
        <v>65</v>
      </c>
      <c r="D30" s="777">
        <v>0</v>
      </c>
      <c r="E30" s="777">
        <v>0</v>
      </c>
      <c r="F30" s="777">
        <v>0</v>
      </c>
      <c r="G30" s="777">
        <v>0</v>
      </c>
      <c r="H30" s="791">
        <v>0</v>
      </c>
      <c r="I30" s="777">
        <v>0</v>
      </c>
      <c r="J30" s="777">
        <v>0</v>
      </c>
      <c r="K30" s="777">
        <v>0</v>
      </c>
      <c r="L30" s="777">
        <v>0</v>
      </c>
    </row>
    <row r="31" spans="1:12" ht="19.5" customHeight="1">
      <c r="A31" s="350" t="s">
        <v>68</v>
      </c>
      <c r="B31" s="776">
        <v>2230</v>
      </c>
      <c r="C31" s="351" t="s">
        <v>67</v>
      </c>
      <c r="D31" s="777">
        <v>0</v>
      </c>
      <c r="E31" s="777">
        <v>0</v>
      </c>
      <c r="F31" s="777">
        <v>0</v>
      </c>
      <c r="G31" s="777">
        <v>0</v>
      </c>
      <c r="H31" s="791">
        <v>0</v>
      </c>
      <c r="I31" s="777">
        <v>0</v>
      </c>
      <c r="J31" s="777">
        <v>0</v>
      </c>
      <c r="K31" s="777">
        <v>0</v>
      </c>
      <c r="L31" s="777">
        <v>0</v>
      </c>
    </row>
    <row r="32" spans="1:12" ht="21" customHeight="1">
      <c r="A32" s="350" t="s">
        <v>70</v>
      </c>
      <c r="B32" s="776">
        <v>2240</v>
      </c>
      <c r="C32" s="351" t="s">
        <v>69</v>
      </c>
      <c r="D32" s="777">
        <v>0</v>
      </c>
      <c r="E32" s="777">
        <v>0</v>
      </c>
      <c r="F32" s="777">
        <v>0</v>
      </c>
      <c r="G32" s="777">
        <v>0</v>
      </c>
      <c r="H32" s="791">
        <v>0</v>
      </c>
      <c r="I32" s="777">
        <v>0</v>
      </c>
      <c r="J32" s="777">
        <v>0</v>
      </c>
      <c r="K32" s="777">
        <v>0</v>
      </c>
      <c r="L32" s="777">
        <f>I32-J32</f>
        <v>0</v>
      </c>
    </row>
    <row r="33" spans="1:12" ht="23.25" customHeight="1">
      <c r="A33" s="350" t="s">
        <v>72</v>
      </c>
      <c r="B33" s="776">
        <v>2250</v>
      </c>
      <c r="C33" s="351" t="s">
        <v>71</v>
      </c>
      <c r="D33" s="777">
        <v>0</v>
      </c>
      <c r="E33" s="777">
        <v>0</v>
      </c>
      <c r="F33" s="777">
        <v>0</v>
      </c>
      <c r="G33" s="777">
        <v>0</v>
      </c>
      <c r="H33" s="791">
        <v>0</v>
      </c>
      <c r="I33" s="777">
        <v>0</v>
      </c>
      <c r="J33" s="777">
        <v>0</v>
      </c>
      <c r="K33" s="777">
        <v>0</v>
      </c>
      <c r="L33" s="777">
        <v>0</v>
      </c>
    </row>
    <row r="34" spans="1:12" ht="25.5" customHeight="1">
      <c r="A34" s="355" t="s">
        <v>326</v>
      </c>
      <c r="B34" s="776">
        <v>2260</v>
      </c>
      <c r="C34" s="351" t="s">
        <v>73</v>
      </c>
      <c r="D34" s="777">
        <v>0</v>
      </c>
      <c r="E34" s="777">
        <v>0</v>
      </c>
      <c r="F34" s="777">
        <v>0</v>
      </c>
      <c r="G34" s="777">
        <v>0</v>
      </c>
      <c r="H34" s="791">
        <v>0</v>
      </c>
      <c r="I34" s="777">
        <v>0</v>
      </c>
      <c r="J34" s="777">
        <v>0</v>
      </c>
      <c r="K34" s="777">
        <v>0</v>
      </c>
      <c r="L34" s="777">
        <v>0</v>
      </c>
    </row>
    <row r="35" spans="1:12" ht="21.75" customHeight="1">
      <c r="A35" s="350" t="s">
        <v>327</v>
      </c>
      <c r="B35" s="776">
        <v>2270</v>
      </c>
      <c r="C35" s="351" t="s">
        <v>75</v>
      </c>
      <c r="D35" s="777">
        <f aca="true" t="shared" si="5" ref="D35:L35">SUM(D36:D40)</f>
        <v>0</v>
      </c>
      <c r="E35" s="777">
        <f t="shared" si="5"/>
        <v>0</v>
      </c>
      <c r="F35" s="777">
        <f t="shared" si="5"/>
        <v>0</v>
      </c>
      <c r="G35" s="777">
        <f t="shared" si="5"/>
        <v>0</v>
      </c>
      <c r="H35" s="791">
        <f t="shared" si="5"/>
        <v>0</v>
      </c>
      <c r="I35" s="777">
        <f t="shared" si="5"/>
        <v>0</v>
      </c>
      <c r="J35" s="777">
        <f t="shared" si="5"/>
        <v>0</v>
      </c>
      <c r="K35" s="777">
        <f t="shared" si="5"/>
        <v>0</v>
      </c>
      <c r="L35" s="777">
        <f t="shared" si="5"/>
        <v>0</v>
      </c>
    </row>
    <row r="36" spans="1:12" ht="23.25" customHeight="1">
      <c r="A36" s="353" t="s">
        <v>329</v>
      </c>
      <c r="B36" s="360">
        <v>2271</v>
      </c>
      <c r="C36" s="338" t="s">
        <v>77</v>
      </c>
      <c r="D36" s="347">
        <v>0</v>
      </c>
      <c r="E36" s="347">
        <v>0</v>
      </c>
      <c r="F36" s="347">
        <v>0</v>
      </c>
      <c r="G36" s="347">
        <v>0</v>
      </c>
      <c r="H36" s="340">
        <v>0</v>
      </c>
      <c r="I36" s="347">
        <v>0</v>
      </c>
      <c r="J36" s="347">
        <v>0</v>
      </c>
      <c r="K36" s="347">
        <v>0</v>
      </c>
      <c r="L36" s="347">
        <v>0</v>
      </c>
    </row>
    <row r="37" spans="1:12" ht="21.75" customHeight="1">
      <c r="A37" s="353" t="s">
        <v>330</v>
      </c>
      <c r="B37" s="360">
        <v>2272</v>
      </c>
      <c r="C37" s="338" t="s">
        <v>79</v>
      </c>
      <c r="D37" s="347">
        <v>0</v>
      </c>
      <c r="E37" s="347">
        <v>0</v>
      </c>
      <c r="F37" s="347">
        <v>0</v>
      </c>
      <c r="G37" s="347">
        <v>0</v>
      </c>
      <c r="H37" s="340">
        <v>0</v>
      </c>
      <c r="I37" s="347">
        <v>0</v>
      </c>
      <c r="J37" s="347">
        <v>0</v>
      </c>
      <c r="K37" s="347">
        <v>0</v>
      </c>
      <c r="L37" s="347">
        <v>0</v>
      </c>
    </row>
    <row r="38" spans="1:12" ht="23.25" customHeight="1">
      <c r="A38" s="353" t="s">
        <v>331</v>
      </c>
      <c r="B38" s="360">
        <v>2273</v>
      </c>
      <c r="C38" s="338" t="s">
        <v>81</v>
      </c>
      <c r="D38" s="347">
        <v>0</v>
      </c>
      <c r="E38" s="347">
        <v>0</v>
      </c>
      <c r="F38" s="347">
        <v>0</v>
      </c>
      <c r="G38" s="347">
        <v>0</v>
      </c>
      <c r="H38" s="340">
        <v>0</v>
      </c>
      <c r="I38" s="347">
        <v>0</v>
      </c>
      <c r="J38" s="347">
        <v>0</v>
      </c>
      <c r="K38" s="347">
        <v>0</v>
      </c>
      <c r="L38" s="347">
        <v>0</v>
      </c>
    </row>
    <row r="39" spans="1:12" ht="21.75" customHeight="1">
      <c r="A39" s="353" t="s">
        <v>332</v>
      </c>
      <c r="B39" s="360">
        <v>2274</v>
      </c>
      <c r="C39" s="338" t="s">
        <v>83</v>
      </c>
      <c r="D39" s="347">
        <v>0</v>
      </c>
      <c r="E39" s="347">
        <v>0</v>
      </c>
      <c r="F39" s="347">
        <v>0</v>
      </c>
      <c r="G39" s="347">
        <v>0</v>
      </c>
      <c r="H39" s="340">
        <v>0</v>
      </c>
      <c r="I39" s="347">
        <v>0</v>
      </c>
      <c r="J39" s="347">
        <v>0</v>
      </c>
      <c r="K39" s="347">
        <v>0</v>
      </c>
      <c r="L39" s="347">
        <v>0</v>
      </c>
    </row>
    <row r="40" spans="1:12" ht="19.5" customHeight="1">
      <c r="A40" s="353" t="s">
        <v>333</v>
      </c>
      <c r="B40" s="360">
        <v>2275</v>
      </c>
      <c r="C40" s="338" t="s">
        <v>85</v>
      </c>
      <c r="D40" s="347">
        <v>0</v>
      </c>
      <c r="E40" s="347">
        <v>0</v>
      </c>
      <c r="F40" s="347">
        <v>0</v>
      </c>
      <c r="G40" s="347">
        <v>0</v>
      </c>
      <c r="H40" s="340">
        <v>0</v>
      </c>
      <c r="I40" s="347">
        <v>0</v>
      </c>
      <c r="J40" s="347">
        <v>0</v>
      </c>
      <c r="K40" s="347">
        <v>0</v>
      </c>
      <c r="L40" s="347">
        <v>0</v>
      </c>
    </row>
    <row r="41" spans="1:12" ht="39" customHeight="1">
      <c r="A41" s="355" t="s">
        <v>335</v>
      </c>
      <c r="B41" s="776">
        <v>2280</v>
      </c>
      <c r="C41" s="351" t="s">
        <v>328</v>
      </c>
      <c r="D41" s="777">
        <f aca="true" t="shared" si="6" ref="D41:L41">SUM(D42:D43)</f>
        <v>0</v>
      </c>
      <c r="E41" s="777">
        <f t="shared" si="6"/>
        <v>0</v>
      </c>
      <c r="F41" s="777">
        <f t="shared" si="6"/>
        <v>0</v>
      </c>
      <c r="G41" s="777">
        <f t="shared" si="6"/>
        <v>0</v>
      </c>
      <c r="H41" s="791">
        <f t="shared" si="6"/>
        <v>0</v>
      </c>
      <c r="I41" s="777">
        <f t="shared" si="6"/>
        <v>0</v>
      </c>
      <c r="J41" s="777">
        <f t="shared" si="6"/>
        <v>0</v>
      </c>
      <c r="K41" s="777">
        <f t="shared" si="6"/>
        <v>0</v>
      </c>
      <c r="L41" s="777">
        <f t="shared" si="6"/>
        <v>0</v>
      </c>
    </row>
    <row r="42" spans="1:12" ht="33" customHeight="1">
      <c r="A42" s="357" t="s">
        <v>335</v>
      </c>
      <c r="B42" s="360">
        <v>2281</v>
      </c>
      <c r="C42" s="338" t="s">
        <v>89</v>
      </c>
      <c r="D42" s="347">
        <v>0</v>
      </c>
      <c r="E42" s="347">
        <v>0</v>
      </c>
      <c r="F42" s="347">
        <v>0</v>
      </c>
      <c r="G42" s="347">
        <v>0</v>
      </c>
      <c r="H42" s="340">
        <v>0</v>
      </c>
      <c r="I42" s="347">
        <v>0</v>
      </c>
      <c r="J42" s="347">
        <v>0</v>
      </c>
      <c r="K42" s="347">
        <v>0</v>
      </c>
      <c r="L42" s="347">
        <v>0</v>
      </c>
    </row>
    <row r="43" spans="1:12" ht="43.5" customHeight="1">
      <c r="A43" s="357" t="s">
        <v>336</v>
      </c>
      <c r="B43" s="360">
        <v>2282</v>
      </c>
      <c r="C43" s="338" t="s">
        <v>87</v>
      </c>
      <c r="D43" s="347">
        <v>0</v>
      </c>
      <c r="E43" s="347">
        <v>0</v>
      </c>
      <c r="F43" s="347">
        <v>0</v>
      </c>
      <c r="G43" s="347">
        <v>0</v>
      </c>
      <c r="H43" s="340">
        <v>0</v>
      </c>
      <c r="I43" s="347">
        <v>0</v>
      </c>
      <c r="J43" s="347">
        <v>0</v>
      </c>
      <c r="K43" s="347">
        <v>0</v>
      </c>
      <c r="L43" s="347">
        <v>0</v>
      </c>
    </row>
    <row r="44" spans="1:13" ht="19.5" customHeight="1">
      <c r="A44" s="337">
        <v>1</v>
      </c>
      <c r="B44" s="768">
        <v>2</v>
      </c>
      <c r="C44" s="337">
        <v>3</v>
      </c>
      <c r="D44" s="336">
        <v>4</v>
      </c>
      <c r="E44" s="336">
        <v>5</v>
      </c>
      <c r="F44" s="336">
        <v>6</v>
      </c>
      <c r="G44" s="336">
        <v>7</v>
      </c>
      <c r="H44" s="336">
        <v>4</v>
      </c>
      <c r="I44" s="336">
        <v>8</v>
      </c>
      <c r="J44" s="336">
        <v>9</v>
      </c>
      <c r="K44" s="336">
        <v>10</v>
      </c>
      <c r="L44" s="336">
        <v>11</v>
      </c>
      <c r="M44" s="771"/>
    </row>
    <row r="45" spans="1:13" s="778" customFormat="1" ht="21.75" customHeight="1">
      <c r="A45" s="779" t="s">
        <v>468</v>
      </c>
      <c r="B45" s="805">
        <v>2400</v>
      </c>
      <c r="C45" s="781">
        <v>240</v>
      </c>
      <c r="D45" s="782">
        <f aca="true" t="shared" si="7" ref="D45:L45">SUM(D46:D47)</f>
        <v>0</v>
      </c>
      <c r="E45" s="782">
        <f t="shared" si="7"/>
        <v>0</v>
      </c>
      <c r="F45" s="782">
        <f t="shared" si="7"/>
        <v>0</v>
      </c>
      <c r="G45" s="782">
        <f t="shared" si="7"/>
        <v>0</v>
      </c>
      <c r="H45" s="806">
        <f t="shared" si="7"/>
        <v>0</v>
      </c>
      <c r="I45" s="782">
        <f t="shared" si="7"/>
        <v>0</v>
      </c>
      <c r="J45" s="782">
        <f t="shared" si="7"/>
        <v>0</v>
      </c>
      <c r="K45" s="782">
        <f t="shared" si="7"/>
        <v>0</v>
      </c>
      <c r="L45" s="782">
        <f t="shared" si="7"/>
        <v>0</v>
      </c>
      <c r="M45" s="783"/>
    </row>
    <row r="46" spans="1:13" ht="21" customHeight="1">
      <c r="A46" s="784" t="s">
        <v>469</v>
      </c>
      <c r="B46" s="807">
        <v>2410</v>
      </c>
      <c r="C46" s="786">
        <v>250</v>
      </c>
      <c r="D46" s="342">
        <v>0</v>
      </c>
      <c r="E46" s="342">
        <v>0</v>
      </c>
      <c r="F46" s="342">
        <v>0</v>
      </c>
      <c r="G46" s="342">
        <v>0</v>
      </c>
      <c r="H46" s="356">
        <v>0</v>
      </c>
      <c r="I46" s="342">
        <v>0</v>
      </c>
      <c r="J46" s="342">
        <v>0</v>
      </c>
      <c r="K46" s="342">
        <v>0</v>
      </c>
      <c r="L46" s="342">
        <v>0</v>
      </c>
      <c r="M46" s="771"/>
    </row>
    <row r="47" spans="1:13" ht="15">
      <c r="A47" s="784" t="s">
        <v>470</v>
      </c>
      <c r="B47" s="807">
        <v>2420</v>
      </c>
      <c r="C47" s="786">
        <v>260</v>
      </c>
      <c r="D47" s="342">
        <v>0</v>
      </c>
      <c r="E47" s="342">
        <v>0</v>
      </c>
      <c r="F47" s="342">
        <v>0</v>
      </c>
      <c r="G47" s="342">
        <v>0</v>
      </c>
      <c r="H47" s="356">
        <v>0</v>
      </c>
      <c r="I47" s="342">
        <v>0</v>
      </c>
      <c r="J47" s="342">
        <v>0</v>
      </c>
      <c r="K47" s="342">
        <v>0</v>
      </c>
      <c r="L47" s="342">
        <v>0</v>
      </c>
      <c r="M47" s="771"/>
    </row>
    <row r="48" spans="1:12" s="778" customFormat="1" ht="15.75">
      <c r="A48" s="348" t="s">
        <v>99</v>
      </c>
      <c r="B48" s="774">
        <v>2600</v>
      </c>
      <c r="C48" s="345" t="s">
        <v>98</v>
      </c>
      <c r="D48" s="787">
        <f aca="true" t="shared" si="8" ref="D48:L48">SUM(D49:D51)</f>
        <v>0</v>
      </c>
      <c r="E48" s="787">
        <f t="shared" si="8"/>
        <v>0</v>
      </c>
      <c r="F48" s="787">
        <f t="shared" si="8"/>
        <v>0</v>
      </c>
      <c r="G48" s="787">
        <f t="shared" si="8"/>
        <v>0</v>
      </c>
      <c r="H48" s="789">
        <f t="shared" si="8"/>
        <v>0</v>
      </c>
      <c r="I48" s="787">
        <f t="shared" si="8"/>
        <v>0</v>
      </c>
      <c r="J48" s="787">
        <f t="shared" si="8"/>
        <v>0</v>
      </c>
      <c r="K48" s="787">
        <f t="shared" si="8"/>
        <v>0</v>
      </c>
      <c r="L48" s="787">
        <f t="shared" si="8"/>
        <v>0</v>
      </c>
    </row>
    <row r="49" spans="1:12" ht="28.5">
      <c r="A49" s="355" t="s">
        <v>101</v>
      </c>
      <c r="B49" s="776">
        <v>2610</v>
      </c>
      <c r="C49" s="351" t="s">
        <v>100</v>
      </c>
      <c r="D49" s="342">
        <v>0</v>
      </c>
      <c r="E49" s="342">
        <v>0</v>
      </c>
      <c r="F49" s="342">
        <v>0</v>
      </c>
      <c r="G49" s="342">
        <v>0</v>
      </c>
      <c r="H49" s="356">
        <v>0</v>
      </c>
      <c r="I49" s="342">
        <v>0</v>
      </c>
      <c r="J49" s="342">
        <v>0</v>
      </c>
      <c r="K49" s="342">
        <v>0</v>
      </c>
      <c r="L49" s="342">
        <v>0</v>
      </c>
    </row>
    <row r="50" spans="1:12" ht="28.5">
      <c r="A50" s="355" t="s">
        <v>103</v>
      </c>
      <c r="B50" s="776">
        <v>2620</v>
      </c>
      <c r="C50" s="351" t="s">
        <v>102</v>
      </c>
      <c r="D50" s="342">
        <f aca="true" t="shared" si="9" ref="D50:L50">SUM(D52:D53)</f>
        <v>0</v>
      </c>
      <c r="E50" s="342">
        <f t="shared" si="9"/>
        <v>0</v>
      </c>
      <c r="F50" s="342">
        <f t="shared" si="9"/>
        <v>0</v>
      </c>
      <c r="G50" s="342">
        <f t="shared" si="9"/>
        <v>0</v>
      </c>
      <c r="H50" s="356">
        <f t="shared" si="9"/>
        <v>0</v>
      </c>
      <c r="I50" s="342">
        <f t="shared" si="9"/>
        <v>0</v>
      </c>
      <c r="J50" s="342">
        <f t="shared" si="9"/>
        <v>0</v>
      </c>
      <c r="K50" s="342">
        <f t="shared" si="9"/>
        <v>0</v>
      </c>
      <c r="L50" s="342">
        <f t="shared" si="9"/>
        <v>0</v>
      </c>
    </row>
    <row r="51" spans="1:12" ht="28.5">
      <c r="A51" s="355" t="s">
        <v>471</v>
      </c>
      <c r="B51" s="776">
        <v>2630</v>
      </c>
      <c r="C51" s="351" t="s">
        <v>104</v>
      </c>
      <c r="D51" s="342">
        <v>0</v>
      </c>
      <c r="E51" s="342">
        <v>0</v>
      </c>
      <c r="F51" s="342">
        <v>0</v>
      </c>
      <c r="G51" s="342">
        <v>0</v>
      </c>
      <c r="H51" s="356">
        <v>0</v>
      </c>
      <c r="I51" s="342">
        <v>0</v>
      </c>
      <c r="J51" s="342">
        <v>0</v>
      </c>
      <c r="K51" s="342">
        <v>0</v>
      </c>
      <c r="L51" s="342">
        <v>0</v>
      </c>
    </row>
    <row r="52" spans="1:12" s="778" customFormat="1" ht="15.75">
      <c r="A52" s="788" t="s">
        <v>105</v>
      </c>
      <c r="B52" s="774">
        <v>2700</v>
      </c>
      <c r="C52" s="345" t="s">
        <v>472</v>
      </c>
      <c r="D52" s="775">
        <f aca="true" t="shared" si="10" ref="D52:L52">SUM(D53:D55)</f>
        <v>0</v>
      </c>
      <c r="E52" s="775">
        <f t="shared" si="10"/>
        <v>0</v>
      </c>
      <c r="F52" s="775">
        <f t="shared" si="10"/>
        <v>0</v>
      </c>
      <c r="G52" s="775">
        <f t="shared" si="10"/>
        <v>0</v>
      </c>
      <c r="H52" s="790">
        <f t="shared" si="10"/>
        <v>0</v>
      </c>
      <c r="I52" s="775">
        <f t="shared" si="10"/>
        <v>0</v>
      </c>
      <c r="J52" s="775">
        <f t="shared" si="10"/>
        <v>0</v>
      </c>
      <c r="K52" s="775">
        <f t="shared" si="10"/>
        <v>0</v>
      </c>
      <c r="L52" s="775">
        <f t="shared" si="10"/>
        <v>0</v>
      </c>
    </row>
    <row r="53" spans="1:12" ht="15">
      <c r="A53" s="350" t="s">
        <v>473</v>
      </c>
      <c r="B53" s="776">
        <v>2710</v>
      </c>
      <c r="C53" s="351" t="s">
        <v>106</v>
      </c>
      <c r="D53" s="342">
        <v>0</v>
      </c>
      <c r="E53" s="342">
        <v>0</v>
      </c>
      <c r="F53" s="342">
        <v>0</v>
      </c>
      <c r="G53" s="342">
        <v>0</v>
      </c>
      <c r="H53" s="356">
        <v>0</v>
      </c>
      <c r="I53" s="342">
        <v>0</v>
      </c>
      <c r="J53" s="342">
        <v>0</v>
      </c>
      <c r="K53" s="342">
        <v>0</v>
      </c>
      <c r="L53" s="342">
        <v>0</v>
      </c>
    </row>
    <row r="54" spans="1:12" ht="15">
      <c r="A54" s="350" t="s">
        <v>339</v>
      </c>
      <c r="B54" s="776">
        <v>2720</v>
      </c>
      <c r="C54" s="351" t="s">
        <v>108</v>
      </c>
      <c r="D54" s="342">
        <v>0</v>
      </c>
      <c r="E54" s="342">
        <v>0</v>
      </c>
      <c r="F54" s="342">
        <v>0</v>
      </c>
      <c r="G54" s="342">
        <v>0</v>
      </c>
      <c r="H54" s="356">
        <v>0</v>
      </c>
      <c r="I54" s="342">
        <v>0</v>
      </c>
      <c r="J54" s="342">
        <v>0</v>
      </c>
      <c r="K54" s="342">
        <v>0</v>
      </c>
      <c r="L54" s="342">
        <v>0</v>
      </c>
    </row>
    <row r="55" spans="1:12" ht="15">
      <c r="A55" s="350" t="s">
        <v>340</v>
      </c>
      <c r="B55" s="776">
        <v>2730</v>
      </c>
      <c r="C55" s="351" t="s">
        <v>110</v>
      </c>
      <c r="D55" s="342">
        <v>0</v>
      </c>
      <c r="E55" s="342">
        <v>0</v>
      </c>
      <c r="F55" s="342">
        <v>0</v>
      </c>
      <c r="G55" s="342">
        <v>0</v>
      </c>
      <c r="H55" s="356">
        <v>0</v>
      </c>
      <c r="I55" s="342">
        <v>0</v>
      </c>
      <c r="J55" s="342">
        <v>0</v>
      </c>
      <c r="K55" s="342">
        <v>0</v>
      </c>
      <c r="L55" s="342">
        <v>0</v>
      </c>
    </row>
    <row r="56" spans="1:12" s="778" customFormat="1" ht="15.75">
      <c r="A56" s="348" t="s">
        <v>113</v>
      </c>
      <c r="B56" s="774">
        <v>2800</v>
      </c>
      <c r="C56" s="345" t="s">
        <v>112</v>
      </c>
      <c r="D56" s="775">
        <v>0</v>
      </c>
      <c r="E56" s="775">
        <v>0</v>
      </c>
      <c r="F56" s="775">
        <v>0</v>
      </c>
      <c r="G56" s="775">
        <v>0</v>
      </c>
      <c r="H56" s="790">
        <v>0</v>
      </c>
      <c r="I56" s="775">
        <v>0</v>
      </c>
      <c r="J56" s="775">
        <v>0</v>
      </c>
      <c r="K56" s="775">
        <v>0</v>
      </c>
      <c r="L56" s="775">
        <v>0</v>
      </c>
    </row>
    <row r="57" spans="1:12" s="778" customFormat="1" ht="15.75">
      <c r="A57" s="343" t="s">
        <v>341</v>
      </c>
      <c r="B57" s="774">
        <v>3000</v>
      </c>
      <c r="C57" s="345" t="s">
        <v>114</v>
      </c>
      <c r="D57" s="787">
        <f aca="true" t="shared" si="11" ref="D57:K57">D58+D72</f>
        <v>104568.09</v>
      </c>
      <c r="E57" s="787">
        <f t="shared" si="11"/>
        <v>0</v>
      </c>
      <c r="F57" s="787">
        <f t="shared" si="11"/>
        <v>0</v>
      </c>
      <c r="G57" s="787">
        <f t="shared" si="11"/>
        <v>0</v>
      </c>
      <c r="H57" s="789">
        <f t="shared" si="11"/>
        <v>4</v>
      </c>
      <c r="I57" s="787">
        <f t="shared" si="11"/>
        <v>104568.09</v>
      </c>
      <c r="J57" s="787">
        <f t="shared" si="11"/>
        <v>104568.09</v>
      </c>
      <c r="K57" s="787">
        <f t="shared" si="11"/>
        <v>0</v>
      </c>
      <c r="L57" s="787">
        <f>L59+L65</f>
        <v>0</v>
      </c>
    </row>
    <row r="58" spans="1:12" s="778" customFormat="1" ht="15.75">
      <c r="A58" s="348" t="s">
        <v>342</v>
      </c>
      <c r="B58" s="774">
        <v>3100</v>
      </c>
      <c r="C58" s="345" t="s">
        <v>116</v>
      </c>
      <c r="D58" s="775">
        <f>D59+D60+D63+D66+D70+D71</f>
        <v>104568.09</v>
      </c>
      <c r="E58" s="775">
        <f aca="true" t="shared" si="12" ref="E58:L58">E59+E60+E63+E66+E70+E71</f>
        <v>0</v>
      </c>
      <c r="F58" s="775">
        <f>F59+F60+F63+F66+F70+F71</f>
        <v>0</v>
      </c>
      <c r="G58" s="775">
        <f>G59+G60+G63+G66+G70+G71</f>
        <v>0</v>
      </c>
      <c r="H58" s="790">
        <f t="shared" si="12"/>
        <v>4</v>
      </c>
      <c r="I58" s="775">
        <f t="shared" si="12"/>
        <v>104568.09</v>
      </c>
      <c r="J58" s="775">
        <f>J59+J60+J63+J66+J70+J71</f>
        <v>104568.09</v>
      </c>
      <c r="K58" s="775">
        <f>K59+K60+K63+K66+K70+K71</f>
        <v>0</v>
      </c>
      <c r="L58" s="775">
        <f t="shared" si="12"/>
        <v>0</v>
      </c>
    </row>
    <row r="59" spans="1:12" ht="28.5">
      <c r="A59" s="355" t="s">
        <v>343</v>
      </c>
      <c r="B59" s="776">
        <v>3110</v>
      </c>
      <c r="C59" s="351" t="s">
        <v>118</v>
      </c>
      <c r="D59" s="787">
        <v>0</v>
      </c>
      <c r="E59" s="787">
        <v>0</v>
      </c>
      <c r="F59" s="787">
        <v>0</v>
      </c>
      <c r="G59" s="787">
        <v>0</v>
      </c>
      <c r="H59" s="789">
        <v>4</v>
      </c>
      <c r="I59" s="787">
        <v>0</v>
      </c>
      <c r="J59" s="787">
        <v>0</v>
      </c>
      <c r="K59" s="787">
        <v>0</v>
      </c>
      <c r="L59" s="787">
        <v>0</v>
      </c>
    </row>
    <row r="60" spans="1:12" ht="15">
      <c r="A60" s="350" t="s">
        <v>344</v>
      </c>
      <c r="B60" s="776">
        <v>3120</v>
      </c>
      <c r="C60" s="351" t="s">
        <v>120</v>
      </c>
      <c r="D60" s="787">
        <f aca="true" t="shared" si="13" ref="D60:L60">D61+D62</f>
        <v>0</v>
      </c>
      <c r="E60" s="787">
        <f t="shared" si="13"/>
        <v>0</v>
      </c>
      <c r="F60" s="787">
        <f t="shared" si="13"/>
        <v>0</v>
      </c>
      <c r="G60" s="787">
        <f t="shared" si="13"/>
        <v>0</v>
      </c>
      <c r="H60" s="789">
        <f t="shared" si="13"/>
        <v>0</v>
      </c>
      <c r="I60" s="787">
        <f t="shared" si="13"/>
        <v>0</v>
      </c>
      <c r="J60" s="787">
        <f t="shared" si="13"/>
        <v>0</v>
      </c>
      <c r="K60" s="787">
        <f t="shared" si="13"/>
        <v>0</v>
      </c>
      <c r="L60" s="787">
        <f t="shared" si="13"/>
        <v>0</v>
      </c>
    </row>
    <row r="61" spans="1:12" ht="15">
      <c r="A61" s="353" t="s">
        <v>474</v>
      </c>
      <c r="B61" s="360">
        <v>3121</v>
      </c>
      <c r="C61" s="338" t="s">
        <v>122</v>
      </c>
      <c r="D61" s="347">
        <v>0</v>
      </c>
      <c r="E61" s="347">
        <v>0</v>
      </c>
      <c r="F61" s="347">
        <v>0</v>
      </c>
      <c r="G61" s="347">
        <v>0</v>
      </c>
      <c r="H61" s="340">
        <v>0</v>
      </c>
      <c r="I61" s="347">
        <v>0</v>
      </c>
      <c r="J61" s="347">
        <v>0</v>
      </c>
      <c r="K61" s="347">
        <v>0</v>
      </c>
      <c r="L61" s="347">
        <v>0</v>
      </c>
    </row>
    <row r="62" spans="1:12" ht="15">
      <c r="A62" s="353" t="s">
        <v>475</v>
      </c>
      <c r="B62" s="360">
        <v>3122</v>
      </c>
      <c r="C62" s="338" t="s">
        <v>124</v>
      </c>
      <c r="D62" s="347">
        <v>0</v>
      </c>
      <c r="E62" s="347">
        <v>0</v>
      </c>
      <c r="F62" s="347">
        <v>0</v>
      </c>
      <c r="G62" s="347">
        <v>0</v>
      </c>
      <c r="H62" s="340">
        <v>0</v>
      </c>
      <c r="I62" s="347">
        <v>0</v>
      </c>
      <c r="J62" s="347">
        <v>0</v>
      </c>
      <c r="K62" s="347">
        <v>0</v>
      </c>
      <c r="L62" s="347">
        <v>0</v>
      </c>
    </row>
    <row r="63" spans="1:12" ht="15">
      <c r="A63" s="350" t="s">
        <v>345</v>
      </c>
      <c r="B63" s="776">
        <v>3130</v>
      </c>
      <c r="C63" s="351" t="s">
        <v>126</v>
      </c>
      <c r="D63" s="777">
        <f aca="true" t="shared" si="14" ref="D63:L63">SUM(D64:D65)</f>
        <v>104568.09</v>
      </c>
      <c r="E63" s="777">
        <f t="shared" si="14"/>
        <v>0</v>
      </c>
      <c r="F63" s="777">
        <f t="shared" si="14"/>
        <v>0</v>
      </c>
      <c r="G63" s="777">
        <f t="shared" si="14"/>
        <v>0</v>
      </c>
      <c r="H63" s="791">
        <f t="shared" si="14"/>
        <v>0</v>
      </c>
      <c r="I63" s="777">
        <f t="shared" si="14"/>
        <v>104568.09</v>
      </c>
      <c r="J63" s="777">
        <f t="shared" si="14"/>
        <v>104568.09</v>
      </c>
      <c r="K63" s="777">
        <f t="shared" si="14"/>
        <v>0</v>
      </c>
      <c r="L63" s="777">
        <f t="shared" si="14"/>
        <v>0</v>
      </c>
    </row>
    <row r="64" spans="1:12" ht="15">
      <c r="A64" s="353" t="s">
        <v>346</v>
      </c>
      <c r="B64" s="360">
        <v>3131</v>
      </c>
      <c r="C64" s="338" t="s">
        <v>128</v>
      </c>
      <c r="D64" s="347">
        <v>0</v>
      </c>
      <c r="E64" s="347">
        <v>0</v>
      </c>
      <c r="F64" s="347">
        <v>0</v>
      </c>
      <c r="G64" s="347">
        <v>0</v>
      </c>
      <c r="H64" s="340">
        <v>0</v>
      </c>
      <c r="I64" s="347">
        <v>0</v>
      </c>
      <c r="J64" s="347">
        <v>0</v>
      </c>
      <c r="K64" s="347">
        <v>0</v>
      </c>
      <c r="L64" s="347">
        <v>0</v>
      </c>
    </row>
    <row r="65" spans="1:12" ht="15">
      <c r="A65" s="353" t="s">
        <v>347</v>
      </c>
      <c r="B65" s="360">
        <v>3132</v>
      </c>
      <c r="C65" s="338" t="s">
        <v>130</v>
      </c>
      <c r="D65" s="347">
        <v>104568.09</v>
      </c>
      <c r="E65" s="347">
        <v>0</v>
      </c>
      <c r="F65" s="347">
        <v>0</v>
      </c>
      <c r="G65" s="347">
        <v>0</v>
      </c>
      <c r="H65" s="340">
        <v>0</v>
      </c>
      <c r="I65" s="347">
        <v>104568.09</v>
      </c>
      <c r="J65" s="347">
        <v>104568.09</v>
      </c>
      <c r="K65" s="347">
        <v>0</v>
      </c>
      <c r="L65" s="347">
        <f>I65-J65</f>
        <v>0</v>
      </c>
    </row>
    <row r="66" spans="1:12" ht="15">
      <c r="A66" s="350" t="s">
        <v>133</v>
      </c>
      <c r="B66" s="776">
        <v>3140</v>
      </c>
      <c r="C66" s="351" t="s">
        <v>132</v>
      </c>
      <c r="D66" s="791"/>
      <c r="E66" s="777">
        <f aca="true" t="shared" si="15" ref="E66:L66">E67+E68+E69</f>
        <v>0</v>
      </c>
      <c r="F66" s="777">
        <f t="shared" si="15"/>
        <v>0</v>
      </c>
      <c r="G66" s="777">
        <f t="shared" si="15"/>
        <v>0</v>
      </c>
      <c r="H66" s="791">
        <f t="shared" si="15"/>
        <v>0</v>
      </c>
      <c r="I66" s="777">
        <f t="shared" si="15"/>
        <v>0</v>
      </c>
      <c r="J66" s="777">
        <f t="shared" si="15"/>
        <v>0</v>
      </c>
      <c r="K66" s="777">
        <f t="shared" si="15"/>
        <v>0</v>
      </c>
      <c r="L66" s="777">
        <f t="shared" si="15"/>
        <v>0</v>
      </c>
    </row>
    <row r="67" spans="1:12" ht="15">
      <c r="A67" s="353" t="s">
        <v>135</v>
      </c>
      <c r="B67" s="360">
        <v>3141</v>
      </c>
      <c r="C67" s="338" t="s">
        <v>134</v>
      </c>
      <c r="D67" s="347">
        <v>0</v>
      </c>
      <c r="E67" s="347">
        <v>0</v>
      </c>
      <c r="F67" s="347">
        <v>0</v>
      </c>
      <c r="G67" s="347">
        <v>0</v>
      </c>
      <c r="H67" s="340">
        <v>0</v>
      </c>
      <c r="I67" s="347">
        <v>0</v>
      </c>
      <c r="J67" s="347">
        <v>0</v>
      </c>
      <c r="K67" s="347">
        <v>0</v>
      </c>
      <c r="L67" s="347">
        <v>0</v>
      </c>
    </row>
    <row r="68" spans="1:12" ht="15">
      <c r="A68" s="353" t="s">
        <v>348</v>
      </c>
      <c r="B68" s="360">
        <v>3142</v>
      </c>
      <c r="C68" s="338" t="s">
        <v>136</v>
      </c>
      <c r="D68" s="347">
        <v>0</v>
      </c>
      <c r="E68" s="347">
        <v>0</v>
      </c>
      <c r="F68" s="347">
        <v>0</v>
      </c>
      <c r="G68" s="347">
        <v>0</v>
      </c>
      <c r="H68" s="340">
        <v>0</v>
      </c>
      <c r="I68" s="347">
        <v>0</v>
      </c>
      <c r="J68" s="347">
        <v>0</v>
      </c>
      <c r="K68" s="347">
        <v>0</v>
      </c>
      <c r="L68" s="347">
        <v>0</v>
      </c>
    </row>
    <row r="69" spans="1:12" ht="15">
      <c r="A69" s="353" t="s">
        <v>349</v>
      </c>
      <c r="B69" s="360">
        <v>3143</v>
      </c>
      <c r="C69" s="338" t="s">
        <v>139</v>
      </c>
      <c r="D69" s="347">
        <v>0</v>
      </c>
      <c r="E69" s="347">
        <v>0</v>
      </c>
      <c r="F69" s="347">
        <v>0</v>
      </c>
      <c r="G69" s="347">
        <v>0</v>
      </c>
      <c r="H69" s="340">
        <v>0</v>
      </c>
      <c r="I69" s="347">
        <v>0</v>
      </c>
      <c r="J69" s="347">
        <v>0</v>
      </c>
      <c r="K69" s="347">
        <v>0</v>
      </c>
      <c r="L69" s="347">
        <v>0</v>
      </c>
    </row>
    <row r="70" spans="1:12" ht="15">
      <c r="A70" s="350" t="s">
        <v>143</v>
      </c>
      <c r="B70" s="776">
        <v>3150</v>
      </c>
      <c r="C70" s="351" t="s">
        <v>141</v>
      </c>
      <c r="D70" s="787">
        <v>0</v>
      </c>
      <c r="E70" s="787">
        <v>0</v>
      </c>
      <c r="F70" s="787">
        <v>0</v>
      </c>
      <c r="G70" s="787">
        <v>0</v>
      </c>
      <c r="H70" s="789">
        <v>0</v>
      </c>
      <c r="I70" s="787">
        <v>0</v>
      </c>
      <c r="J70" s="787">
        <v>0</v>
      </c>
      <c r="K70" s="787">
        <v>0</v>
      </c>
      <c r="L70" s="787">
        <v>0</v>
      </c>
    </row>
    <row r="71" spans="1:12" ht="15">
      <c r="A71" s="350" t="s">
        <v>476</v>
      </c>
      <c r="B71" s="776">
        <v>3160</v>
      </c>
      <c r="C71" s="351" t="s">
        <v>144</v>
      </c>
      <c r="D71" s="787">
        <v>0</v>
      </c>
      <c r="E71" s="787">
        <v>0</v>
      </c>
      <c r="F71" s="787">
        <v>0</v>
      </c>
      <c r="G71" s="787">
        <v>0</v>
      </c>
      <c r="H71" s="789">
        <v>0</v>
      </c>
      <c r="I71" s="787">
        <v>0</v>
      </c>
      <c r="J71" s="787">
        <v>0</v>
      </c>
      <c r="K71" s="787">
        <v>0</v>
      </c>
      <c r="L71" s="787">
        <v>0</v>
      </c>
    </row>
    <row r="72" spans="1:12" s="778" customFormat="1" ht="15.75">
      <c r="A72" s="348" t="s">
        <v>351</v>
      </c>
      <c r="B72" s="774">
        <v>3200</v>
      </c>
      <c r="C72" s="345" t="s">
        <v>146</v>
      </c>
      <c r="D72" s="349">
        <f aca="true" t="shared" si="16" ref="D72:L72">SUM(D73:D76)</f>
        <v>0</v>
      </c>
      <c r="E72" s="349">
        <f t="shared" si="16"/>
        <v>0</v>
      </c>
      <c r="F72" s="349">
        <f t="shared" si="16"/>
        <v>0</v>
      </c>
      <c r="G72" s="349">
        <f t="shared" si="16"/>
        <v>0</v>
      </c>
      <c r="H72" s="346">
        <f t="shared" si="16"/>
        <v>0</v>
      </c>
      <c r="I72" s="349">
        <f t="shared" si="16"/>
        <v>0</v>
      </c>
      <c r="J72" s="349">
        <f t="shared" si="16"/>
        <v>0</v>
      </c>
      <c r="K72" s="349">
        <f t="shared" si="16"/>
        <v>0</v>
      </c>
      <c r="L72" s="349">
        <f t="shared" si="16"/>
        <v>0</v>
      </c>
    </row>
    <row r="73" spans="1:12" ht="28.5">
      <c r="A73" s="355" t="s">
        <v>353</v>
      </c>
      <c r="B73" s="776">
        <v>3210</v>
      </c>
      <c r="C73" s="351" t="s">
        <v>148</v>
      </c>
      <c r="D73" s="777">
        <v>0</v>
      </c>
      <c r="E73" s="777">
        <v>0</v>
      </c>
      <c r="F73" s="777">
        <v>0</v>
      </c>
      <c r="G73" s="777">
        <v>0</v>
      </c>
      <c r="H73" s="791">
        <v>0</v>
      </c>
      <c r="I73" s="777">
        <v>0</v>
      </c>
      <c r="J73" s="777">
        <v>0</v>
      </c>
      <c r="K73" s="777">
        <v>0</v>
      </c>
      <c r="L73" s="777">
        <v>0</v>
      </c>
    </row>
    <row r="74" spans="1:12" ht="28.5">
      <c r="A74" s="355" t="s">
        <v>151</v>
      </c>
      <c r="B74" s="776">
        <v>3220</v>
      </c>
      <c r="C74" s="351" t="s">
        <v>150</v>
      </c>
      <c r="D74" s="777">
        <v>0</v>
      </c>
      <c r="E74" s="777">
        <v>0</v>
      </c>
      <c r="F74" s="777">
        <v>0</v>
      </c>
      <c r="G74" s="777">
        <v>0</v>
      </c>
      <c r="H74" s="791">
        <v>0</v>
      </c>
      <c r="I74" s="777">
        <v>0</v>
      </c>
      <c r="J74" s="777">
        <v>0</v>
      </c>
      <c r="K74" s="777">
        <v>0</v>
      </c>
      <c r="L74" s="777">
        <v>0</v>
      </c>
    </row>
    <row r="75" spans="1:12" ht="28.5">
      <c r="A75" s="355" t="s">
        <v>153</v>
      </c>
      <c r="B75" s="776">
        <v>3230</v>
      </c>
      <c r="C75" s="351" t="s">
        <v>152</v>
      </c>
      <c r="D75" s="777">
        <v>0</v>
      </c>
      <c r="E75" s="777">
        <v>0</v>
      </c>
      <c r="F75" s="777">
        <v>0</v>
      </c>
      <c r="G75" s="777">
        <v>0</v>
      </c>
      <c r="H75" s="791">
        <v>0</v>
      </c>
      <c r="I75" s="777">
        <v>0</v>
      </c>
      <c r="J75" s="777">
        <v>0</v>
      </c>
      <c r="K75" s="777">
        <v>0</v>
      </c>
      <c r="L75" s="777">
        <v>0</v>
      </c>
    </row>
    <row r="76" spans="1:12" ht="15.75" customHeight="1">
      <c r="A76" s="350" t="s">
        <v>155</v>
      </c>
      <c r="B76" s="776">
        <v>3240</v>
      </c>
      <c r="C76" s="351" t="s">
        <v>154</v>
      </c>
      <c r="D76" s="777">
        <v>0</v>
      </c>
      <c r="E76" s="777">
        <v>0</v>
      </c>
      <c r="F76" s="777">
        <v>0</v>
      </c>
      <c r="G76" s="777">
        <v>0</v>
      </c>
      <c r="H76" s="791">
        <v>0</v>
      </c>
      <c r="I76" s="777">
        <v>0</v>
      </c>
      <c r="J76" s="777">
        <v>0</v>
      </c>
      <c r="K76" s="777">
        <v>0</v>
      </c>
      <c r="L76" s="777">
        <v>0</v>
      </c>
    </row>
    <row r="77" spans="1:12" ht="14.25" customHeight="1" hidden="1">
      <c r="A77" s="353" t="s">
        <v>358</v>
      </c>
      <c r="B77" s="360">
        <v>2450</v>
      </c>
      <c r="C77" s="338" t="s">
        <v>154</v>
      </c>
      <c r="D77" s="347">
        <v>0</v>
      </c>
      <c r="E77" s="347">
        <v>0</v>
      </c>
      <c r="F77" s="347">
        <v>0</v>
      </c>
      <c r="G77" s="347">
        <v>0</v>
      </c>
      <c r="H77" s="340">
        <v>0</v>
      </c>
      <c r="I77" s="347">
        <v>0</v>
      </c>
      <c r="J77" s="347">
        <v>0</v>
      </c>
      <c r="K77" s="347">
        <v>0</v>
      </c>
      <c r="L77" s="347">
        <v>0</v>
      </c>
    </row>
    <row r="78" spans="1:12" s="778" customFormat="1" ht="18.75" customHeight="1">
      <c r="A78" s="343" t="s">
        <v>359</v>
      </c>
      <c r="B78" s="792">
        <v>4100</v>
      </c>
      <c r="C78" s="793" t="s">
        <v>156</v>
      </c>
      <c r="D78" s="349">
        <f aca="true" t="shared" si="17" ref="D78:L78">+D79+D80+D81+D82</f>
        <v>0</v>
      </c>
      <c r="E78" s="349">
        <f t="shared" si="17"/>
        <v>0</v>
      </c>
      <c r="F78" s="349">
        <f t="shared" si="17"/>
        <v>0</v>
      </c>
      <c r="G78" s="349">
        <f t="shared" si="17"/>
        <v>0</v>
      </c>
      <c r="H78" s="346">
        <f t="shared" si="17"/>
        <v>0</v>
      </c>
      <c r="I78" s="349">
        <f t="shared" si="17"/>
        <v>0</v>
      </c>
      <c r="J78" s="349">
        <f t="shared" si="17"/>
        <v>0</v>
      </c>
      <c r="K78" s="349">
        <f t="shared" si="17"/>
        <v>0</v>
      </c>
      <c r="L78" s="349">
        <f t="shared" si="17"/>
        <v>0</v>
      </c>
    </row>
    <row r="79" spans="1:12" ht="15.75" customHeight="1">
      <c r="A79" s="350" t="s">
        <v>361</v>
      </c>
      <c r="B79" s="776">
        <v>4110</v>
      </c>
      <c r="C79" s="351" t="s">
        <v>352</v>
      </c>
      <c r="D79" s="347">
        <v>0</v>
      </c>
      <c r="E79" s="347">
        <v>0</v>
      </c>
      <c r="F79" s="347">
        <v>0</v>
      </c>
      <c r="G79" s="347">
        <v>0</v>
      </c>
      <c r="H79" s="340">
        <v>0</v>
      </c>
      <c r="I79" s="347">
        <v>0</v>
      </c>
      <c r="J79" s="347">
        <v>0</v>
      </c>
      <c r="K79" s="347">
        <v>0</v>
      </c>
      <c r="L79" s="347">
        <v>0</v>
      </c>
    </row>
    <row r="80" spans="1:12" ht="28.5" customHeight="1">
      <c r="A80" s="357" t="s">
        <v>363</v>
      </c>
      <c r="B80" s="360">
        <v>4111</v>
      </c>
      <c r="C80" s="338" t="s">
        <v>354</v>
      </c>
      <c r="D80" s="347">
        <v>0</v>
      </c>
      <c r="E80" s="347">
        <v>0</v>
      </c>
      <c r="F80" s="347">
        <v>0</v>
      </c>
      <c r="G80" s="347">
        <v>0</v>
      </c>
      <c r="H80" s="340">
        <v>0</v>
      </c>
      <c r="I80" s="347">
        <v>0</v>
      </c>
      <c r="J80" s="347">
        <v>0</v>
      </c>
      <c r="K80" s="347">
        <v>0</v>
      </c>
      <c r="L80" s="347">
        <v>0</v>
      </c>
    </row>
    <row r="81" spans="1:12" ht="30.75" customHeight="1">
      <c r="A81" s="357" t="s">
        <v>365</v>
      </c>
      <c r="B81" s="360">
        <v>4112</v>
      </c>
      <c r="C81" s="338" t="s">
        <v>355</v>
      </c>
      <c r="D81" s="347">
        <v>0</v>
      </c>
      <c r="E81" s="347">
        <v>0</v>
      </c>
      <c r="F81" s="347">
        <v>0</v>
      </c>
      <c r="G81" s="347">
        <v>0</v>
      </c>
      <c r="H81" s="340">
        <v>0</v>
      </c>
      <c r="I81" s="347">
        <v>0</v>
      </c>
      <c r="J81" s="347">
        <v>0</v>
      </c>
      <c r="K81" s="347">
        <v>0</v>
      </c>
      <c r="L81" s="347">
        <v>0</v>
      </c>
    </row>
    <row r="82" spans="1:12" ht="14.25" customHeight="1">
      <c r="A82" s="353" t="s">
        <v>367</v>
      </c>
      <c r="B82" s="360">
        <v>4113</v>
      </c>
      <c r="C82" s="338" t="s">
        <v>356</v>
      </c>
      <c r="D82" s="347">
        <v>0</v>
      </c>
      <c r="E82" s="347">
        <v>0</v>
      </c>
      <c r="F82" s="347">
        <v>0</v>
      </c>
      <c r="G82" s="347">
        <v>0</v>
      </c>
      <c r="H82" s="340">
        <v>0</v>
      </c>
      <c r="I82" s="347">
        <v>0</v>
      </c>
      <c r="J82" s="347">
        <v>0</v>
      </c>
      <c r="K82" s="347">
        <v>0</v>
      </c>
      <c r="L82" s="347">
        <v>0</v>
      </c>
    </row>
    <row r="83" spans="1:12" ht="25.5" customHeight="1" hidden="1">
      <c r="A83" s="353" t="s">
        <v>369</v>
      </c>
      <c r="B83" s="360">
        <v>4120</v>
      </c>
      <c r="C83" s="338" t="s">
        <v>357</v>
      </c>
      <c r="D83" s="347">
        <v>0</v>
      </c>
      <c r="E83" s="347">
        <v>0</v>
      </c>
      <c r="F83" s="347">
        <v>0</v>
      </c>
      <c r="G83" s="347">
        <v>0</v>
      </c>
      <c r="H83" s="340">
        <v>0</v>
      </c>
      <c r="I83" s="347">
        <v>0</v>
      </c>
      <c r="J83" s="347">
        <v>0</v>
      </c>
      <c r="K83" s="347">
        <v>0</v>
      </c>
      <c r="L83" s="347">
        <v>0</v>
      </c>
    </row>
    <row r="84" spans="1:12" ht="28.5" customHeight="1" hidden="1">
      <c r="A84" s="357" t="s">
        <v>371</v>
      </c>
      <c r="B84" s="360">
        <v>4121</v>
      </c>
      <c r="C84" s="338" t="s">
        <v>360</v>
      </c>
      <c r="D84" s="347">
        <v>0</v>
      </c>
      <c r="E84" s="347">
        <v>0</v>
      </c>
      <c r="F84" s="347">
        <v>0</v>
      </c>
      <c r="G84" s="347">
        <v>0</v>
      </c>
      <c r="H84" s="340">
        <v>0</v>
      </c>
      <c r="I84" s="347">
        <v>0</v>
      </c>
      <c r="J84" s="347">
        <v>0</v>
      </c>
      <c r="K84" s="347">
        <v>0</v>
      </c>
      <c r="L84" s="347">
        <v>0</v>
      </c>
    </row>
    <row r="85" spans="1:12" ht="30.75" customHeight="1" hidden="1">
      <c r="A85" s="357" t="s">
        <v>373</v>
      </c>
      <c r="B85" s="360">
        <v>4122</v>
      </c>
      <c r="C85" s="338" t="s">
        <v>362</v>
      </c>
      <c r="D85" s="347">
        <v>0</v>
      </c>
      <c r="E85" s="347">
        <v>0</v>
      </c>
      <c r="F85" s="347">
        <v>0</v>
      </c>
      <c r="G85" s="347">
        <v>0</v>
      </c>
      <c r="H85" s="340">
        <v>0</v>
      </c>
      <c r="I85" s="347">
        <v>0</v>
      </c>
      <c r="J85" s="347">
        <v>0</v>
      </c>
      <c r="K85" s="347">
        <v>0</v>
      </c>
      <c r="L85" s="347">
        <v>0</v>
      </c>
    </row>
    <row r="86" spans="1:12" ht="14.25" customHeight="1" hidden="1">
      <c r="A86" s="353" t="s">
        <v>375</v>
      </c>
      <c r="B86" s="360">
        <v>4123</v>
      </c>
      <c r="C86" s="338" t="s">
        <v>364</v>
      </c>
      <c r="D86" s="347">
        <v>0</v>
      </c>
      <c r="E86" s="347">
        <v>0</v>
      </c>
      <c r="F86" s="347">
        <v>0</v>
      </c>
      <c r="G86" s="347">
        <v>0</v>
      </c>
      <c r="H86" s="340">
        <v>0</v>
      </c>
      <c r="I86" s="347">
        <v>0</v>
      </c>
      <c r="J86" s="347">
        <v>0</v>
      </c>
      <c r="K86" s="347">
        <v>0</v>
      </c>
      <c r="L86" s="347">
        <v>0</v>
      </c>
    </row>
    <row r="87" spans="1:12" s="778" customFormat="1" ht="18.75" customHeight="1">
      <c r="A87" s="343" t="s">
        <v>377</v>
      </c>
      <c r="B87" s="792">
        <v>4200</v>
      </c>
      <c r="C87" s="793" t="s">
        <v>357</v>
      </c>
      <c r="D87" s="349">
        <v>0</v>
      </c>
      <c r="E87" s="349">
        <v>0</v>
      </c>
      <c r="F87" s="349">
        <v>0</v>
      </c>
      <c r="G87" s="349">
        <v>0</v>
      </c>
      <c r="H87" s="346">
        <v>0</v>
      </c>
      <c r="I87" s="349">
        <v>0</v>
      </c>
      <c r="J87" s="349">
        <v>0</v>
      </c>
      <c r="K87" s="349">
        <v>0</v>
      </c>
      <c r="L87" s="349">
        <v>0</v>
      </c>
    </row>
    <row r="88" spans="1:12" ht="15.75" customHeight="1">
      <c r="A88" s="353" t="s">
        <v>477</v>
      </c>
      <c r="B88" s="360">
        <v>4210</v>
      </c>
      <c r="C88" s="338" t="s">
        <v>360</v>
      </c>
      <c r="D88" s="347">
        <v>0</v>
      </c>
      <c r="E88" s="347">
        <v>0</v>
      </c>
      <c r="F88" s="347">
        <v>0</v>
      </c>
      <c r="G88" s="347">
        <v>0</v>
      </c>
      <c r="H88" s="340">
        <v>0</v>
      </c>
      <c r="I88" s="347">
        <v>0</v>
      </c>
      <c r="J88" s="347">
        <v>0</v>
      </c>
      <c r="K88" s="347">
        <v>0</v>
      </c>
      <c r="L88" s="347">
        <v>0</v>
      </c>
    </row>
    <row r="89" spans="1:12" ht="15.75" customHeight="1" hidden="1">
      <c r="A89" s="353" t="s">
        <v>381</v>
      </c>
      <c r="B89" s="360">
        <v>4220</v>
      </c>
      <c r="C89" s="338" t="s">
        <v>370</v>
      </c>
      <c r="D89" s="340">
        <v>0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</row>
    <row r="90" spans="1:12" ht="15.75" customHeight="1">
      <c r="A90" s="359" t="s">
        <v>478</v>
      </c>
      <c r="B90" s="360">
        <v>5000</v>
      </c>
      <c r="C90" s="338" t="s">
        <v>362</v>
      </c>
      <c r="D90" s="341" t="s">
        <v>37</v>
      </c>
      <c r="E90" s="347">
        <v>104568.09</v>
      </c>
      <c r="F90" s="341" t="s">
        <v>37</v>
      </c>
      <c r="G90" s="341" t="s">
        <v>37</v>
      </c>
      <c r="H90" s="341" t="s">
        <v>37</v>
      </c>
      <c r="I90" s="341" t="s">
        <v>37</v>
      </c>
      <c r="J90" s="341" t="s">
        <v>37</v>
      </c>
      <c r="K90" s="341" t="s">
        <v>37</v>
      </c>
      <c r="L90" s="341" t="s">
        <v>37</v>
      </c>
    </row>
    <row r="91" spans="1:12" ht="15.75" customHeight="1">
      <c r="A91" s="794"/>
      <c r="B91" s="325"/>
      <c r="C91" s="362"/>
      <c r="D91" s="364"/>
      <c r="E91" s="363"/>
      <c r="F91" s="364"/>
      <c r="G91" s="364"/>
      <c r="H91" s="364"/>
      <c r="I91" s="364"/>
      <c r="J91" s="364"/>
      <c r="K91" s="364"/>
      <c r="L91" s="364"/>
    </row>
    <row r="92" spans="1:12" ht="15.75" customHeight="1">
      <c r="A92" s="361"/>
      <c r="B92" s="325"/>
      <c r="C92" s="362"/>
      <c r="D92" s="363"/>
      <c r="E92" s="363"/>
      <c r="F92" s="364"/>
      <c r="G92" s="364"/>
      <c r="H92" s="364"/>
      <c r="I92" s="364"/>
      <c r="J92" s="363"/>
      <c r="K92" s="363"/>
      <c r="L92" s="363"/>
    </row>
    <row r="93" spans="1:14" ht="18">
      <c r="A93" s="808" t="s">
        <v>556</v>
      </c>
      <c r="B93" s="808"/>
      <c r="C93" s="808"/>
      <c r="D93" s="808"/>
      <c r="E93" s="808"/>
      <c r="F93" s="808" t="s">
        <v>557</v>
      </c>
      <c r="G93" s="808"/>
      <c r="H93" s="325"/>
      <c r="I93" s="325"/>
      <c r="J93" s="325"/>
      <c r="K93" s="325"/>
      <c r="L93" s="325"/>
      <c r="M93" s="325"/>
      <c r="N93" s="325"/>
    </row>
    <row r="94" spans="1:14" ht="18">
      <c r="A94" s="808"/>
      <c r="B94" s="808"/>
      <c r="C94" s="808"/>
      <c r="D94" s="808"/>
      <c r="E94" s="808"/>
      <c r="F94" s="808"/>
      <c r="G94" s="808"/>
      <c r="H94" s="325"/>
      <c r="I94" s="325"/>
      <c r="J94" s="325"/>
      <c r="K94" s="325"/>
      <c r="L94" s="325"/>
      <c r="M94" s="325"/>
      <c r="N94" s="325"/>
    </row>
    <row r="95" spans="1:14" ht="18">
      <c r="A95" s="808"/>
      <c r="B95" s="808"/>
      <c r="C95" s="808"/>
      <c r="D95" s="808"/>
      <c r="E95" s="808"/>
      <c r="F95" s="808"/>
      <c r="G95" s="808"/>
      <c r="H95" s="325"/>
      <c r="I95" s="325"/>
      <c r="J95" s="325"/>
      <c r="K95" s="325"/>
      <c r="L95" s="325"/>
      <c r="M95" s="325"/>
      <c r="N95" s="325"/>
    </row>
    <row r="96" spans="1:14" ht="18">
      <c r="A96" s="808"/>
      <c r="B96" s="808"/>
      <c r="C96" s="808"/>
      <c r="D96" s="808"/>
      <c r="E96" s="808"/>
      <c r="F96" s="808"/>
      <c r="G96" s="808"/>
      <c r="H96" s="325"/>
      <c r="I96" s="325"/>
      <c r="J96" s="325"/>
      <c r="K96" s="325"/>
      <c r="L96" s="325"/>
      <c r="M96" s="325"/>
      <c r="N96" s="325"/>
    </row>
    <row r="97" spans="1:14" ht="18">
      <c r="A97" s="808"/>
      <c r="B97" s="808"/>
      <c r="C97" s="808"/>
      <c r="D97" s="808"/>
      <c r="E97" s="808"/>
      <c r="F97" s="808"/>
      <c r="G97" s="808"/>
      <c r="H97" s="325"/>
      <c r="I97" s="325"/>
      <c r="J97" s="325"/>
      <c r="K97" s="325"/>
      <c r="L97" s="325"/>
      <c r="M97" s="325"/>
      <c r="N97" s="325"/>
    </row>
    <row r="98" spans="1:14" ht="16.5" customHeight="1">
      <c r="A98" s="808" t="s">
        <v>481</v>
      </c>
      <c r="B98" s="808"/>
      <c r="C98" s="808"/>
      <c r="D98" s="808"/>
      <c r="E98" s="808"/>
      <c r="F98" s="808" t="s">
        <v>450</v>
      </c>
      <c r="G98" s="808"/>
      <c r="H98" s="326"/>
      <c r="I98" s="325"/>
      <c r="J98" s="325"/>
      <c r="K98" s="325"/>
      <c r="L98" s="325"/>
      <c r="M98" s="325"/>
      <c r="N98" s="325"/>
    </row>
    <row r="99" spans="1:14" ht="16.5" customHeight="1">
      <c r="A99" s="808"/>
      <c r="B99" s="808"/>
      <c r="C99" s="808"/>
      <c r="D99" s="808"/>
      <c r="E99" s="808"/>
      <c r="F99" s="808"/>
      <c r="G99" s="808"/>
      <c r="H99" s="326"/>
      <c r="I99" s="325"/>
      <c r="J99" s="325"/>
      <c r="K99" s="325"/>
      <c r="L99" s="325"/>
      <c r="M99" s="325"/>
      <c r="N99" s="325"/>
    </row>
    <row r="100" spans="1:14" ht="15">
      <c r="A100" s="361"/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</row>
    <row r="101" spans="1:12" ht="15.75" customHeight="1">
      <c r="A101" s="325" t="s">
        <v>558</v>
      </c>
      <c r="B101" s="325"/>
      <c r="C101" s="325"/>
      <c r="D101" s="325"/>
      <c r="E101" s="325"/>
      <c r="F101" s="325"/>
      <c r="G101" s="325"/>
      <c r="H101" s="326"/>
      <c r="I101" s="325"/>
      <c r="J101" s="325"/>
      <c r="K101" s="325"/>
      <c r="L101" s="325"/>
    </row>
  </sheetData>
  <sheetProtection/>
  <mergeCells count="6">
    <mergeCell ref="A1:I1"/>
    <mergeCell ref="A2:I2"/>
    <mergeCell ref="A3:I3"/>
    <mergeCell ref="A4:I4"/>
    <mergeCell ref="E11:K11"/>
    <mergeCell ref="A12:C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B7">
      <selection activeCell="H30" sqref="H30"/>
    </sheetView>
  </sheetViews>
  <sheetFormatPr defaultColWidth="9.140625" defaultRowHeight="12.75"/>
  <cols>
    <col min="1" max="1" width="36.28125" style="0" customWidth="1"/>
    <col min="4" max="4" width="13.421875" style="0" customWidth="1"/>
    <col min="5" max="5" width="12.140625" style="0" customWidth="1"/>
    <col min="8" max="8" width="12.8515625" style="0" customWidth="1"/>
    <col min="9" max="9" width="12.57421875" style="0" customWidth="1"/>
    <col min="10" max="10" width="11.7109375" style="0" customWidth="1"/>
    <col min="11" max="11" width="11.421875" style="0" customWidth="1"/>
    <col min="13" max="13" width="12.7109375" style="0" customWidth="1"/>
  </cols>
  <sheetData>
    <row r="1" spans="1:13" ht="59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1" t="s">
        <v>163</v>
      </c>
      <c r="L1" s="161"/>
      <c r="M1" s="161"/>
    </row>
    <row r="2" spans="1:13" ht="14.25">
      <c r="A2" s="162" t="s">
        <v>2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155"/>
      <c r="M2" s="3"/>
    </row>
    <row r="3" spans="1:13" ht="12.75">
      <c r="A3" s="162" t="str">
        <f>'[2]070101'!A3:L3</f>
        <v>на 1 липня  2015 року</v>
      </c>
      <c r="B3" s="162"/>
      <c r="C3" s="162"/>
      <c r="D3" s="162"/>
      <c r="E3" s="162"/>
      <c r="F3" s="162"/>
      <c r="G3" s="162"/>
      <c r="H3" s="162"/>
      <c r="I3" s="162"/>
      <c r="J3" s="162"/>
      <c r="K3" s="2"/>
      <c r="L3" s="4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4"/>
      <c r="M4" s="5" t="s">
        <v>3</v>
      </c>
    </row>
    <row r="5" spans="1:13" ht="12.75">
      <c r="A5" s="6" t="s">
        <v>4</v>
      </c>
      <c r="B5" s="7"/>
      <c r="C5" s="8"/>
      <c r="D5" s="9"/>
      <c r="E5" s="9"/>
      <c r="F5" s="9"/>
      <c r="G5" s="9"/>
      <c r="H5" s="9"/>
      <c r="I5" s="9"/>
      <c r="J5" s="9"/>
      <c r="K5" s="9"/>
      <c r="L5" s="10" t="s">
        <v>5</v>
      </c>
      <c r="M5" s="12" t="s">
        <v>6</v>
      </c>
    </row>
    <row r="6" spans="1:13" ht="12.75">
      <c r="A6" s="6" t="s">
        <v>7</v>
      </c>
      <c r="B6" s="7"/>
      <c r="C6" s="8"/>
      <c r="D6" s="9"/>
      <c r="E6" s="9"/>
      <c r="F6" s="9"/>
      <c r="G6" s="9"/>
      <c r="H6" s="9"/>
      <c r="I6" s="9"/>
      <c r="J6" s="9"/>
      <c r="K6" s="9"/>
      <c r="L6" s="10" t="s">
        <v>8</v>
      </c>
      <c r="M6" s="13">
        <v>1210136600</v>
      </c>
    </row>
    <row r="7" spans="1:13" ht="12.75">
      <c r="A7" s="6" t="s">
        <v>9</v>
      </c>
      <c r="B7" s="7"/>
      <c r="C7" s="8"/>
      <c r="D7" s="14" t="s">
        <v>10</v>
      </c>
      <c r="E7" s="9"/>
      <c r="F7" s="9"/>
      <c r="G7" s="9"/>
      <c r="H7" s="9"/>
      <c r="I7" s="9"/>
      <c r="J7" s="9"/>
      <c r="K7" s="9"/>
      <c r="L7" s="11" t="s">
        <v>11</v>
      </c>
      <c r="M7" s="13">
        <v>420</v>
      </c>
    </row>
    <row r="8" spans="1:13" ht="12.75">
      <c r="A8" s="15" t="s">
        <v>12</v>
      </c>
      <c r="B8" s="9"/>
      <c r="C8" s="8"/>
      <c r="D8" s="9"/>
      <c r="E8" s="9"/>
      <c r="F8" s="9"/>
      <c r="G8" s="9"/>
      <c r="H8" s="9"/>
      <c r="I8" s="16"/>
      <c r="J8" s="9"/>
      <c r="K8" s="9"/>
      <c r="L8" s="155"/>
      <c r="M8" s="3"/>
    </row>
    <row r="9" spans="1:13" ht="12.75">
      <c r="A9" s="6" t="s">
        <v>13</v>
      </c>
      <c r="B9" s="9"/>
      <c r="C9" s="8"/>
      <c r="D9" s="9"/>
      <c r="E9" s="9"/>
      <c r="F9" s="9"/>
      <c r="G9" s="9"/>
      <c r="H9" s="9"/>
      <c r="I9" s="9"/>
      <c r="J9" s="9"/>
      <c r="K9" s="9"/>
      <c r="L9" s="3"/>
      <c r="M9" s="3"/>
    </row>
    <row r="10" spans="1:13" ht="12.75">
      <c r="A10" s="6" t="s">
        <v>14</v>
      </c>
      <c r="B10" s="9"/>
      <c r="C10" s="8"/>
      <c r="D10" s="9"/>
      <c r="E10" s="9"/>
      <c r="F10" s="9"/>
      <c r="G10" s="9"/>
      <c r="H10" s="163" t="s">
        <v>15</v>
      </c>
      <c r="I10" s="164"/>
      <c r="J10" s="164"/>
      <c r="K10" s="164"/>
      <c r="L10" s="164"/>
      <c r="M10" s="3"/>
    </row>
    <row r="11" spans="1:13" ht="12.75">
      <c r="A11" s="17" t="s">
        <v>16</v>
      </c>
      <c r="B11" s="18"/>
      <c r="C11" s="19"/>
      <c r="D11" s="18"/>
      <c r="E11" s="18"/>
      <c r="F11" s="18"/>
      <c r="G11" s="20"/>
      <c r="H11" s="16" t="s">
        <v>164</v>
      </c>
      <c r="I11" s="130"/>
      <c r="J11" s="9"/>
      <c r="K11" s="9"/>
      <c r="L11" s="2"/>
      <c r="M11" s="2"/>
    </row>
    <row r="12" spans="1:13" ht="12.75">
      <c r="A12" s="22" t="s">
        <v>18</v>
      </c>
      <c r="B12" s="23"/>
      <c r="C12" s="24"/>
      <c r="D12" s="23"/>
      <c r="E12" s="23"/>
      <c r="F12" s="23"/>
      <c r="G12" s="25"/>
      <c r="H12" s="25"/>
      <c r="I12" s="29"/>
      <c r="J12" s="3"/>
      <c r="K12" s="3"/>
      <c r="L12" s="2"/>
      <c r="M12" s="2"/>
    </row>
    <row r="13" spans="1:13" ht="12.75">
      <c r="A13" s="22" t="s">
        <v>19</v>
      </c>
      <c r="B13" s="23"/>
      <c r="C13" s="24"/>
      <c r="D13" s="23"/>
      <c r="E13" s="23"/>
      <c r="F13" s="23"/>
      <c r="G13" s="28"/>
      <c r="H13" s="25"/>
      <c r="I13" s="29"/>
      <c r="J13" s="3"/>
      <c r="K13" s="3"/>
      <c r="L13" s="3"/>
      <c r="M13" s="2"/>
    </row>
    <row r="14" spans="1:13" ht="12.75">
      <c r="A14" s="30"/>
      <c r="B14" s="3"/>
      <c r="C14" s="31"/>
      <c r="D14" s="3"/>
      <c r="E14" s="3"/>
      <c r="F14" s="3"/>
      <c r="G14" s="27"/>
      <c r="H14" s="25"/>
      <c r="I14" s="29"/>
      <c r="J14" s="3"/>
      <c r="K14" s="3"/>
      <c r="L14" s="3"/>
      <c r="M14" s="2"/>
    </row>
    <row r="15" spans="1:13" ht="12.75">
      <c r="A15" s="32" t="s">
        <v>165</v>
      </c>
      <c r="B15" s="3"/>
      <c r="C15" s="31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3" t="s">
        <v>21</v>
      </c>
      <c r="B16" s="3"/>
      <c r="C16" s="31"/>
      <c r="D16" s="3"/>
      <c r="E16" s="3"/>
      <c r="F16" s="3"/>
      <c r="G16" s="3"/>
      <c r="H16" s="3"/>
      <c r="I16" s="3"/>
      <c r="J16" s="3"/>
      <c r="K16" s="3"/>
      <c r="L16" s="3"/>
      <c r="M16" s="2"/>
    </row>
    <row r="17" spans="1:13" ht="12.75">
      <c r="A17" s="30" t="s">
        <v>166</v>
      </c>
      <c r="B17" s="3"/>
      <c r="C17" s="31"/>
      <c r="D17" s="3"/>
      <c r="E17" s="3"/>
      <c r="F17" s="3"/>
      <c r="G17" s="3"/>
      <c r="H17" s="3"/>
      <c r="I17" s="3"/>
      <c r="J17" s="3"/>
      <c r="K17" s="3"/>
      <c r="L17" s="3"/>
      <c r="M17" s="2"/>
    </row>
    <row r="18" spans="1:13" ht="12.75">
      <c r="A18" s="30"/>
      <c r="B18" s="3"/>
      <c r="C18" s="31"/>
      <c r="D18" s="3"/>
      <c r="E18" s="3"/>
      <c r="F18" s="3"/>
      <c r="G18" s="3"/>
      <c r="H18" s="3"/>
      <c r="I18" s="3"/>
      <c r="J18" s="3"/>
      <c r="K18" s="3"/>
      <c r="L18" s="3"/>
      <c r="M18" s="2"/>
    </row>
    <row r="19" spans="1:13" ht="13.5" thickBot="1">
      <c r="A19" s="33"/>
      <c r="B19" s="3"/>
      <c r="C19" s="31"/>
      <c r="D19" s="3"/>
      <c r="E19" s="3"/>
      <c r="F19" s="3"/>
      <c r="G19" s="3"/>
      <c r="H19" s="34"/>
      <c r="I19" s="34"/>
      <c r="J19" s="34"/>
      <c r="K19" s="34"/>
      <c r="L19" s="34"/>
      <c r="M19" s="34"/>
    </row>
    <row r="20" spans="1:13" ht="13.5" customHeight="1" thickTop="1">
      <c r="A20" s="165" t="s">
        <v>23</v>
      </c>
      <c r="B20" s="168" t="s">
        <v>24</v>
      </c>
      <c r="C20" s="171" t="s">
        <v>25</v>
      </c>
      <c r="D20" s="174" t="s">
        <v>26</v>
      </c>
      <c r="E20" s="175"/>
      <c r="F20" s="175"/>
      <c r="G20" s="176"/>
      <c r="H20" s="177" t="s">
        <v>27</v>
      </c>
      <c r="I20" s="178"/>
      <c r="J20" s="178"/>
      <c r="K20" s="178"/>
      <c r="L20" s="179"/>
      <c r="M20" s="184" t="s">
        <v>167</v>
      </c>
    </row>
    <row r="21" spans="1:13" ht="12.75" customHeight="1">
      <c r="A21" s="166"/>
      <c r="B21" s="169"/>
      <c r="C21" s="172"/>
      <c r="D21" s="187" t="s">
        <v>28</v>
      </c>
      <c r="E21" s="188" t="s">
        <v>29</v>
      </c>
      <c r="F21" s="189"/>
      <c r="G21" s="180" t="s">
        <v>30</v>
      </c>
      <c r="H21" s="187" t="s">
        <v>28</v>
      </c>
      <c r="I21" s="188" t="s">
        <v>29</v>
      </c>
      <c r="J21" s="191"/>
      <c r="K21" s="189"/>
      <c r="L21" s="180" t="s">
        <v>30</v>
      </c>
      <c r="M21" s="185"/>
    </row>
    <row r="22" spans="1:13" ht="12.75">
      <c r="A22" s="166"/>
      <c r="B22" s="169"/>
      <c r="C22" s="172"/>
      <c r="D22" s="169"/>
      <c r="E22" s="180" t="s">
        <v>31</v>
      </c>
      <c r="F22" s="180" t="s">
        <v>32</v>
      </c>
      <c r="G22" s="190"/>
      <c r="H22" s="169"/>
      <c r="I22" s="36" t="s">
        <v>31</v>
      </c>
      <c r="J22" s="182" t="s">
        <v>33</v>
      </c>
      <c r="K22" s="183"/>
      <c r="L22" s="192"/>
      <c r="M22" s="185"/>
    </row>
    <row r="23" spans="1:13" ht="21.75" thickBot="1">
      <c r="A23" s="167"/>
      <c r="B23" s="170"/>
      <c r="C23" s="173"/>
      <c r="D23" s="170"/>
      <c r="E23" s="181"/>
      <c r="F23" s="181"/>
      <c r="G23" s="181"/>
      <c r="H23" s="170"/>
      <c r="I23" s="37"/>
      <c r="J23" s="38" t="s">
        <v>34</v>
      </c>
      <c r="K23" s="38" t="s">
        <v>35</v>
      </c>
      <c r="L23" s="193"/>
      <c r="M23" s="186"/>
    </row>
    <row r="24" spans="1:13" ht="14.25" thickBot="1" thickTop="1">
      <c r="A24" s="39">
        <v>1</v>
      </c>
      <c r="B24" s="40">
        <v>2</v>
      </c>
      <c r="C24" s="41">
        <v>3</v>
      </c>
      <c r="D24" s="40">
        <v>4</v>
      </c>
      <c r="E24" s="40">
        <v>5</v>
      </c>
      <c r="F24" s="40">
        <v>6</v>
      </c>
      <c r="G24" s="131">
        <v>7</v>
      </c>
      <c r="H24" s="40">
        <v>8</v>
      </c>
      <c r="I24" s="40">
        <v>9</v>
      </c>
      <c r="J24" s="40">
        <v>10</v>
      </c>
      <c r="K24" s="40">
        <v>11</v>
      </c>
      <c r="L24" s="40">
        <v>12</v>
      </c>
      <c r="M24" s="40">
        <v>13</v>
      </c>
    </row>
    <row r="25" spans="1:13" ht="13.5" thickTop="1">
      <c r="A25" s="42" t="s">
        <v>36</v>
      </c>
      <c r="B25" s="43" t="s">
        <v>37</v>
      </c>
      <c r="C25" s="44" t="s">
        <v>38</v>
      </c>
      <c r="D25" s="132">
        <f>'[2]070101'!D25+'[2]070201звед'!D24+'[2]070301'!D25+'[2]070401звед'!D25</f>
        <v>350853.52</v>
      </c>
      <c r="E25" s="132">
        <f>'[2]070101'!E25+'[2]070201звед'!E24+'[2]070301'!E25+'[2]070401звед'!E25+'[2]070304'!E25+'[2]070202'!E25</f>
        <v>355699.39</v>
      </c>
      <c r="F25" s="132">
        <f>'[2]70000'!F25</f>
        <v>216891.98</v>
      </c>
      <c r="G25" s="133">
        <v>0</v>
      </c>
      <c r="H25" s="132">
        <f>'[2]070101'!H25+'[2]070201звед'!H24+'[2]070301'!H25+'[2]070401звед'!H25</f>
        <v>148925.99</v>
      </c>
      <c r="I25" s="132">
        <f>'[2]070101'!K25+'[2]070201звед'!K24+'[2]070301'!K25+'[2]070401звед'!J25</f>
        <v>147154.75</v>
      </c>
      <c r="J25" s="157">
        <f>'[2]70000'!L25</f>
        <v>135.25</v>
      </c>
      <c r="K25" s="134" t="s">
        <v>37</v>
      </c>
      <c r="L25" s="133">
        <v>0</v>
      </c>
      <c r="M25" s="134" t="s">
        <v>37</v>
      </c>
    </row>
    <row r="26" spans="1:13" ht="17.25" customHeight="1">
      <c r="A26" s="47" t="s">
        <v>40</v>
      </c>
      <c r="B26" s="43" t="s">
        <v>37</v>
      </c>
      <c r="C26" s="43" t="s">
        <v>41</v>
      </c>
      <c r="D26" s="135">
        <f aca="true" t="shared" si="0" ref="D26:M26">D27+D72</f>
        <v>124601.91</v>
      </c>
      <c r="E26" s="135">
        <f t="shared" si="0"/>
        <v>337358.55</v>
      </c>
      <c r="F26" s="135">
        <f t="shared" si="0"/>
        <v>0</v>
      </c>
      <c r="G26" s="135">
        <f t="shared" si="0"/>
        <v>0</v>
      </c>
      <c r="H26" s="136">
        <f t="shared" si="0"/>
        <v>1106242.55</v>
      </c>
      <c r="I26" s="136">
        <f t="shared" si="0"/>
        <v>151072.4</v>
      </c>
      <c r="J26" s="48">
        <f t="shared" si="0"/>
        <v>9877.07</v>
      </c>
      <c r="K26" s="48">
        <f t="shared" si="0"/>
        <v>141195.33000000002</v>
      </c>
      <c r="L26" s="135">
        <f t="shared" si="0"/>
        <v>0</v>
      </c>
      <c r="M26" s="48">
        <f t="shared" si="0"/>
        <v>141195.33000000002</v>
      </c>
    </row>
    <row r="27" spans="1:13" ht="11.25" customHeight="1">
      <c r="A27" s="50" t="s">
        <v>42</v>
      </c>
      <c r="B27" s="194" t="s">
        <v>43</v>
      </c>
      <c r="C27" s="194" t="s">
        <v>44</v>
      </c>
      <c r="D27" s="196">
        <f>D29+D34+D52+D59+D64+D68</f>
        <v>124601.91</v>
      </c>
      <c r="E27" s="196">
        <f>E29+E34+E52+E59+E64+E68</f>
        <v>33096.31</v>
      </c>
      <c r="F27" s="196">
        <f>F29+F34+F52+F59+F64+F68</f>
        <v>0</v>
      </c>
      <c r="G27" s="196">
        <f>G29+G34+G52+G59+G64+G68</f>
        <v>0</v>
      </c>
      <c r="H27" s="198">
        <f>H29+H34+H59+H64+H68</f>
        <v>101817.12999999999</v>
      </c>
      <c r="I27" s="198">
        <f>I29+I34+I59+I64+I68</f>
        <v>29569.719999999998</v>
      </c>
      <c r="J27" s="198">
        <f>J29+J34+J59+J64+J68</f>
        <v>9876.91</v>
      </c>
      <c r="K27" s="198">
        <f>K29+K34+K59+K64+K68</f>
        <v>19692.809999999998</v>
      </c>
      <c r="L27" s="196">
        <f>L29+L34+L52+L59+L64+L68</f>
        <v>0</v>
      </c>
      <c r="M27" s="198">
        <f>M29+M34+M59+M64+M68</f>
        <v>19692.809999999998</v>
      </c>
    </row>
    <row r="28" spans="1:13" ht="14.25" customHeight="1">
      <c r="A28" s="51" t="s">
        <v>45</v>
      </c>
      <c r="B28" s="195"/>
      <c r="C28" s="195"/>
      <c r="D28" s="197"/>
      <c r="E28" s="197"/>
      <c r="F28" s="197"/>
      <c r="G28" s="197"/>
      <c r="H28" s="199"/>
      <c r="I28" s="199"/>
      <c r="J28" s="199"/>
      <c r="K28" s="199"/>
      <c r="L28" s="197"/>
      <c r="M28" s="199"/>
    </row>
    <row r="29" spans="1:13" ht="29.25" customHeight="1">
      <c r="A29" s="47" t="s">
        <v>46</v>
      </c>
      <c r="B29" s="43" t="s">
        <v>47</v>
      </c>
      <c r="C29" s="43" t="s">
        <v>48</v>
      </c>
      <c r="D29" s="53">
        <f>'[2]070101'!D29+'[2]070201звед'!D28+'[2]070202'!D29+'[2]070307'!D29+'[2]070301'!D29+'[2]070304'!D29+'[2]070401звед'!D29+'[2]070802'!D29+'[2]070803'!D29+'[2]070804'!D29+'[2]070806'!D29</f>
        <v>0</v>
      </c>
      <c r="E29" s="53">
        <f>'[2]070101'!E29+'[2]070201звед'!E28+'[2]070202'!E29+'[2]070307'!E29+'[2]070301'!E29+'[2]070304'!E29+'[2]070401звед'!E29+'[2]070802'!E29+'[2]070803'!E29+'[2]070804'!E29+'[2]070806'!E29</f>
        <v>0</v>
      </c>
      <c r="F29" s="53">
        <f>'[2]070101'!F29+'[2]070201звед'!F28+'[2]070202'!F29+'[2]070307'!F29+'[2]070301'!F29+'[2]070304'!F29+'[2]070401звед'!F29+'[2]070802'!F29+'[2]070803'!F29+'[2]070804'!F29+'[2]070806'!F29</f>
        <v>0</v>
      </c>
      <c r="G29" s="53">
        <f>'[2]070101'!G29+'[2]070201звед'!G28+'[2]070202'!G29+'[2]070307'!G29+'[2]070301'!G29+'[2]070304'!G29+'[2]070401звед'!G29+'[2]070802'!G29+'[2]070803'!G29+'[2]070804'!G29+'[2]070806'!G29</f>
        <v>0</v>
      </c>
      <c r="H29" s="53">
        <f>'[2]070101'!H29+'[2]070201звед'!H28+'[2]070202'!H29+'[2]070307'!H29+'[2]070301'!H29+'[2]070304'!H29+'[2]070401звед'!H29+'[2]070802'!H29+'[2]070803'!H29+'[2]070804'!H29+'[2]070806'!H29</f>
        <v>0</v>
      </c>
      <c r="I29" s="53">
        <f>'[2]070101'!K29+'[2]070201звед'!K28+'[2]070202'!K29+'[2]070307'!K29+'[2]070301'!K29+'[2]070304'!K29+'[2]070401звед'!K29+'[2]070802'!K29+'[2]070803'!K29+'[2]070804'!K29+'[2]070806'!K29</f>
        <v>0</v>
      </c>
      <c r="J29" s="53">
        <f>'[2]070101'!L29+'[2]070201звед'!L28+'[2]070202'!L29+'[2]070307'!L29+'[2]070301'!L29+'[2]070304'!L29+'[2]070401звед'!L29+'[2]070802'!L29+'[2]070803'!L29+'[2]070804'!L29+'[2]070806'!L29</f>
        <v>0</v>
      </c>
      <c r="K29" s="53">
        <f>'[2]070101'!M29+'[2]070201звед'!M28+'[2]070202'!M29+'[2]070307'!M29+'[2]070301'!M29+'[2]070304'!M29+'[2]070401звед'!M29+'[2]070802'!M29+'[2]070803'!M29+'[2]070804'!M29+'[2]070806'!M29</f>
        <v>0</v>
      </c>
      <c r="L29" s="53">
        <f>'[2]070101'!N29+'[2]070201звед'!N28+'[2]070202'!N29+'[2]070307'!N29+'[2]070301'!N29+'[2]070304'!N29+'[2]070401звед'!N29+'[2]070802'!N29+'[2]070803'!N29+'[2]070804'!N29+'[2]070806'!N29</f>
        <v>0</v>
      </c>
      <c r="M29" s="53">
        <f>'[2]070101'!P29+'[2]070201звед'!P28+'[2]070202'!P29+'[2]070307'!P29+'[2]070301'!P29+'[2]070304'!P29+'[2]070401звед'!P29+'[2]070802'!P29+'[2]070803'!P29+'[2]070804'!P29+'[2]070806'!P29</f>
        <v>0</v>
      </c>
    </row>
    <row r="30" spans="1:13" ht="14.25" customHeight="1">
      <c r="A30" s="56" t="s">
        <v>49</v>
      </c>
      <c r="B30" s="57" t="s">
        <v>50</v>
      </c>
      <c r="C30" s="57" t="s">
        <v>51</v>
      </c>
      <c r="D30" s="53">
        <f>'[2]070101'!D30+'[2]070201звед'!D29+'[2]070202'!D30+'[2]070307'!D30+'[2]070301'!D30+'[2]070304'!D30+'[2]070401звед'!D30+'[2]070802'!D30+'[2]070803'!D30+'[2]070804'!D30+'[2]070806'!D30</f>
        <v>0</v>
      </c>
      <c r="E30" s="53">
        <f>'[2]070101'!E30+'[2]070201звед'!E29+'[2]070202'!E30+'[2]070307'!E30+'[2]070301'!E30+'[2]070304'!E30+'[2]070401звед'!E30+'[2]070802'!E30+'[2]070803'!E30+'[2]070804'!E30+'[2]070806'!E30</f>
        <v>0</v>
      </c>
      <c r="F30" s="53">
        <f>'[2]070101'!F30+'[2]070201звед'!F29+'[2]070202'!F30+'[2]070307'!F30+'[2]070301'!F30+'[2]070304'!F30+'[2]070401звед'!F30+'[2]070802'!F30+'[2]070803'!F30+'[2]070804'!F30+'[2]070806'!F30</f>
        <v>0</v>
      </c>
      <c r="G30" s="53">
        <f>'[2]070101'!G30+'[2]070201звед'!G29+'[2]070202'!G30+'[2]070307'!G30+'[2]070301'!G30+'[2]070304'!G30+'[2]070401звед'!G30+'[2]070802'!G30+'[2]070803'!G30+'[2]070804'!G30+'[2]070806'!G30</f>
        <v>0</v>
      </c>
      <c r="H30" s="53">
        <f>'[2]070101'!H30+'[2]070201звед'!H29+'[2]070202'!H30+'[2]070307'!H30+'[2]070301'!H30+'[2]070304'!H30+'[2]070401звед'!H30+'[2]070802'!H30+'[2]070803'!H30+'[2]070804'!H30+'[2]070806'!H30</f>
        <v>0</v>
      </c>
      <c r="I30" s="53">
        <f>'[2]070101'!K30+'[2]070201звед'!K29+'[2]070202'!K30+'[2]070307'!K30+'[2]070301'!K30+'[2]070304'!K30+'[2]070401звед'!K30+'[2]070802'!K30+'[2]070803'!K30+'[2]070804'!K30+'[2]070806'!K30</f>
        <v>0</v>
      </c>
      <c r="J30" s="53">
        <f>'[2]070101'!L30+'[2]070201звед'!L29+'[2]070202'!L30+'[2]070307'!L30+'[2]070301'!L30+'[2]070304'!L30+'[2]070401звед'!L30+'[2]070802'!L30+'[2]070803'!L30+'[2]070804'!L30+'[2]070806'!L30</f>
        <v>0</v>
      </c>
      <c r="K30" s="53">
        <f>'[2]070101'!M30+'[2]070201звед'!M29+'[2]070202'!M30+'[2]070307'!M30+'[2]070301'!M30+'[2]070304'!M30+'[2]070401звед'!M30+'[2]070802'!M30+'[2]070803'!M30+'[2]070804'!M30+'[2]070806'!M30</f>
        <v>0</v>
      </c>
      <c r="L30" s="53">
        <f>'[2]070101'!N30+'[2]070201звед'!N29+'[2]070202'!N30+'[2]070307'!N30+'[2]070301'!N30+'[2]070304'!N30+'[2]070401звед'!N30+'[2]070802'!N30+'[2]070803'!N30+'[2]070804'!N30+'[2]070806'!N30</f>
        <v>0</v>
      </c>
      <c r="M30" s="53">
        <f>'[2]070101'!P30+'[2]070201звед'!P29+'[2]070202'!P30+'[2]070307'!P30+'[2]070301'!P30+'[2]070304'!P30+'[2]070401звед'!P30+'[2]070802'!P30+'[2]070803'!P30+'[2]070804'!P30+'[2]070806'!P30</f>
        <v>0</v>
      </c>
    </row>
    <row r="31" spans="1:13" ht="15" customHeight="1">
      <c r="A31" s="58" t="s">
        <v>52</v>
      </c>
      <c r="B31" s="59" t="s">
        <v>53</v>
      </c>
      <c r="C31" s="59" t="s">
        <v>54</v>
      </c>
      <c r="D31" s="53">
        <f>'[2]070101'!D31+'[2]070201звед'!D30+'[2]070202'!D31+'[2]070307'!D31+'[2]070301'!D31+'[2]070304'!D31+'[2]070401звед'!D31+'[2]070802'!D31+'[2]070803'!D31+'[2]070804'!D31+'[2]070806'!D31</f>
        <v>0</v>
      </c>
      <c r="E31" s="53">
        <f>'[2]070101'!E31+'[2]070201звед'!E30+'[2]070202'!E31+'[2]070307'!E31+'[2]070301'!E31+'[2]070304'!E31+'[2]070401звед'!E31+'[2]070802'!E31+'[2]070803'!E31+'[2]070804'!E31+'[2]070806'!E31</f>
        <v>0</v>
      </c>
      <c r="F31" s="53">
        <f>'[2]070101'!F31+'[2]070201звед'!F30+'[2]070202'!F31+'[2]070307'!F31+'[2]070301'!F31+'[2]070304'!F31+'[2]070401звед'!F31+'[2]070802'!F31+'[2]070803'!F31+'[2]070804'!F31+'[2]070806'!F31</f>
        <v>0</v>
      </c>
      <c r="G31" s="53">
        <f>'[2]070101'!G31+'[2]070201звед'!G30+'[2]070202'!G31+'[2]070307'!G31+'[2]070301'!G31+'[2]070304'!G31+'[2]070401звед'!G31+'[2]070802'!G31+'[2]070803'!G31+'[2]070804'!G31+'[2]070806'!G31</f>
        <v>0</v>
      </c>
      <c r="H31" s="53">
        <f>'[2]070101'!H31+'[2]070201звед'!H30+'[2]070202'!H31+'[2]070307'!H31+'[2]070301'!H31+'[2]070304'!H31+'[2]070401звед'!H31+'[2]070802'!H31+'[2]070803'!H31+'[2]070804'!H31+'[2]070806'!H31</f>
        <v>0</v>
      </c>
      <c r="I31" s="53">
        <f>'[2]070101'!K31+'[2]070201звед'!K30+'[2]070202'!K31+'[2]070307'!K31+'[2]070301'!K31+'[2]070304'!K31+'[2]070401звед'!K31+'[2]070802'!K31+'[2]070803'!K31+'[2]070804'!K31+'[2]070806'!K31</f>
        <v>0</v>
      </c>
      <c r="J31" s="53">
        <f>'[2]070101'!L31+'[2]070201звед'!L30+'[2]070202'!L31+'[2]070307'!L31+'[2]070301'!L31+'[2]070304'!L31+'[2]070401звед'!L31+'[2]070802'!L31+'[2]070803'!L31+'[2]070804'!L31+'[2]070806'!L31</f>
        <v>0</v>
      </c>
      <c r="K31" s="53">
        <f>'[2]070101'!M31+'[2]070201звед'!M30+'[2]070202'!M31+'[2]070307'!M31+'[2]070301'!M31+'[2]070304'!M31+'[2]070401звед'!M31+'[2]070802'!M31+'[2]070803'!M31+'[2]070804'!M31+'[2]070806'!M31</f>
        <v>0</v>
      </c>
      <c r="L31" s="53">
        <f>'[2]070101'!N31+'[2]070201звед'!N30+'[2]070202'!N31+'[2]070307'!N31+'[2]070301'!N31+'[2]070304'!N31+'[2]070401звед'!N31+'[2]070802'!N31+'[2]070803'!N31+'[2]070804'!N31+'[2]070806'!N31</f>
        <v>0</v>
      </c>
      <c r="M31" s="53">
        <f>'[2]070101'!P31+'[2]070201звед'!P30+'[2]070202'!P31+'[2]070307'!P31+'[2]070301'!P31+'[2]070304'!P31+'[2]070401звед'!P31+'[2]070802'!P31+'[2]070803'!P31+'[2]070804'!P31+'[2]070806'!P31</f>
        <v>0</v>
      </c>
    </row>
    <row r="32" spans="1:13" ht="15.75" customHeight="1">
      <c r="A32" s="58" t="s">
        <v>55</v>
      </c>
      <c r="B32" s="59" t="s">
        <v>56</v>
      </c>
      <c r="C32" s="59" t="s">
        <v>57</v>
      </c>
      <c r="D32" s="53">
        <f>'[2]070101'!D32+'[2]070201звед'!D31+'[2]070202'!D32+'[2]070307'!D32+'[2]070301'!D32+'[2]070304'!D32+'[2]070401звед'!D32+'[2]070802'!D32+'[2]070803'!D32+'[2]070804'!D32+'[2]070806'!D32</f>
        <v>0</v>
      </c>
      <c r="E32" s="53">
        <f>'[2]070101'!E32+'[2]070201звед'!E31+'[2]070202'!E32+'[2]070307'!E32+'[2]070301'!E32+'[2]070304'!E32+'[2]070401звед'!E32+'[2]070802'!E32+'[2]070803'!E32+'[2]070804'!E32+'[2]070806'!E32</f>
        <v>0</v>
      </c>
      <c r="F32" s="53">
        <f>'[2]070101'!F32+'[2]070201звед'!F31+'[2]070202'!F32+'[2]070307'!F32+'[2]070301'!F32+'[2]070304'!F32+'[2]070401звед'!F32+'[2]070802'!F32+'[2]070803'!F32+'[2]070804'!F32+'[2]070806'!F32</f>
        <v>0</v>
      </c>
      <c r="G32" s="53">
        <f>'[2]070101'!G32+'[2]070201звед'!G31+'[2]070202'!G32+'[2]070307'!G32+'[2]070301'!G32+'[2]070304'!G32+'[2]070401звед'!G32+'[2]070802'!G32+'[2]070803'!G32+'[2]070804'!G32+'[2]070806'!G32</f>
        <v>0</v>
      </c>
      <c r="H32" s="53">
        <f>'[2]070101'!H32+'[2]070201звед'!H31+'[2]070202'!H32+'[2]070307'!H32+'[2]070301'!H32+'[2]070304'!H32+'[2]070401звед'!H32+'[2]070802'!H32+'[2]070803'!H32+'[2]070804'!H32+'[2]070806'!H32</f>
        <v>0</v>
      </c>
      <c r="I32" s="53">
        <f>'[2]070101'!K32+'[2]070201звед'!K31+'[2]070202'!K32+'[2]070307'!K32+'[2]070301'!K32+'[2]070304'!K32+'[2]070401звед'!K32+'[2]070802'!K32+'[2]070803'!K32+'[2]070804'!K32+'[2]070806'!K32</f>
        <v>0</v>
      </c>
      <c r="J32" s="53">
        <f>'[2]070101'!L32+'[2]070201звед'!L31+'[2]070202'!L32+'[2]070307'!L32+'[2]070301'!L32+'[2]070304'!L32+'[2]070401звед'!L32+'[2]070802'!L32+'[2]070803'!L32+'[2]070804'!L32+'[2]070806'!L32</f>
        <v>0</v>
      </c>
      <c r="K32" s="53">
        <f>'[2]070101'!M32+'[2]070201звед'!M31+'[2]070202'!M32+'[2]070307'!M32+'[2]070301'!M32+'[2]070304'!M32+'[2]070401звед'!M32+'[2]070802'!M32+'[2]070803'!M32+'[2]070804'!M32+'[2]070806'!M32</f>
        <v>0</v>
      </c>
      <c r="L32" s="53">
        <f>'[2]070101'!N32+'[2]070201звед'!N31+'[2]070202'!N32+'[2]070307'!N32+'[2]070301'!N32+'[2]070304'!N32+'[2]070401звед'!N32+'[2]070802'!N32+'[2]070803'!N32+'[2]070804'!N32+'[2]070806'!N32</f>
        <v>0</v>
      </c>
      <c r="M32" s="53">
        <f>'[2]070101'!P32+'[2]070201звед'!P31+'[2]070202'!P32+'[2]070307'!P32+'[2]070301'!P32+'[2]070304'!P32+'[2]070401звед'!P32+'[2]070802'!P32+'[2]070803'!P32+'[2]070804'!P32+'[2]070806'!P32</f>
        <v>0</v>
      </c>
    </row>
    <row r="33" spans="1:13" ht="18" customHeight="1">
      <c r="A33" s="60" t="s">
        <v>58</v>
      </c>
      <c r="B33" s="57" t="s">
        <v>59</v>
      </c>
      <c r="C33" s="57" t="s">
        <v>60</v>
      </c>
      <c r="D33" s="53">
        <f>'[2]070101'!D33+'[2]070201звед'!D32+'[2]070202'!D33+'[2]070307'!D33+'[2]070301'!D33+'[2]070304'!D33+'[2]070401звед'!D33+'[2]070802'!D33+'[2]070803'!D33+'[2]070804'!D33+'[2]070806'!D33</f>
        <v>0</v>
      </c>
      <c r="E33" s="53">
        <f>'[2]070101'!E33+'[2]070201звед'!E32+'[2]070202'!E33+'[2]070307'!E33+'[2]070301'!E33+'[2]070304'!E33+'[2]070401звед'!E33+'[2]070802'!E33+'[2]070803'!E33+'[2]070804'!E33+'[2]070806'!E33</f>
        <v>0</v>
      </c>
      <c r="F33" s="53">
        <f>'[2]070101'!F33+'[2]070201звед'!F32+'[2]070202'!F33+'[2]070307'!F33+'[2]070301'!F33+'[2]070304'!F33+'[2]070401звед'!F33+'[2]070802'!F33+'[2]070803'!F33+'[2]070804'!F33+'[2]070806'!F33</f>
        <v>0</v>
      </c>
      <c r="G33" s="53">
        <f>'[2]070101'!G33+'[2]070201звед'!G32+'[2]070202'!G33+'[2]070307'!G33+'[2]070301'!G33+'[2]070304'!G33+'[2]070401звед'!G33+'[2]070802'!G33+'[2]070803'!G33+'[2]070804'!G33+'[2]070806'!G33</f>
        <v>0</v>
      </c>
      <c r="H33" s="53">
        <f>'[2]070101'!H33+'[2]070201звед'!H32+'[2]070202'!H33+'[2]070307'!H33+'[2]070301'!H33+'[2]070304'!H33+'[2]070401звед'!H33+'[2]070802'!H33+'[2]070803'!H33+'[2]070804'!H33+'[2]070806'!H33</f>
        <v>0</v>
      </c>
      <c r="I33" s="53">
        <f>'[2]070101'!K33+'[2]070201звед'!K32+'[2]070202'!K33+'[2]070307'!K33+'[2]070301'!K33+'[2]070304'!K33+'[2]070401звед'!K33+'[2]070802'!K33+'[2]070803'!K33+'[2]070804'!K33+'[2]070806'!K33</f>
        <v>0</v>
      </c>
      <c r="J33" s="53">
        <f>'[2]070101'!L33+'[2]070201звед'!L32+'[2]070202'!L33+'[2]070307'!L33+'[2]070301'!L33+'[2]070304'!L33+'[2]070401звед'!L33+'[2]070802'!L33+'[2]070803'!L33+'[2]070804'!L33+'[2]070806'!L33</f>
        <v>0</v>
      </c>
      <c r="K33" s="53">
        <f>'[2]070101'!M33+'[2]070201звед'!M32+'[2]070202'!M33+'[2]070307'!M33+'[2]070301'!M33+'[2]070304'!M33+'[2]070401звед'!M33+'[2]070802'!M33+'[2]070803'!M33+'[2]070804'!M33+'[2]070806'!M33</f>
        <v>0</v>
      </c>
      <c r="L33" s="53">
        <f>'[2]070101'!N33+'[2]070201звед'!N32+'[2]070202'!N33+'[2]070307'!N33+'[2]070301'!N33+'[2]070304'!N33+'[2]070401звед'!N33+'[2]070802'!N33+'[2]070803'!N33+'[2]070804'!N33+'[2]070806'!N33</f>
        <v>0</v>
      </c>
      <c r="M33" s="53">
        <f>'[2]070101'!P33+'[2]070201звед'!P32+'[2]070202'!P33+'[2]070307'!P33+'[2]070301'!P33+'[2]070304'!P33+'[2]070401звед'!P33+'[2]070802'!P33+'[2]070803'!P33+'[2]070804'!P33+'[2]070806'!P33</f>
        <v>0</v>
      </c>
    </row>
    <row r="34" spans="1:13" ht="14.25" customHeight="1" thickBot="1">
      <c r="A34" s="200" t="s">
        <v>61</v>
      </c>
      <c r="B34" s="201" t="s">
        <v>62</v>
      </c>
      <c r="C34" s="201" t="s">
        <v>63</v>
      </c>
      <c r="D34" s="203">
        <f>D39+D40+D41+D42+D43+D46+D52</f>
        <v>124601.91</v>
      </c>
      <c r="E34" s="203">
        <f>E39+E40+E41+E42+E43+E46+E52</f>
        <v>33096.31</v>
      </c>
      <c r="F34" s="203">
        <f>F39+F40+F41+F42+F43+F46+F52</f>
        <v>0</v>
      </c>
      <c r="G34" s="203">
        <f>G39+G40+G41+G42+G43+G46+G52</f>
        <v>0</v>
      </c>
      <c r="H34" s="205">
        <f>'[2]010'!H39+'[2]010'!H40+'[2]010'!H41+'[2]010'!H42+'[2]010'!H43+'[2]010'!H44+'[2]010'!H50+H52</f>
        <v>101710.93</v>
      </c>
      <c r="I34" s="205">
        <f>I39+I40+I41+I42+I43+I46+I52</f>
        <v>29569.719999999998</v>
      </c>
      <c r="J34" s="205">
        <f>J39+J40+J41+J42+J43+J46+J52</f>
        <v>9876.91</v>
      </c>
      <c r="K34" s="205">
        <f>K39+K40+K41+K42+K43+K46+K52</f>
        <v>19692.809999999998</v>
      </c>
      <c r="L34" s="203">
        <v>0</v>
      </c>
      <c r="M34" s="205">
        <f>M39+M40+M41+M42+M43+M46+M52</f>
        <v>19692.809999999998</v>
      </c>
    </row>
    <row r="35" spans="1:13" ht="12.75" customHeight="1" hidden="1">
      <c r="A35" s="200"/>
      <c r="B35" s="202"/>
      <c r="C35" s="202"/>
      <c r="D35" s="204"/>
      <c r="E35" s="204"/>
      <c r="F35" s="204"/>
      <c r="G35" s="204"/>
      <c r="H35" s="206"/>
      <c r="I35" s="206"/>
      <c r="J35" s="206"/>
      <c r="K35" s="206"/>
      <c r="L35" s="204"/>
      <c r="M35" s="206"/>
    </row>
    <row r="36" spans="1:13" ht="13.5" thickTop="1">
      <c r="A36" s="13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3" ht="13.5" thickBot="1">
      <c r="A37" s="137"/>
      <c r="B37" s="138"/>
      <c r="C37" s="138"/>
      <c r="D37" s="159"/>
      <c r="E37" s="95"/>
      <c r="F37" s="95"/>
      <c r="G37" s="139"/>
      <c r="H37" s="95"/>
      <c r="I37" s="95"/>
      <c r="J37" s="95"/>
      <c r="K37" s="95"/>
      <c r="L37" s="139"/>
      <c r="M37" s="95"/>
    </row>
    <row r="38" spans="1:13" ht="14.25" thickBot="1" thickTop="1">
      <c r="A38" s="39">
        <v>1</v>
      </c>
      <c r="B38" s="40">
        <v>2</v>
      </c>
      <c r="C38" s="41">
        <v>3</v>
      </c>
      <c r="D38" s="131">
        <v>4</v>
      </c>
      <c r="E38" s="40">
        <v>5</v>
      </c>
      <c r="F38" s="40">
        <v>6</v>
      </c>
      <c r="G38" s="40">
        <v>7</v>
      </c>
      <c r="H38" s="40">
        <v>8</v>
      </c>
      <c r="I38" s="40">
        <v>9</v>
      </c>
      <c r="J38" s="40">
        <v>10</v>
      </c>
      <c r="K38" s="40">
        <v>11</v>
      </c>
      <c r="L38" s="40">
        <v>12</v>
      </c>
      <c r="M38" s="40">
        <v>13</v>
      </c>
    </row>
    <row r="39" spans="1:13" ht="13.5" thickTop="1">
      <c r="A39" s="67" t="s">
        <v>64</v>
      </c>
      <c r="B39" s="68">
        <v>2210</v>
      </c>
      <c r="C39" s="69" t="s">
        <v>65</v>
      </c>
      <c r="D39" s="53">
        <v>0</v>
      </c>
      <c r="E39" s="53">
        <v>0</v>
      </c>
      <c r="F39" s="53">
        <v>0</v>
      </c>
      <c r="G39" s="53">
        <v>0</v>
      </c>
      <c r="H39" s="48">
        <f>'[2]70000'!H39+'[2]240900'!H39</f>
        <v>21216.37</v>
      </c>
      <c r="I39" s="53">
        <f>'[2]70000'!K39+'[2]10116'!K39+'[2]240900'!K39+'[2]150101'!K38</f>
        <v>0</v>
      </c>
      <c r="J39" s="53">
        <f>'[2]70000'!L39+'[2]10116'!L39+'[2]240900'!L39+'[2]150101'!L38</f>
        <v>0</v>
      </c>
      <c r="K39" s="53">
        <f>'[2]70000'!M39+'[2]10116'!M39+'[2]240900'!M39+'[2]150101'!M38</f>
        <v>0</v>
      </c>
      <c r="L39" s="53">
        <v>0</v>
      </c>
      <c r="M39" s="53">
        <f>'[2]70000'!P39+'[2]10116'!P39+'[2]240900'!P39+'[2]150101'!P38</f>
        <v>0</v>
      </c>
    </row>
    <row r="40" spans="1:13" ht="12.75">
      <c r="A40" s="71" t="s">
        <v>66</v>
      </c>
      <c r="B40" s="72">
        <v>2220</v>
      </c>
      <c r="C40" s="59" t="s">
        <v>67</v>
      </c>
      <c r="D40" s="53">
        <f>'[2]070101'!D40+'[2]070201звед'!D39+'[2]070202'!D40+'[2]070307'!D40+'[2]070301'!D40+'[2]070304'!D40+'[2]070401звед'!D40+'[2]070802'!D40+'[2]070803'!D40+'[2]070804'!D40+'[2]070806'!D40</f>
        <v>0</v>
      </c>
      <c r="E40" s="53">
        <f>'[2]070101'!E40+'[2]070201звед'!E39+'[2]070202'!E40+'[2]070307'!E40+'[2]070301'!E40+'[2]070304'!E40+'[2]070401звед'!E40+'[2]070802'!E40+'[2]070803'!E40+'[2]070804'!E40+'[2]070806'!E40</f>
        <v>0</v>
      </c>
      <c r="F40" s="53">
        <f>'[2]070101'!F40+'[2]070201звед'!F39+'[2]070202'!F40+'[2]070307'!F40+'[2]070301'!F40+'[2]070304'!F40+'[2]070401звед'!F40+'[2]070802'!F40+'[2]070803'!F40+'[2]070804'!F40+'[2]070806'!F40</f>
        <v>0</v>
      </c>
      <c r="G40" s="53">
        <f>'[2]070101'!G40+'[2]070201звед'!G39+'[2]070202'!G40+'[2]070307'!G40+'[2]070301'!G40+'[2]070304'!G40+'[2]070401звед'!G40+'[2]070802'!G40+'[2]070803'!G40+'[2]070804'!G40+'[2]070806'!G40</f>
        <v>0</v>
      </c>
      <c r="H40" s="53">
        <f>'[2]070101'!H40+'[2]070201звед'!H39+'[2]070202'!H40+'[2]070307'!H40+'[2]070301'!H40+'[2]070304'!H40+'[2]070401звед'!H40+'[2]070802'!H40+'[2]070803'!H40+'[2]070804'!H40+'[2]070806'!H40</f>
        <v>0</v>
      </c>
      <c r="I40" s="53">
        <f>'[2]070101'!K40+'[2]070201звед'!K39+'[2]070202'!K40+'[2]070307'!K40+'[2]070301'!K40+'[2]070304'!K40+'[2]070401звед'!K40+'[2]070802'!K40+'[2]070803'!K40+'[2]070804'!K40+'[2]070806'!K40</f>
        <v>0</v>
      </c>
      <c r="J40" s="53">
        <f>'[2]070101'!L40+'[2]070201звед'!L39+'[2]070202'!L40+'[2]070307'!L40+'[2]070301'!L40+'[2]070304'!L40+'[2]070401звед'!L40+'[2]070802'!L40+'[2]070803'!L40+'[2]070804'!L40+'[2]070806'!L40</f>
        <v>0</v>
      </c>
      <c r="K40" s="53">
        <f>'[2]070101'!M40+'[2]070201звед'!M39+'[2]070202'!M40+'[2]070307'!M40+'[2]070301'!M40+'[2]070304'!M40+'[2]070401звед'!M40+'[2]070802'!M40+'[2]070803'!M40+'[2]070804'!M40+'[2]070806'!M40</f>
        <v>0</v>
      </c>
      <c r="L40" s="53">
        <f>'[2]070101'!N40+'[2]070201звед'!N39+'[2]070202'!N40+'[2]070307'!N40+'[2]070301'!N40+'[2]070304'!N40+'[2]070401звед'!N40+'[2]070802'!N40+'[2]070803'!N40+'[2]070804'!N40+'[2]070806'!N40</f>
        <v>0</v>
      </c>
      <c r="M40" s="53">
        <f>'[2]070101'!P40+'[2]070201звед'!P39+'[2]070202'!P40+'[2]070307'!P40+'[2]070301'!P40+'[2]070304'!P40+'[2]070401звед'!P40+'[2]070802'!P40+'[2]070803'!P40+'[2]070804'!P40+'[2]070806'!P40</f>
        <v>0</v>
      </c>
    </row>
    <row r="41" spans="1:13" ht="12.75">
      <c r="A41" s="67" t="s">
        <v>68</v>
      </c>
      <c r="B41" s="72">
        <v>2230</v>
      </c>
      <c r="C41" s="59" t="s">
        <v>69</v>
      </c>
      <c r="D41" s="53">
        <f>'[2]070101'!D41+'[2]070201звед'!D40+'[2]070202'!D41+'[2]070307'!D41+'[2]070301'!D41+'[2]070304'!D41+'[2]070401звед'!D41+'[2]070802'!D41+'[2]070803'!D41+'[2]070804'!D41+'[2]070806'!D41</f>
        <v>0</v>
      </c>
      <c r="E41" s="53">
        <f>'[2]070101'!E41+'[2]070201звед'!E40+'[2]070202'!E41+'[2]070307'!E41+'[2]070301'!E41+'[2]070304'!E41+'[2]070401звед'!E41+'[2]070802'!E41+'[2]070803'!E41+'[2]070804'!E41+'[2]070806'!E41</f>
        <v>788.86</v>
      </c>
      <c r="F41" s="53">
        <f>'[2]070101'!F41+'[2]070201звед'!F40+'[2]070202'!F41+'[2]070307'!F41+'[2]070301'!F41+'[2]070304'!F41+'[2]070401звед'!F41+'[2]070802'!F41+'[2]070803'!F41+'[2]070804'!F41+'[2]070806'!F41</f>
        <v>0</v>
      </c>
      <c r="G41" s="53">
        <f>'[2]070101'!G41+'[2]070201звед'!G40+'[2]070202'!G41+'[2]070307'!G41+'[2]070301'!G41+'[2]070304'!G41+'[2]070401звед'!G41+'[2]070802'!G41+'[2]070803'!G41+'[2]070804'!G41+'[2]070806'!G41</f>
        <v>0</v>
      </c>
      <c r="H41" s="53">
        <f>'[2]070101'!H41+'[2]070201звед'!H40+'[2]070202'!H41+'[2]070307'!H41+'[2]070301'!H41+'[2]070304'!H41+'[2]070401звед'!H41+'[2]070802'!H41+'[2]070803'!H41+'[2]070804'!H41+'[2]070806'!H41</f>
        <v>0</v>
      </c>
      <c r="I41" s="55">
        <f>'[2]070101'!K41+'[2]070201звед'!K40+'[2]070202'!K41+'[2]070307'!K41+'[2]070301'!K41+'[2]070304'!K41+'[2]070401звед'!K41+'[2]070802'!K41+'[2]070803'!K41+'[2]070804'!K41+'[2]070806'!K41</f>
        <v>19692.809999999998</v>
      </c>
      <c r="J41" s="53">
        <f>'[2]070101'!L41+'[2]070201звед'!L40+'[2]070202'!L41+'[2]070307'!L41+'[2]070301'!L41+'[2]070304'!L41+'[2]070401звед'!L41+'[2]070802'!L41+'[2]070803'!L41+'[2]070804'!L41+'[2]070806'!L41</f>
        <v>0</v>
      </c>
      <c r="K41" s="53">
        <f>'[2]070101'!M41+'[2]070201звед'!M40+'[2]070202'!M41+'[2]070307'!M41+'[2]070301'!M41+'[2]070304'!M41+'[2]070401звед'!M41+'[2]070802'!M41+'[2]070803'!M41+'[2]070804'!M41+'[2]070806'!M41</f>
        <v>19692.809999999998</v>
      </c>
      <c r="L41" s="53">
        <f>'[2]070101'!N41+'[2]070201звед'!N40+'[2]070202'!N41+'[2]070307'!N41+'[2]070301'!N41+'[2]070304'!N41+'[2]070401звед'!N41+'[2]070802'!N41+'[2]070803'!N41+'[2]070804'!N41+'[2]070806'!N41</f>
        <v>0</v>
      </c>
      <c r="M41" s="53">
        <f>'[2]070101'!P41+'[2]070201звед'!P40+'[2]070202'!P41+'[2]070307'!P41+'[2]070301'!P41+'[2]070304'!P41+'[2]070401звед'!P41+'[2]070802'!P41+'[2]070803'!P41+'[2]070804'!P41+'[2]070806'!P41</f>
        <v>19692.809999999998</v>
      </c>
    </row>
    <row r="42" spans="1:13" ht="12.75">
      <c r="A42" s="67" t="s">
        <v>70</v>
      </c>
      <c r="B42" s="72">
        <v>2240</v>
      </c>
      <c r="C42" s="59" t="s">
        <v>71</v>
      </c>
      <c r="D42" s="53">
        <f>'[2]070101'!D42+'[2]070201звед'!D41+'[2]070202'!D42+'[2]070307'!D42+'[2]070301'!D42+'[2]070304'!D42+'[2]070401звед'!D42+'[2]070802'!D42+'[2]070803'!D42+'[2]070804'!D42+'[2]070806'!D42</f>
        <v>124601.91</v>
      </c>
      <c r="E42" s="53">
        <f>'[2]070101'!E42+'[2]070201звед'!E41+'[2]070202'!E42+'[2]070307'!E42+'[2]070301'!E42+'[2]070304'!E42+'[2]070401звед'!E42+'[2]070802'!E42+'[2]070803'!E42+'[2]070804'!E42+'[2]070806'!E42</f>
        <v>32307.45</v>
      </c>
      <c r="F42" s="53">
        <f>'[2]070101'!F42+'[2]070201звед'!F41+'[2]070202'!F42+'[2]070307'!F42+'[2]070301'!F42+'[2]070304'!F42+'[2]070401звед'!F42+'[2]070802'!F42+'[2]070803'!F42+'[2]070804'!F42+'[2]070806'!F42</f>
        <v>0</v>
      </c>
      <c r="G42" s="53">
        <f>'[2]070101'!G42+'[2]070201звед'!G41+'[2]070202'!G42+'[2]070307'!G42+'[2]070301'!G42+'[2]070304'!G42+'[2]070401звед'!G42+'[2]070802'!G42+'[2]070803'!G42+'[2]070804'!G42+'[2]070806'!G42</f>
        <v>0</v>
      </c>
      <c r="H42" s="48">
        <f>'[2]70000'!H42+'[2]240900'!H42</f>
        <v>72407.66</v>
      </c>
      <c r="I42" s="48">
        <f>'[2]70000'!K42+'[2]10116'!K42+'[2]240900'!K42</f>
        <v>9876.91</v>
      </c>
      <c r="J42" s="48">
        <f>'[2]70000'!L42+'[2]10116'!L42+'[2]240900'!L42</f>
        <v>9876.91</v>
      </c>
      <c r="K42" s="53">
        <v>0</v>
      </c>
      <c r="L42" s="53">
        <v>0</v>
      </c>
      <c r="M42" s="53">
        <v>0</v>
      </c>
    </row>
    <row r="43" spans="1:13" ht="12.75">
      <c r="A43" s="74" t="s">
        <v>72</v>
      </c>
      <c r="B43" s="72">
        <v>2250</v>
      </c>
      <c r="C43" s="59" t="s">
        <v>73</v>
      </c>
      <c r="D43" s="53">
        <f>'[2]070101'!D43+'[2]070201звед'!D42+'[2]070202'!D43+'[2]070307'!D43+'[2]070301'!D43+'[2]070304'!D43+'[2]070401звед'!D43+'[2]070802'!D43+'[2]070803'!D43+'[2]070804'!D43+'[2]070806'!D43</f>
        <v>0</v>
      </c>
      <c r="E43" s="53">
        <f>'[2]070101'!E43+'[2]070201звед'!E42+'[2]070202'!E43+'[2]070307'!E43+'[2]070301'!E43+'[2]070304'!E43+'[2]070401звед'!E43+'[2]070802'!E43+'[2]070803'!E43+'[2]070804'!E43+'[2]070806'!E43</f>
        <v>0</v>
      </c>
      <c r="F43" s="53">
        <f>'[2]070101'!F43+'[2]070201звед'!F42+'[2]070202'!F43+'[2]070307'!F43+'[2]070301'!F43+'[2]070304'!F43+'[2]070401звед'!F43+'[2]070802'!F43+'[2]070803'!F43+'[2]070804'!F43+'[2]070806'!F43</f>
        <v>0</v>
      </c>
      <c r="G43" s="53">
        <v>0</v>
      </c>
      <c r="H43" s="55">
        <f>'[2]70000'!H43</f>
        <v>1329.28</v>
      </c>
      <c r="I43" s="53">
        <f>'[2]70000'!K43+'[2]10116'!K43+'[2]240900'!K43</f>
        <v>0</v>
      </c>
      <c r="J43" s="53">
        <f>'[2]070101'!L44+'[2]070201звед'!L42+'[2]070202'!L43+'[2]070307'!L41+'[2]070301'!L43+'[2]070304'!L43+'[2]070401звед'!L43+'[2]070802'!L42+'[2]070803'!L43+'[2]070804'!L43+'[2]070806'!L43</f>
        <v>0</v>
      </c>
      <c r="K43" s="53">
        <f>'[2]70000'!M43+'[2]10116'!M43+'[2]240900'!M43</f>
        <v>0</v>
      </c>
      <c r="L43" s="53">
        <f>'[2]070101'!N44+'[2]070201звед'!N42+'[2]070202'!N43+'[2]070307'!N41+'[2]070301'!N43+'[2]070304'!N43+'[2]070401звед'!N43+'[2]070802'!N42+'[2]070803'!N43+'[2]070804'!N43+'[2]070806'!N43</f>
        <v>0</v>
      </c>
      <c r="M43" s="53">
        <f>'[2]70000'!P43+'[2]10116'!P43+'[2]240900'!P43</f>
        <v>0</v>
      </c>
    </row>
    <row r="44" spans="1:13" ht="12.75">
      <c r="A44" s="74" t="s">
        <v>74</v>
      </c>
      <c r="B44" s="75">
        <v>2260</v>
      </c>
      <c r="C44" s="57" t="s">
        <v>75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ht="12.75">
      <c r="A45" s="74" t="s">
        <v>74</v>
      </c>
      <c r="B45" s="75">
        <v>2260</v>
      </c>
      <c r="C45" s="57" t="s">
        <v>75</v>
      </c>
      <c r="D45" s="53">
        <f aca="true" t="shared" si="1" ref="D45:M46">D46+D47+D48+D49+D50</f>
        <v>0</v>
      </c>
      <c r="E45" s="53">
        <f t="shared" si="1"/>
        <v>0</v>
      </c>
      <c r="F45" s="53">
        <f t="shared" si="1"/>
        <v>0</v>
      </c>
      <c r="G45" s="53">
        <f t="shared" si="1"/>
        <v>0</v>
      </c>
      <c r="H45" s="53">
        <v>0</v>
      </c>
      <c r="I45" s="53">
        <f t="shared" si="1"/>
        <v>0</v>
      </c>
      <c r="J45" s="53">
        <f t="shared" si="1"/>
        <v>0</v>
      </c>
      <c r="K45" s="53">
        <f t="shared" si="1"/>
        <v>0</v>
      </c>
      <c r="L45" s="53">
        <f t="shared" si="1"/>
        <v>0</v>
      </c>
      <c r="M45" s="53">
        <f t="shared" si="1"/>
        <v>0</v>
      </c>
    </row>
    <row r="46" spans="1:13" ht="12.75">
      <c r="A46" s="81" t="s">
        <v>76</v>
      </c>
      <c r="B46" s="75">
        <v>2270</v>
      </c>
      <c r="C46" s="57" t="s">
        <v>77</v>
      </c>
      <c r="D46" s="53">
        <f t="shared" si="1"/>
        <v>0</v>
      </c>
      <c r="E46" s="53">
        <f t="shared" si="1"/>
        <v>0</v>
      </c>
      <c r="F46" s="53">
        <f t="shared" si="1"/>
        <v>0</v>
      </c>
      <c r="G46" s="53">
        <f t="shared" si="1"/>
        <v>0</v>
      </c>
      <c r="H46" s="53">
        <f t="shared" si="1"/>
        <v>6757.62</v>
      </c>
      <c r="I46" s="53">
        <f t="shared" si="1"/>
        <v>0</v>
      </c>
      <c r="J46" s="53">
        <f t="shared" si="1"/>
        <v>0</v>
      </c>
      <c r="K46" s="53">
        <f t="shared" si="1"/>
        <v>0</v>
      </c>
      <c r="L46" s="53">
        <f t="shared" si="1"/>
        <v>0</v>
      </c>
      <c r="M46" s="53">
        <f t="shared" si="1"/>
        <v>0</v>
      </c>
    </row>
    <row r="47" spans="1:13" ht="12.75">
      <c r="A47" s="83" t="s">
        <v>78</v>
      </c>
      <c r="B47" s="84">
        <v>2271</v>
      </c>
      <c r="C47" s="85" t="s">
        <v>79</v>
      </c>
      <c r="D47" s="53">
        <f>'[2]070101'!D52+'[2]070201звед'!D50+'[2]070202'!D51+'[2]070307'!D49+'[2]070301'!D51+'[2]070304'!D51+'[2]070401звед'!D51+'[2]070802'!D50+'[2]070803'!D51+'[2]070804'!D51+'[2]070806'!D51</f>
        <v>0</v>
      </c>
      <c r="E47" s="53">
        <f>'[2]070101'!E52+'[2]070201звед'!E50+'[2]070202'!E51+'[2]070307'!E49+'[2]070301'!E51+'[2]070304'!E51+'[2]070401звед'!E51+'[2]070802'!E50+'[2]070803'!E51+'[2]070804'!E51+'[2]070806'!E51</f>
        <v>0</v>
      </c>
      <c r="F47" s="53">
        <f>'[2]070101'!F52+'[2]070201звед'!F50+'[2]070202'!F51+'[2]070307'!F49+'[2]070301'!F51+'[2]070304'!F51+'[2]070401звед'!F51+'[2]070802'!F50+'[2]070803'!F51+'[2]070804'!F51+'[2]070806'!F51</f>
        <v>0</v>
      </c>
      <c r="G47" s="53">
        <f>'[2]070101'!G52+'[2]070201звед'!G50+'[2]070202'!G51+'[2]070307'!G49+'[2]070301'!G51+'[2]070304'!G51+'[2]070401звед'!G51+'[2]070802'!G50+'[2]070803'!G51+'[2]070804'!G51+'[2]070806'!G51</f>
        <v>0</v>
      </c>
      <c r="H47" s="53">
        <f>'[2]070101'!H52+'[2]070201звед'!H50+'[2]070202'!H51+'[2]070307'!H49+'[2]070301'!H51+'[2]070304'!H51+'[2]070401звед'!H51+'[2]070802'!H50+'[2]070803'!H51+'[2]070804'!H51+'[2]070806'!H51</f>
        <v>0</v>
      </c>
      <c r="I47" s="53">
        <f>'[2]070101'!K52+'[2]070201звед'!K50+'[2]070202'!K51+'[2]070307'!K49+'[2]070301'!K51+'[2]070304'!K51+'[2]070401звед'!K51+'[2]070802'!K50+'[2]070803'!K51+'[2]070804'!K51+'[2]070806'!K51</f>
        <v>0</v>
      </c>
      <c r="J47" s="53">
        <f>'[2]070101'!L52+'[2]070201звед'!L50+'[2]070202'!L51+'[2]070307'!L49+'[2]070301'!L51+'[2]070304'!L51+'[2]070401звед'!L51+'[2]070802'!L50+'[2]070803'!L51+'[2]070804'!L51+'[2]070806'!L51</f>
        <v>0</v>
      </c>
      <c r="K47" s="53">
        <f>'[2]070101'!M52+'[2]070201звед'!M50+'[2]070202'!M51+'[2]070307'!M49+'[2]070301'!M51+'[2]070304'!M51+'[2]070401звед'!M51+'[2]070802'!M50+'[2]070803'!M51+'[2]070804'!M51+'[2]070806'!M51</f>
        <v>0</v>
      </c>
      <c r="L47" s="53">
        <f>'[2]070101'!N52+'[2]070201звед'!N50+'[2]070202'!N51+'[2]070307'!N49+'[2]070301'!N51+'[2]070304'!N51+'[2]070401звед'!N51+'[2]070802'!N50+'[2]070803'!N51+'[2]070804'!N51+'[2]070806'!N51</f>
        <v>0</v>
      </c>
      <c r="M47" s="53">
        <f>'[2]070101'!P52+'[2]070201звед'!P50+'[2]070202'!P51+'[2]070307'!P49+'[2]070301'!P51+'[2]070304'!P51+'[2]070401звед'!P51+'[2]070802'!P50+'[2]070803'!P51+'[2]070804'!P51+'[2]070806'!P51</f>
        <v>0</v>
      </c>
    </row>
    <row r="48" spans="1:13" ht="12.75">
      <c r="A48" s="83" t="s">
        <v>80</v>
      </c>
      <c r="B48" s="84">
        <v>2272</v>
      </c>
      <c r="C48" s="85" t="s">
        <v>81</v>
      </c>
      <c r="D48" s="53">
        <f>'[2]070101'!D53+'[2]070201звед'!D51+'[2]070202'!D52+'[2]070307'!D50+'[2]070301'!D52+'[2]070304'!D52+'[2]070401звед'!D52+'[2]070802'!D51+'[2]070803'!D52+'[2]070804'!D52+'[2]070806'!D52</f>
        <v>0</v>
      </c>
      <c r="E48" s="53">
        <f>'[2]070101'!E53+'[2]070201звед'!E51+'[2]070202'!E52+'[2]070307'!E50+'[2]070301'!E52+'[2]070304'!E52+'[2]070401звед'!E52+'[2]070802'!E51+'[2]070803'!E52+'[2]070804'!E52+'[2]070806'!E52</f>
        <v>0</v>
      </c>
      <c r="F48" s="53">
        <f>'[2]070101'!F53+'[2]070201звед'!F51+'[2]070202'!F52+'[2]070307'!F50+'[2]070301'!F52+'[2]070304'!F52+'[2]070401звед'!F52+'[2]070802'!F51+'[2]070803'!F52+'[2]070804'!F52+'[2]070806'!F52</f>
        <v>0</v>
      </c>
      <c r="G48" s="53">
        <f>'[2]070101'!G53+'[2]070201звед'!G51+'[2]070202'!G52+'[2]070307'!G50+'[2]070301'!G52+'[2]070304'!G52+'[2]070401звед'!G52+'[2]070802'!G51+'[2]070803'!G52+'[2]070804'!G52+'[2]070806'!G52</f>
        <v>0</v>
      </c>
      <c r="H48" s="53">
        <f>'[2]070101'!H53+'[2]070201звед'!H51+'[2]070202'!H52+'[2]070307'!H50+'[2]070301'!H52+'[2]070304'!H52+'[2]070401звед'!H52+'[2]070802'!H51+'[2]070803'!H52+'[2]070804'!H52+'[2]070806'!H52</f>
        <v>0</v>
      </c>
      <c r="I48" s="53">
        <f>'[2]070101'!K53+'[2]070201звед'!K51+'[2]070202'!K52+'[2]070307'!K50+'[2]070301'!K52+'[2]070304'!K52+'[2]070401звед'!K52+'[2]070802'!K51+'[2]070803'!K52+'[2]070804'!K52+'[2]070806'!K52</f>
        <v>0</v>
      </c>
      <c r="J48" s="53">
        <f>'[2]070101'!L53+'[2]070201звед'!L51+'[2]070202'!L52+'[2]070307'!L50+'[2]070301'!L52+'[2]070304'!L52+'[2]070401звед'!L52+'[2]070802'!L51+'[2]070803'!L52+'[2]070804'!L52+'[2]070806'!L52</f>
        <v>0</v>
      </c>
      <c r="K48" s="53">
        <f>'[2]070101'!M53+'[2]070201звед'!M51+'[2]070202'!M52+'[2]070307'!M50+'[2]070301'!M52+'[2]070304'!M52+'[2]070401звед'!M52+'[2]070802'!M51+'[2]070803'!M52+'[2]070804'!M52+'[2]070806'!M52</f>
        <v>0</v>
      </c>
      <c r="L48" s="53">
        <f>'[2]070101'!N53+'[2]070201звед'!N51+'[2]070202'!N52+'[2]070307'!N50+'[2]070301'!N52+'[2]070304'!N52+'[2]070401звед'!N52+'[2]070802'!N51+'[2]070803'!N52+'[2]070804'!N52+'[2]070806'!N52</f>
        <v>0</v>
      </c>
      <c r="M48" s="53">
        <f>'[2]070101'!P53+'[2]070201звед'!P51+'[2]070202'!P52+'[2]070307'!P50+'[2]070301'!P52+'[2]070304'!P52+'[2]070401звед'!P52+'[2]070802'!P51+'[2]070803'!P52+'[2]070804'!P52+'[2]070806'!P52</f>
        <v>0</v>
      </c>
    </row>
    <row r="49" spans="1:13" ht="12.75">
      <c r="A49" s="83" t="s">
        <v>82</v>
      </c>
      <c r="B49" s="84">
        <v>2273</v>
      </c>
      <c r="C49" s="85" t="s">
        <v>83</v>
      </c>
      <c r="D49" s="53">
        <f>'[2]070101'!D54+'[2]070201звед'!D52+'[2]070202'!D53+'[2]070307'!D51+'[2]070301'!D53+'[2]070304'!D53+'[2]070401звед'!D53+'[2]070802'!D52+'[2]070803'!D53+'[2]070804'!D53+'[2]070806'!D53</f>
        <v>0</v>
      </c>
      <c r="E49" s="53">
        <f>'[2]070101'!E54+'[2]070201звед'!E52+'[2]070202'!E53+'[2]070307'!E51+'[2]070301'!E53+'[2]070304'!E53+'[2]070401звед'!E53+'[2]070802'!E52+'[2]070803'!E53+'[2]070804'!E53+'[2]070806'!E53</f>
        <v>0</v>
      </c>
      <c r="F49" s="53">
        <f>'[2]070101'!F54+'[2]070201звед'!F52+'[2]070202'!F53+'[2]070307'!F51+'[2]070301'!F53+'[2]070304'!F53+'[2]070401звед'!F53+'[2]070802'!F52+'[2]070803'!F53+'[2]070804'!F53+'[2]070806'!F53</f>
        <v>0</v>
      </c>
      <c r="G49" s="53">
        <f>'[2]070101'!G54+'[2]070201звед'!G52+'[2]070202'!G53+'[2]070307'!G51+'[2]070301'!G53+'[2]070304'!G53+'[2]070401звед'!G53+'[2]070802'!G52+'[2]070803'!G53+'[2]070804'!G53+'[2]070806'!G53</f>
        <v>0</v>
      </c>
      <c r="H49" s="53">
        <f>'[2]070101'!H54+'[2]070201звед'!H52+'[2]070202'!H53+'[2]070307'!H51+'[2]070301'!H53+'[2]070304'!H53+'[2]070401звед'!H53+'[2]070802'!H52+'[2]070803'!H53+'[2]070804'!H53+'[2]070806'!H53</f>
        <v>6757.62</v>
      </c>
      <c r="I49" s="53">
        <f>'[2]070101'!K54+'[2]070201звед'!K52+'[2]070202'!K53+'[2]070307'!K51+'[2]070301'!K53+'[2]070304'!K53+'[2]070401звед'!K53+'[2]070802'!K52+'[2]070803'!K53+'[2]070804'!K53+'[2]070806'!K53</f>
        <v>0</v>
      </c>
      <c r="J49" s="53">
        <f>'[2]070101'!L54+'[2]070201звед'!L52+'[2]070202'!L53+'[2]070307'!L51+'[2]070301'!L53+'[2]070304'!L53+'[2]070401звед'!L53+'[2]070802'!L52+'[2]070803'!L53+'[2]070804'!L53+'[2]070806'!L53</f>
        <v>0</v>
      </c>
      <c r="K49" s="53">
        <f>'[2]070101'!M54+'[2]070201звед'!M52+'[2]070202'!M53+'[2]070307'!M51+'[2]070301'!M53+'[2]070304'!M53+'[2]070401звед'!M53+'[2]070802'!M52+'[2]070803'!M53+'[2]070804'!M53+'[2]070806'!M53</f>
        <v>0</v>
      </c>
      <c r="L49" s="53">
        <f>'[2]070101'!N54+'[2]070201звед'!N52+'[2]070202'!N53+'[2]070307'!N51+'[2]070301'!N53+'[2]070304'!N53+'[2]070401звед'!N53+'[2]070802'!N52+'[2]070803'!N53+'[2]070804'!N53+'[2]070806'!N53</f>
        <v>0</v>
      </c>
      <c r="M49" s="53">
        <f>'[2]070101'!P54+'[2]070201звед'!P52+'[2]070202'!P53+'[2]070307'!P51+'[2]070301'!P53+'[2]070304'!P53+'[2]070401звед'!P53+'[2]070802'!P52+'[2]070803'!P53+'[2]070804'!P53+'[2]070806'!P53</f>
        <v>0</v>
      </c>
    </row>
    <row r="50" spans="1:13" ht="12.75">
      <c r="A50" s="83" t="s">
        <v>84</v>
      </c>
      <c r="B50" s="84">
        <v>2274</v>
      </c>
      <c r="C50" s="85" t="s">
        <v>85</v>
      </c>
      <c r="D50" s="53">
        <f>'[2]070101'!D55+'[2]070201звед'!D53+'[2]070202'!D54+'[2]070307'!D52+'[2]070301'!D54+'[2]070304'!D54+'[2]070401звед'!D54+'[2]070802'!D53+'[2]070803'!D54+'[2]070804'!D54+'[2]070806'!D54</f>
        <v>0</v>
      </c>
      <c r="E50" s="53">
        <f>'[2]070101'!E55+'[2]070201звед'!E53+'[2]070202'!E54+'[2]070307'!E52+'[2]070301'!E54+'[2]070304'!E54+'[2]070401звед'!E54+'[2]070802'!E53+'[2]070803'!E54+'[2]070804'!E54+'[2]070806'!E54</f>
        <v>0</v>
      </c>
      <c r="F50" s="53">
        <f>'[2]070101'!F55+'[2]070201звед'!F53+'[2]070202'!F54+'[2]070307'!F52+'[2]070301'!F54+'[2]070304'!F54+'[2]070401звед'!F54+'[2]070802'!F53+'[2]070803'!F54+'[2]070804'!F54+'[2]070806'!F54</f>
        <v>0</v>
      </c>
      <c r="G50" s="53">
        <f>'[2]070101'!G55+'[2]070201звед'!G53+'[2]070202'!G54+'[2]070307'!G52+'[2]070301'!G54+'[2]070304'!G54+'[2]070401звед'!G54+'[2]070802'!G53+'[2]070803'!G54+'[2]070804'!G54+'[2]070806'!G54</f>
        <v>0</v>
      </c>
      <c r="H50" s="53">
        <f>'[2]070101'!H55+'[2]070201звед'!H53+'[2]070202'!H54+'[2]070307'!H52+'[2]070301'!H54+'[2]070304'!H54+'[2]070401звед'!H54+'[2]070802'!H53+'[2]070803'!H54+'[2]070804'!H54+'[2]070806'!H54</f>
        <v>0</v>
      </c>
      <c r="I50" s="53">
        <f>'[2]070101'!K55+'[2]070201звед'!K53+'[2]070202'!K54+'[2]070307'!K52+'[2]070301'!K54+'[2]070304'!K54+'[2]070401звед'!K54+'[2]070802'!K53+'[2]070803'!K54+'[2]070804'!K54+'[2]070806'!K54</f>
        <v>0</v>
      </c>
      <c r="J50" s="53">
        <f>'[2]070101'!L55+'[2]070201звед'!L53+'[2]070202'!L54+'[2]070307'!L52+'[2]070301'!L54+'[2]070304'!L54+'[2]070401звед'!L54+'[2]070802'!L53+'[2]070803'!L54+'[2]070804'!L54+'[2]070806'!L54</f>
        <v>0</v>
      </c>
      <c r="K50" s="53">
        <f>'[2]070101'!M55+'[2]070201звед'!M53+'[2]070202'!M54+'[2]070307'!M52+'[2]070301'!M54+'[2]070304'!M54+'[2]070401звед'!M54+'[2]070802'!M53+'[2]070803'!M54+'[2]070804'!M54+'[2]070806'!M54</f>
        <v>0</v>
      </c>
      <c r="L50" s="53">
        <f>'[2]070101'!N55+'[2]070201звед'!N53+'[2]070202'!N54+'[2]070307'!N52+'[2]070301'!N54+'[2]070304'!N54+'[2]070401звед'!N54+'[2]070802'!N53+'[2]070803'!N54+'[2]070804'!N54+'[2]070806'!N54</f>
        <v>0</v>
      </c>
      <c r="M50" s="53">
        <f>'[2]070101'!P55+'[2]070201звед'!P53+'[2]070202'!P54+'[2]070307'!P52+'[2]070301'!P54+'[2]070304'!P54+'[2]070401звед'!P54+'[2]070802'!P53+'[2]070803'!P54+'[2]070804'!P54+'[2]070806'!P54</f>
        <v>0</v>
      </c>
    </row>
    <row r="51" spans="1:13" ht="12.75">
      <c r="A51" s="83" t="s">
        <v>86</v>
      </c>
      <c r="B51" s="84">
        <v>1166</v>
      </c>
      <c r="C51" s="85" t="s">
        <v>87</v>
      </c>
      <c r="D51" s="53">
        <f>'[2]070101'!D56+'[2]070201звед'!D54+'[2]070202'!D55+'[2]070307'!D53+'[2]070301'!D55+'[2]070304'!D55+'[2]070401звед'!D55+'[2]070802'!D54+'[2]070803'!D55+'[2]070804'!D55+'[2]070806'!D55</f>
        <v>0</v>
      </c>
      <c r="E51" s="53">
        <f>'[2]070101'!E56+'[2]070201звед'!E54+'[2]070202'!E55+'[2]070307'!E53+'[2]070301'!E55+'[2]070304'!E55+'[2]070401звед'!E55+'[2]070802'!E54+'[2]070803'!E55+'[2]070804'!E55+'[2]070806'!E55</f>
        <v>0</v>
      </c>
      <c r="F51" s="53">
        <f>'[2]070101'!F56+'[2]070201звед'!F54+'[2]070202'!F55+'[2]070307'!F53+'[2]070301'!F55+'[2]070304'!F55+'[2]070401звед'!F55+'[2]070802'!F54+'[2]070803'!F55+'[2]070804'!F55+'[2]070806'!F55</f>
        <v>0</v>
      </c>
      <c r="G51" s="53">
        <f>'[2]070101'!G56+'[2]070201звед'!G54+'[2]070202'!G55+'[2]070307'!G53+'[2]070301'!G55+'[2]070304'!G55+'[2]070401звед'!G55+'[2]070802'!G54+'[2]070803'!G55+'[2]070804'!G55+'[2]070806'!G55</f>
        <v>0</v>
      </c>
      <c r="H51" s="53">
        <f>'[2]070101'!H56+'[2]070201звед'!H54+'[2]070202'!H55+'[2]070307'!H53+'[2]070301'!H55+'[2]070304'!H55+'[2]070401звед'!H55+'[2]070802'!H54+'[2]070803'!H55+'[2]070804'!H55+'[2]070806'!H55</f>
        <v>0</v>
      </c>
      <c r="I51" s="53">
        <f>'[2]070101'!K56+'[2]070201звед'!K54+'[2]070202'!K55+'[2]070307'!K53+'[2]070301'!K55+'[2]070304'!K55+'[2]070401звед'!K55+'[2]070802'!K54+'[2]070803'!K55+'[2]070804'!K55+'[2]070806'!K55</f>
        <v>0</v>
      </c>
      <c r="J51" s="53">
        <f>'[2]070101'!L56+'[2]070201звед'!L54+'[2]070202'!L55+'[2]070307'!L53+'[2]070301'!L55+'[2]070304'!L55+'[2]070401звед'!L55+'[2]070802'!L54+'[2]070803'!L55+'[2]070804'!L55+'[2]070806'!L55</f>
        <v>0</v>
      </c>
      <c r="K51" s="53">
        <f>'[2]070101'!M56+'[2]070201звед'!M54+'[2]070202'!M55+'[2]070307'!M53+'[2]070301'!M55+'[2]070304'!M55+'[2]070401звед'!M55+'[2]070802'!M54+'[2]070803'!M55+'[2]070804'!M55+'[2]070806'!M55</f>
        <v>0</v>
      </c>
      <c r="L51" s="53">
        <f>'[2]070101'!N56+'[2]070201звед'!N54+'[2]070202'!N55+'[2]070307'!N53+'[2]070301'!N55+'[2]070304'!N55+'[2]070401звед'!N55+'[2]070802'!N54+'[2]070803'!N55+'[2]070804'!N55+'[2]070806'!N55</f>
        <v>0</v>
      </c>
      <c r="M51" s="53">
        <f>'[2]070101'!P56+'[2]070201звед'!P54+'[2]070202'!P55+'[2]070307'!P53+'[2]070301'!P55+'[2]070304'!P55+'[2]070401звед'!P55+'[2]070802'!P54+'[2]070803'!P55+'[2]070804'!P55+'[2]070806'!P55</f>
        <v>0</v>
      </c>
    </row>
    <row r="52" spans="1:13" ht="12.75">
      <c r="A52" s="207" t="s">
        <v>88</v>
      </c>
      <c r="B52" s="209">
        <v>2280</v>
      </c>
      <c r="C52" s="211" t="s">
        <v>89</v>
      </c>
      <c r="D52" s="196">
        <f>D54+D55</f>
        <v>0</v>
      </c>
      <c r="E52" s="196">
        <f aca="true" t="shared" si="2" ref="E52:M52">E54+E55</f>
        <v>0</v>
      </c>
      <c r="F52" s="196">
        <f t="shared" si="2"/>
        <v>0</v>
      </c>
      <c r="G52" s="196">
        <f t="shared" si="2"/>
        <v>0</v>
      </c>
      <c r="H52" s="196">
        <f t="shared" si="2"/>
        <v>0</v>
      </c>
      <c r="I52" s="196">
        <f t="shared" si="2"/>
        <v>0</v>
      </c>
      <c r="J52" s="196">
        <f t="shared" si="2"/>
        <v>0</v>
      </c>
      <c r="K52" s="196">
        <f t="shared" si="2"/>
        <v>0</v>
      </c>
      <c r="L52" s="196">
        <f t="shared" si="2"/>
        <v>0</v>
      </c>
      <c r="M52" s="196">
        <f t="shared" si="2"/>
        <v>0</v>
      </c>
    </row>
    <row r="53" spans="1:13" ht="12.75">
      <c r="A53" s="208"/>
      <c r="B53" s="210"/>
      <c r="C53" s="212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ht="36">
      <c r="A54" s="47" t="s">
        <v>90</v>
      </c>
      <c r="B54" s="76">
        <v>2281</v>
      </c>
      <c r="C54" s="77" t="s">
        <v>87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</row>
    <row r="55" spans="1:13" ht="36">
      <c r="A55" s="58" t="s">
        <v>91</v>
      </c>
      <c r="B55" s="76">
        <v>2282</v>
      </c>
      <c r="C55" s="77" t="s">
        <v>92</v>
      </c>
      <c r="D55" s="53">
        <v>0</v>
      </c>
      <c r="E55" s="53">
        <v>0</v>
      </c>
      <c r="F55" s="53">
        <v>0</v>
      </c>
      <c r="G55" s="53">
        <v>0</v>
      </c>
      <c r="H55" s="53">
        <f>'[2]70000'!H59</f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</row>
    <row r="56" spans="1:13" ht="12.75">
      <c r="A56" s="62" t="s">
        <v>93</v>
      </c>
      <c r="B56" s="88">
        <v>2400</v>
      </c>
      <c r="C56" s="61" t="s">
        <v>94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</row>
    <row r="57" spans="1:13" ht="24">
      <c r="A57" s="67" t="s">
        <v>95</v>
      </c>
      <c r="B57" s="76">
        <v>2410</v>
      </c>
      <c r="C57" s="77" t="s">
        <v>96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</row>
    <row r="58" spans="1:13" ht="24">
      <c r="A58" s="67" t="s">
        <v>97</v>
      </c>
      <c r="B58" s="76">
        <v>2420</v>
      </c>
      <c r="C58" s="77" t="s">
        <v>98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</row>
    <row r="59" spans="1:13" ht="12.75">
      <c r="A59" s="89" t="s">
        <v>99</v>
      </c>
      <c r="B59" s="90">
        <v>2600</v>
      </c>
      <c r="C59" s="43" t="s">
        <v>100</v>
      </c>
      <c r="D59" s="53">
        <f>D60+D62</f>
        <v>0</v>
      </c>
      <c r="E59" s="53">
        <f aca="true" t="shared" si="3" ref="E59:M59">E60+E62</f>
        <v>0</v>
      </c>
      <c r="F59" s="53">
        <f t="shared" si="3"/>
        <v>0</v>
      </c>
      <c r="G59" s="53">
        <f t="shared" si="3"/>
        <v>0</v>
      </c>
      <c r="H59" s="53">
        <f t="shared" si="3"/>
        <v>0</v>
      </c>
      <c r="I59" s="53">
        <f t="shared" si="3"/>
        <v>0</v>
      </c>
      <c r="J59" s="53">
        <f t="shared" si="3"/>
        <v>0</v>
      </c>
      <c r="K59" s="53">
        <f t="shared" si="3"/>
        <v>0</v>
      </c>
      <c r="L59" s="53">
        <f t="shared" si="3"/>
        <v>0</v>
      </c>
      <c r="M59" s="53">
        <f t="shared" si="3"/>
        <v>0</v>
      </c>
    </row>
    <row r="60" spans="1:13" ht="12.75">
      <c r="A60" s="207" t="s">
        <v>101</v>
      </c>
      <c r="B60" s="209">
        <v>2610</v>
      </c>
      <c r="C60" s="211" t="s">
        <v>102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</row>
    <row r="61" spans="1:13" ht="12.75">
      <c r="A61" s="208"/>
      <c r="B61" s="210"/>
      <c r="C61" s="212"/>
      <c r="D61" s="197"/>
      <c r="E61" s="197"/>
      <c r="F61" s="197"/>
      <c r="G61" s="197"/>
      <c r="H61" s="197"/>
      <c r="I61" s="197"/>
      <c r="J61" s="197"/>
      <c r="K61" s="197"/>
      <c r="L61" s="197"/>
      <c r="M61" s="197"/>
    </row>
    <row r="62" spans="1:13" ht="12.75">
      <c r="A62" s="207" t="s">
        <v>103</v>
      </c>
      <c r="B62" s="209">
        <v>2620</v>
      </c>
      <c r="C62" s="211" t="s">
        <v>104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</row>
    <row r="63" spans="1:13" ht="12.75">
      <c r="A63" s="208"/>
      <c r="B63" s="210"/>
      <c r="C63" s="212"/>
      <c r="D63" s="197"/>
      <c r="E63" s="197"/>
      <c r="F63" s="197"/>
      <c r="G63" s="197"/>
      <c r="H63" s="197"/>
      <c r="I63" s="197"/>
      <c r="J63" s="197"/>
      <c r="K63" s="197"/>
      <c r="L63" s="197"/>
      <c r="M63" s="197"/>
    </row>
    <row r="64" spans="1:13" ht="12.75">
      <c r="A64" s="62" t="s">
        <v>105</v>
      </c>
      <c r="B64" s="82">
        <v>2700</v>
      </c>
      <c r="C64" s="91" t="s">
        <v>106</v>
      </c>
      <c r="D64" s="53">
        <f>D65+D66+D67</f>
        <v>0</v>
      </c>
      <c r="E64" s="53">
        <f aca="true" t="shared" si="4" ref="E64:M64">E65+E66+E67</f>
        <v>0</v>
      </c>
      <c r="F64" s="53">
        <f t="shared" si="4"/>
        <v>0</v>
      </c>
      <c r="G64" s="53">
        <f t="shared" si="4"/>
        <v>0</v>
      </c>
      <c r="H64" s="53">
        <f t="shared" si="4"/>
        <v>0</v>
      </c>
      <c r="I64" s="53">
        <f t="shared" si="4"/>
        <v>0</v>
      </c>
      <c r="J64" s="53">
        <f t="shared" si="4"/>
        <v>0</v>
      </c>
      <c r="K64" s="53">
        <f t="shared" si="4"/>
        <v>0</v>
      </c>
      <c r="L64" s="53">
        <f t="shared" si="4"/>
        <v>0</v>
      </c>
      <c r="M64" s="53">
        <f t="shared" si="4"/>
        <v>0</v>
      </c>
    </row>
    <row r="65" spans="1:13" ht="12.75">
      <c r="A65" s="67" t="s">
        <v>107</v>
      </c>
      <c r="B65" s="72">
        <v>2710</v>
      </c>
      <c r="C65" s="59" t="s">
        <v>108</v>
      </c>
      <c r="D65" s="53">
        <f>'[2]070101'!D70+'[2]070201звед'!D68+'[2]070202'!D69+'[2]070307'!D67+'[2]070301'!D69+'[2]070304'!D69+'[2]070401звед'!D69+'[2]070802'!D68+'[2]070803'!D69+'[2]070804'!D69+'[2]070806'!D69</f>
        <v>0</v>
      </c>
      <c r="E65" s="53">
        <f>'[2]070101'!E70+'[2]070201звед'!E68+'[2]070202'!E69+'[2]070307'!E67+'[2]070301'!E69+'[2]070304'!E69+'[2]070401звед'!E69+'[2]070802'!E68+'[2]070803'!E69+'[2]070804'!E69+'[2]070806'!E69</f>
        <v>0</v>
      </c>
      <c r="F65" s="53">
        <f>'[2]070101'!F70+'[2]070201звед'!F68+'[2]070202'!F69+'[2]070307'!F67+'[2]070301'!F69+'[2]070304'!F69+'[2]070401звед'!F69+'[2]070802'!F68+'[2]070803'!F69+'[2]070804'!F69+'[2]070806'!F69</f>
        <v>0</v>
      </c>
      <c r="G65" s="53">
        <f>'[2]070101'!G70+'[2]070201звед'!G68+'[2]070202'!G69+'[2]070307'!G67+'[2]070301'!G69+'[2]070304'!G69+'[2]070401звед'!G69+'[2]070802'!G68+'[2]070803'!G69+'[2]070804'!G69+'[2]070806'!G69</f>
        <v>0</v>
      </c>
      <c r="H65" s="53">
        <f>'[2]070101'!H70+'[2]070201звед'!H68+'[2]070202'!H69+'[2]070307'!H67+'[2]070301'!H69+'[2]070304'!H69+'[2]070401звед'!H69+'[2]070802'!H68+'[2]070803'!H69+'[2]070804'!H69+'[2]070806'!H69</f>
        <v>0</v>
      </c>
      <c r="I65" s="53">
        <f>'[2]070101'!K70+'[2]070201звед'!K68+'[2]070202'!K69+'[2]070307'!K67+'[2]070301'!K69+'[2]070304'!K69+'[2]070401звед'!K69+'[2]070802'!K68+'[2]070803'!K69+'[2]070804'!K69+'[2]070806'!K69</f>
        <v>0</v>
      </c>
      <c r="J65" s="53">
        <f>'[2]070101'!L70+'[2]070201звед'!L68+'[2]070202'!L69+'[2]070307'!L67+'[2]070301'!L69+'[2]070304'!L69+'[2]070401звед'!L69+'[2]070802'!L68+'[2]070803'!L69+'[2]070804'!L69+'[2]070806'!L69</f>
        <v>0</v>
      </c>
      <c r="K65" s="53">
        <f>'[2]070101'!M70+'[2]070201звед'!M68+'[2]070202'!M69+'[2]070307'!M67+'[2]070301'!M69+'[2]070304'!M69+'[2]070401звед'!M69+'[2]070802'!M68+'[2]070803'!M69+'[2]070804'!M69+'[2]070806'!M69</f>
        <v>0</v>
      </c>
      <c r="L65" s="53">
        <f>'[2]070101'!N70+'[2]070201звед'!N68+'[2]070202'!N69+'[2]070307'!N67+'[2]070301'!N69+'[2]070304'!N69+'[2]070401звед'!N69+'[2]070802'!N68+'[2]070803'!N69+'[2]070804'!N69+'[2]070806'!N69</f>
        <v>0</v>
      </c>
      <c r="M65" s="53">
        <f>'[2]070101'!P70+'[2]070201звед'!P68+'[2]070202'!P69+'[2]070307'!P67+'[2]070301'!P69+'[2]070304'!P69+'[2]070401звед'!P69+'[2]070802'!P68+'[2]070803'!P69+'[2]070804'!P69+'[2]070806'!P69</f>
        <v>0</v>
      </c>
    </row>
    <row r="66" spans="1:13" ht="12.75">
      <c r="A66" s="67" t="s">
        <v>109</v>
      </c>
      <c r="B66" s="72">
        <v>2720</v>
      </c>
      <c r="C66" s="59" t="s">
        <v>110</v>
      </c>
      <c r="D66" s="53">
        <f>'[2]070101'!D71+'[2]070201звед'!D69+'[2]070202'!D70+'[2]070307'!D68+'[2]070301'!D70+'[2]070304'!D70+'[2]070401звед'!D70+'[2]070802'!D69+'[2]070803'!D70+'[2]070804'!D70+'[2]070806'!D70</f>
        <v>0</v>
      </c>
      <c r="E66" s="53">
        <f>'[2]070101'!E71+'[2]070201звед'!E69+'[2]070202'!E70+'[2]070307'!E68+'[2]070301'!E70+'[2]070304'!E70+'[2]070401звед'!E70+'[2]070802'!E69+'[2]070803'!E70+'[2]070804'!E70+'[2]070806'!E70</f>
        <v>0</v>
      </c>
      <c r="F66" s="53">
        <f>'[2]070101'!F71+'[2]070201звед'!F69+'[2]070202'!F70+'[2]070307'!F68+'[2]070301'!F70+'[2]070304'!F70+'[2]070401звед'!F70+'[2]070802'!F69+'[2]070803'!F70+'[2]070804'!F70+'[2]070806'!F70</f>
        <v>0</v>
      </c>
      <c r="G66" s="53">
        <f>'[2]070101'!G71+'[2]070201звед'!G69+'[2]070202'!G70+'[2]070307'!G68+'[2]070301'!G70+'[2]070304'!G70+'[2]070401звед'!G70+'[2]070802'!G69+'[2]070803'!G70+'[2]070804'!G70+'[2]070806'!G70</f>
        <v>0</v>
      </c>
      <c r="H66" s="53">
        <f>'[2]070101'!H71+'[2]070201звед'!H69+'[2]070202'!H70+'[2]070307'!H68+'[2]070301'!H70+'[2]070304'!H70+'[2]070401звед'!H70+'[2]070802'!H69+'[2]070803'!H70+'[2]070804'!H70+'[2]070806'!H70</f>
        <v>0</v>
      </c>
      <c r="I66" s="53">
        <f>'[2]070101'!K71+'[2]070201звед'!K69+'[2]070202'!K70+'[2]070307'!K68+'[2]070301'!K70+'[2]070304'!K70+'[2]070401звед'!K70+'[2]070802'!K69+'[2]070803'!K70+'[2]070804'!K70+'[2]070806'!K70</f>
        <v>0</v>
      </c>
      <c r="J66" s="53">
        <f>'[2]070101'!L71+'[2]070201звед'!L69+'[2]070202'!L70+'[2]070307'!L68+'[2]070301'!L70+'[2]070304'!L70+'[2]070401звед'!L70+'[2]070802'!L69+'[2]070803'!L70+'[2]070804'!L70+'[2]070806'!L70</f>
        <v>0</v>
      </c>
      <c r="K66" s="53">
        <f>'[2]070101'!M71+'[2]070201звед'!M69+'[2]070202'!M70+'[2]070307'!M68+'[2]070301'!M70+'[2]070304'!M70+'[2]070401звед'!M70+'[2]070802'!M69+'[2]070803'!M70+'[2]070804'!M70+'[2]070806'!M70</f>
        <v>0</v>
      </c>
      <c r="L66" s="53">
        <f>'[2]070101'!N71+'[2]070201звед'!N69+'[2]070202'!N70+'[2]070307'!N68+'[2]070301'!N70+'[2]070304'!N70+'[2]070401звед'!N70+'[2]070802'!N69+'[2]070803'!N70+'[2]070804'!N70+'[2]070806'!N70</f>
        <v>0</v>
      </c>
      <c r="M66" s="53">
        <f>'[2]070101'!P71+'[2]070201звед'!P69+'[2]070202'!P70+'[2]070307'!P68+'[2]070301'!P70+'[2]070304'!P70+'[2]070401звед'!P70+'[2]070802'!P69+'[2]070803'!P70+'[2]070804'!P70+'[2]070806'!P70</f>
        <v>0</v>
      </c>
    </row>
    <row r="67" spans="1:13" ht="12.75">
      <c r="A67" s="67" t="s">
        <v>111</v>
      </c>
      <c r="B67" s="72">
        <v>2730</v>
      </c>
      <c r="C67" s="59" t="s">
        <v>112</v>
      </c>
      <c r="D67" s="53">
        <f>'[2]070101'!D72+'[2]070201звед'!D70+'[2]070202'!D71+'[2]070307'!D69+'[2]070301'!D71+'[2]070304'!D71+'[2]070401звед'!D71+'[2]070802'!D70+'[2]070803'!D71+'[2]070804'!D71+'[2]070806'!D71</f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</row>
    <row r="68" spans="1:13" ht="13.5" thickBot="1">
      <c r="A68" s="140" t="s">
        <v>113</v>
      </c>
      <c r="B68" s="141">
        <v>2800</v>
      </c>
      <c r="C68" s="142" t="s">
        <v>114</v>
      </c>
      <c r="D68" s="143">
        <v>0</v>
      </c>
      <c r="E68" s="143">
        <v>0</v>
      </c>
      <c r="F68" s="143">
        <v>0</v>
      </c>
      <c r="G68" s="143">
        <v>0</v>
      </c>
      <c r="H68" s="143">
        <f>'[2]70000'!H72+'[2]10116'!H72+'[2]240900'!H72+'[2]150101'!H71</f>
        <v>106.2</v>
      </c>
      <c r="I68" s="143">
        <f>'[2]70000'!K72+'[2]10116'!K72+'[2]240900'!K72+'[2]150101'!K71</f>
        <v>0</v>
      </c>
      <c r="J68" s="143">
        <f>'[2]70000'!L72+'[2]10116'!L72+'[2]240900'!L72+'[2]150101'!L71</f>
        <v>0</v>
      </c>
      <c r="K68" s="143">
        <f>'[2]70000'!M72+'[2]10116'!M72+'[2]240900'!M72+'[2]150101'!M71</f>
        <v>0</v>
      </c>
      <c r="L68" s="143">
        <v>0</v>
      </c>
      <c r="M68" s="143">
        <f>'[2]70000'!P72+'[2]10116'!P72+'[2]240900'!P72+'[2]150101'!P71</f>
        <v>0</v>
      </c>
    </row>
    <row r="69" spans="1:13" ht="12.75">
      <c r="A69" s="92"/>
      <c r="B69" s="93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3.5" thickBot="1">
      <c r="A70" s="137"/>
      <c r="B70" s="144"/>
      <c r="C70" s="138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3.5" thickBot="1">
      <c r="A71" s="145">
        <v>1</v>
      </c>
      <c r="B71" s="146">
        <v>2</v>
      </c>
      <c r="C71" s="147">
        <v>3</v>
      </c>
      <c r="D71" s="148">
        <v>4</v>
      </c>
      <c r="E71" s="146">
        <v>5</v>
      </c>
      <c r="F71" s="146">
        <v>6</v>
      </c>
      <c r="G71" s="146">
        <v>7</v>
      </c>
      <c r="H71" s="146">
        <v>8</v>
      </c>
      <c r="I71" s="146">
        <v>9</v>
      </c>
      <c r="J71" s="146">
        <v>10</v>
      </c>
      <c r="K71" s="146">
        <v>11</v>
      </c>
      <c r="L71" s="146">
        <v>12</v>
      </c>
      <c r="M71" s="149">
        <v>13</v>
      </c>
    </row>
    <row r="72" spans="1:13" ht="13.5" thickTop="1">
      <c r="A72" s="89" t="s">
        <v>115</v>
      </c>
      <c r="B72" s="97">
        <v>3000</v>
      </c>
      <c r="C72" s="98" t="s">
        <v>116</v>
      </c>
      <c r="D72" s="100">
        <f aca="true" t="shared" si="5" ref="D72:M72">D73</f>
        <v>0</v>
      </c>
      <c r="E72" s="100">
        <f t="shared" si="5"/>
        <v>304262.24</v>
      </c>
      <c r="F72" s="100">
        <f t="shared" si="5"/>
        <v>0</v>
      </c>
      <c r="G72" s="100">
        <f t="shared" si="5"/>
        <v>0</v>
      </c>
      <c r="H72" s="52">
        <f t="shared" si="5"/>
        <v>1004425.42</v>
      </c>
      <c r="I72" s="52">
        <f t="shared" si="5"/>
        <v>121502.68000000001</v>
      </c>
      <c r="J72" s="52">
        <f t="shared" si="5"/>
        <v>0.16</v>
      </c>
      <c r="K72" s="100">
        <f t="shared" si="5"/>
        <v>121502.52</v>
      </c>
      <c r="L72" s="100">
        <f t="shared" si="5"/>
        <v>0</v>
      </c>
      <c r="M72" s="52">
        <f t="shared" si="5"/>
        <v>121502.52</v>
      </c>
    </row>
    <row r="73" spans="1:13" ht="12.75">
      <c r="A73" s="89" t="s">
        <v>117</v>
      </c>
      <c r="B73" s="97">
        <v>3100</v>
      </c>
      <c r="C73" s="98" t="s">
        <v>118</v>
      </c>
      <c r="D73" s="53">
        <f aca="true" t="shared" si="6" ref="D73:D90">D74</f>
        <v>0</v>
      </c>
      <c r="E73" s="53">
        <f>E74+E79</f>
        <v>304262.24</v>
      </c>
      <c r="F73" s="53">
        <f aca="true" t="shared" si="7" ref="F73:F90">F74</f>
        <v>0</v>
      </c>
      <c r="G73" s="53">
        <f aca="true" t="shared" si="8" ref="G73:G90">G74</f>
        <v>0</v>
      </c>
      <c r="H73" s="48">
        <f>H74+H76+H79+H82</f>
        <v>1004425.42</v>
      </c>
      <c r="I73" s="48">
        <f>I74+I76+I79+I82</f>
        <v>121502.68000000001</v>
      </c>
      <c r="J73" s="48">
        <f>J74+J76+J79+J82</f>
        <v>0.16</v>
      </c>
      <c r="K73" s="53">
        <f>K74+K76+K79+K82</f>
        <v>121502.52</v>
      </c>
      <c r="L73" s="53">
        <f aca="true" t="shared" si="9" ref="L73:L79">L74</f>
        <v>0</v>
      </c>
      <c r="M73" s="48">
        <f>M74+M76+M79+M82</f>
        <v>121502.52</v>
      </c>
    </row>
    <row r="74" spans="1:13" ht="23.25" customHeight="1">
      <c r="A74" s="56" t="s">
        <v>119</v>
      </c>
      <c r="B74" s="75">
        <v>3110</v>
      </c>
      <c r="C74" s="57" t="s">
        <v>120</v>
      </c>
      <c r="D74" s="53">
        <f>D75</f>
        <v>0</v>
      </c>
      <c r="E74" s="53">
        <f>E75</f>
        <v>0</v>
      </c>
      <c r="F74" s="53">
        <f>F75</f>
        <v>0</v>
      </c>
      <c r="G74" s="53">
        <f>G75</f>
        <v>0</v>
      </c>
      <c r="H74" s="53">
        <f>'[2]70000'!H78</f>
        <v>513016.9</v>
      </c>
      <c r="I74" s="53">
        <v>0</v>
      </c>
      <c r="J74" s="53">
        <v>0</v>
      </c>
      <c r="K74" s="53">
        <v>0</v>
      </c>
      <c r="L74" s="53">
        <f>L75</f>
        <v>0</v>
      </c>
      <c r="M74" s="53">
        <v>0</v>
      </c>
    </row>
    <row r="75" spans="1:13" ht="12.75" hidden="1">
      <c r="A75" s="56"/>
      <c r="B75" s="86"/>
      <c r="C75" s="87"/>
      <c r="D75" s="53">
        <f t="shared" si="6"/>
        <v>0</v>
      </c>
      <c r="E75" s="53">
        <f>E76</f>
        <v>0</v>
      </c>
      <c r="F75" s="53">
        <f t="shared" si="7"/>
        <v>0</v>
      </c>
      <c r="G75" s="53">
        <f t="shared" si="8"/>
        <v>0</v>
      </c>
      <c r="H75" s="48"/>
      <c r="I75" s="48"/>
      <c r="J75" s="48"/>
      <c r="K75" s="48"/>
      <c r="L75" s="53">
        <f t="shared" si="9"/>
        <v>0</v>
      </c>
      <c r="M75" s="48"/>
    </row>
    <row r="76" spans="1:13" ht="12.75">
      <c r="A76" s="56" t="s">
        <v>121</v>
      </c>
      <c r="B76" s="101">
        <v>3120</v>
      </c>
      <c r="C76" s="102" t="s">
        <v>122</v>
      </c>
      <c r="D76" s="53">
        <f t="shared" si="6"/>
        <v>0</v>
      </c>
      <c r="E76" s="53">
        <f>E77</f>
        <v>0</v>
      </c>
      <c r="F76" s="53">
        <f t="shared" si="7"/>
        <v>0</v>
      </c>
      <c r="G76" s="53">
        <f t="shared" si="8"/>
        <v>0</v>
      </c>
      <c r="H76" s="53">
        <f aca="true" t="shared" si="10" ref="H76:K77">H77</f>
        <v>0</v>
      </c>
      <c r="I76" s="53">
        <f t="shared" si="10"/>
        <v>0</v>
      </c>
      <c r="J76" s="53">
        <f t="shared" si="10"/>
        <v>0</v>
      </c>
      <c r="K76" s="53">
        <f t="shared" si="10"/>
        <v>0</v>
      </c>
      <c r="L76" s="53">
        <f t="shared" si="9"/>
        <v>0</v>
      </c>
      <c r="M76" s="53">
        <f>M77</f>
        <v>0</v>
      </c>
    </row>
    <row r="77" spans="1:13" ht="11.25" customHeight="1">
      <c r="A77" s="58" t="s">
        <v>123</v>
      </c>
      <c r="B77" s="150">
        <v>3121</v>
      </c>
      <c r="C77" s="151" t="s">
        <v>124</v>
      </c>
      <c r="D77" s="53">
        <f>D78</f>
        <v>0</v>
      </c>
      <c r="E77" s="53">
        <v>0</v>
      </c>
      <c r="F77" s="53">
        <f>F78</f>
        <v>0</v>
      </c>
      <c r="G77" s="53">
        <f>G78</f>
        <v>0</v>
      </c>
      <c r="H77" s="53">
        <f t="shared" si="10"/>
        <v>0</v>
      </c>
      <c r="I77" s="53">
        <f t="shared" si="10"/>
        <v>0</v>
      </c>
      <c r="J77" s="53">
        <f t="shared" si="10"/>
        <v>0</v>
      </c>
      <c r="K77" s="53">
        <f t="shared" si="10"/>
        <v>0</v>
      </c>
      <c r="L77" s="53">
        <f>L78</f>
        <v>0</v>
      </c>
      <c r="M77" s="53">
        <f>M78</f>
        <v>0</v>
      </c>
    </row>
    <row r="78" spans="1:13" ht="0.75" customHeight="1" hidden="1">
      <c r="A78" s="58" t="s">
        <v>125</v>
      </c>
      <c r="B78" s="103">
        <v>3122</v>
      </c>
      <c r="C78" s="104" t="s">
        <v>126</v>
      </c>
      <c r="D78" s="53">
        <f t="shared" si="6"/>
        <v>0</v>
      </c>
      <c r="E78" s="53"/>
      <c r="F78" s="53">
        <f t="shared" si="7"/>
        <v>0</v>
      </c>
      <c r="G78" s="53">
        <f t="shared" si="8"/>
        <v>0</v>
      </c>
      <c r="H78" s="48">
        <v>0</v>
      </c>
      <c r="I78" s="48">
        <v>0</v>
      </c>
      <c r="J78" s="48">
        <v>0</v>
      </c>
      <c r="K78" s="48">
        <v>0</v>
      </c>
      <c r="L78" s="53">
        <f t="shared" si="9"/>
        <v>0</v>
      </c>
      <c r="M78" s="48">
        <v>0</v>
      </c>
    </row>
    <row r="79" spans="1:13" ht="12.75">
      <c r="A79" s="60" t="s">
        <v>127</v>
      </c>
      <c r="B79" s="101">
        <v>3130</v>
      </c>
      <c r="C79" s="102" t="s">
        <v>128</v>
      </c>
      <c r="D79" s="53">
        <f t="shared" si="6"/>
        <v>0</v>
      </c>
      <c r="E79" s="53">
        <f>E81</f>
        <v>304262.24</v>
      </c>
      <c r="F79" s="53">
        <f t="shared" si="7"/>
        <v>0</v>
      </c>
      <c r="G79" s="53">
        <f t="shared" si="8"/>
        <v>0</v>
      </c>
      <c r="H79" s="48">
        <f>H80+H81</f>
        <v>433400.66</v>
      </c>
      <c r="I79" s="48">
        <f>I80+I81</f>
        <v>121502.68000000001</v>
      </c>
      <c r="J79" s="48">
        <f>J80+J81</f>
        <v>0.16</v>
      </c>
      <c r="K79" s="53">
        <f>K80+K81</f>
        <v>121502.52</v>
      </c>
      <c r="L79" s="53">
        <f t="shared" si="9"/>
        <v>0</v>
      </c>
      <c r="M79" s="48">
        <f>M80+M81</f>
        <v>121502.52</v>
      </c>
    </row>
    <row r="80" spans="1:13" ht="12.75">
      <c r="A80" s="152" t="s">
        <v>129</v>
      </c>
      <c r="B80" s="103">
        <v>3131</v>
      </c>
      <c r="C80" s="104" t="s">
        <v>130</v>
      </c>
      <c r="D80" s="53">
        <f t="shared" si="6"/>
        <v>0</v>
      </c>
      <c r="E80" s="53">
        <v>0</v>
      </c>
      <c r="F80" s="53">
        <f t="shared" si="7"/>
        <v>0</v>
      </c>
      <c r="G80" s="53">
        <f t="shared" si="8"/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</row>
    <row r="81" spans="1:13" ht="12.75">
      <c r="A81" s="152" t="s">
        <v>131</v>
      </c>
      <c r="B81" s="103">
        <v>3132</v>
      </c>
      <c r="C81" s="104" t="s">
        <v>132</v>
      </c>
      <c r="D81" s="53">
        <f t="shared" si="6"/>
        <v>0</v>
      </c>
      <c r="E81" s="53">
        <f>'[2]70000'!E85</f>
        <v>304262.24</v>
      </c>
      <c r="F81" s="53">
        <f t="shared" si="7"/>
        <v>0</v>
      </c>
      <c r="G81" s="53">
        <f t="shared" si="8"/>
        <v>0</v>
      </c>
      <c r="H81" s="48">
        <f>'[2]70000'!H85+'[2]240900'!H85+'[2]91108'!H85</f>
        <v>433400.66</v>
      </c>
      <c r="I81" s="48">
        <f>'[2]70000'!K85+'[2]240900'!K85+'[2]91108'!K85</f>
        <v>121502.68000000001</v>
      </c>
      <c r="J81" s="48">
        <f>'[2]70000'!L85+'[2]240900'!L85+'[2]91108'!L85</f>
        <v>0.16</v>
      </c>
      <c r="K81" s="53">
        <f>'[2]70000'!M85+'[2]240900'!M85+'[2]91108'!M85</f>
        <v>121502.52</v>
      </c>
      <c r="L81" s="53">
        <f>L82</f>
        <v>0</v>
      </c>
      <c r="M81" s="48">
        <f>'[2]70000'!P85+'[2]240900'!P85+'[2]91108'!P85</f>
        <v>121502.52</v>
      </c>
    </row>
    <row r="82" spans="1:13" ht="12.75">
      <c r="A82" s="60" t="s">
        <v>133</v>
      </c>
      <c r="B82" s="101">
        <v>3140</v>
      </c>
      <c r="C82" s="104" t="s">
        <v>134</v>
      </c>
      <c r="D82" s="53">
        <f t="shared" si="6"/>
        <v>0</v>
      </c>
      <c r="E82" s="53">
        <f aca="true" t="shared" si="11" ref="E82:E90">E83</f>
        <v>0</v>
      </c>
      <c r="F82" s="53">
        <f t="shared" si="7"/>
        <v>0</v>
      </c>
      <c r="G82" s="53">
        <f t="shared" si="8"/>
        <v>0</v>
      </c>
      <c r="H82" s="48">
        <f>H83+H85+H86</f>
        <v>58007.86</v>
      </c>
      <c r="I82" s="53">
        <v>0</v>
      </c>
      <c r="J82" s="53">
        <v>0</v>
      </c>
      <c r="K82" s="53">
        <f aca="true" t="shared" si="12" ref="K82:L90">K83</f>
        <v>0</v>
      </c>
      <c r="L82" s="53">
        <f>L83</f>
        <v>0</v>
      </c>
      <c r="M82" s="53">
        <f>M83+M85+M86</f>
        <v>0</v>
      </c>
    </row>
    <row r="83" spans="1:13" ht="11.25" customHeight="1">
      <c r="A83" s="60" t="s">
        <v>135</v>
      </c>
      <c r="B83" s="103">
        <v>3141</v>
      </c>
      <c r="C83" s="104" t="s">
        <v>136</v>
      </c>
      <c r="D83" s="53">
        <f>D84</f>
        <v>0</v>
      </c>
      <c r="E83" s="53">
        <f>E84</f>
        <v>0</v>
      </c>
      <c r="F83" s="53">
        <f>F84</f>
        <v>0</v>
      </c>
      <c r="G83" s="53">
        <f>G84</f>
        <v>0</v>
      </c>
      <c r="H83" s="53">
        <f>H84</f>
        <v>0</v>
      </c>
      <c r="I83" s="53">
        <f>I84+I86+I88+I89</f>
        <v>0</v>
      </c>
      <c r="J83" s="53">
        <f>J84+J86+J88+J89</f>
        <v>0</v>
      </c>
      <c r="K83" s="53">
        <f>K84</f>
        <v>0</v>
      </c>
      <c r="L83" s="53">
        <f>L84</f>
        <v>0</v>
      </c>
      <c r="M83" s="53">
        <f>M84+M86+M88+M89</f>
        <v>0</v>
      </c>
    </row>
    <row r="84" spans="1:13" ht="12.75" hidden="1">
      <c r="A84" s="152" t="s">
        <v>137</v>
      </c>
      <c r="B84" s="103">
        <v>3141</v>
      </c>
      <c r="C84" s="104" t="s">
        <v>136</v>
      </c>
      <c r="D84" s="53">
        <f t="shared" si="6"/>
        <v>0</v>
      </c>
      <c r="E84" s="53">
        <f t="shared" si="11"/>
        <v>0</v>
      </c>
      <c r="F84" s="53">
        <f t="shared" si="7"/>
        <v>0</v>
      </c>
      <c r="G84" s="53">
        <f t="shared" si="8"/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</row>
    <row r="85" spans="1:13" ht="13.5" customHeight="1">
      <c r="A85" s="152" t="s">
        <v>168</v>
      </c>
      <c r="B85" s="103">
        <v>3142</v>
      </c>
      <c r="C85" s="104" t="s">
        <v>139</v>
      </c>
      <c r="D85" s="53">
        <f t="shared" si="6"/>
        <v>0</v>
      </c>
      <c r="E85" s="53">
        <f t="shared" si="11"/>
        <v>0</v>
      </c>
      <c r="F85" s="53">
        <f t="shared" si="7"/>
        <v>0</v>
      </c>
      <c r="G85" s="53">
        <f t="shared" si="8"/>
        <v>0</v>
      </c>
      <c r="H85" s="48">
        <f>'[2]150101'!H88</f>
        <v>58007.86</v>
      </c>
      <c r="I85" s="53">
        <v>0</v>
      </c>
      <c r="J85" s="53">
        <v>0</v>
      </c>
      <c r="K85" s="53">
        <f t="shared" si="12"/>
        <v>0</v>
      </c>
      <c r="L85" s="53">
        <f t="shared" si="12"/>
        <v>0</v>
      </c>
      <c r="M85" s="53">
        <f>'[2]150101'!P88</f>
        <v>0</v>
      </c>
    </row>
    <row r="86" spans="1:13" ht="1.5" customHeight="1" hidden="1">
      <c r="A86" s="152" t="s">
        <v>140</v>
      </c>
      <c r="B86" s="72">
        <v>3143</v>
      </c>
      <c r="C86" s="59" t="s">
        <v>141</v>
      </c>
      <c r="D86" s="53">
        <f t="shared" si="6"/>
        <v>0</v>
      </c>
      <c r="E86" s="53">
        <f t="shared" si="11"/>
        <v>0</v>
      </c>
      <c r="F86" s="53">
        <f t="shared" si="7"/>
        <v>0</v>
      </c>
      <c r="G86" s="53">
        <f t="shared" si="8"/>
        <v>0</v>
      </c>
      <c r="H86" s="53">
        <f>H87</f>
        <v>0</v>
      </c>
      <c r="I86" s="53">
        <f aca="true" t="shared" si="13" ref="I86:J90">I87</f>
        <v>0</v>
      </c>
      <c r="J86" s="53">
        <f t="shared" si="13"/>
        <v>0</v>
      </c>
      <c r="K86" s="53">
        <f t="shared" si="12"/>
        <v>0</v>
      </c>
      <c r="L86" s="53">
        <f t="shared" si="12"/>
        <v>0</v>
      </c>
      <c r="M86" s="53">
        <f>M87</f>
        <v>0</v>
      </c>
    </row>
    <row r="87" spans="1:13" ht="12.75">
      <c r="A87" s="152" t="s">
        <v>140</v>
      </c>
      <c r="B87" s="68">
        <v>3143</v>
      </c>
      <c r="C87" s="69" t="s">
        <v>141</v>
      </c>
      <c r="D87" s="53">
        <f t="shared" si="6"/>
        <v>0</v>
      </c>
      <c r="E87" s="53">
        <f t="shared" si="11"/>
        <v>0</v>
      </c>
      <c r="F87" s="53">
        <f t="shared" si="7"/>
        <v>0</v>
      </c>
      <c r="G87" s="53">
        <f t="shared" si="8"/>
        <v>0</v>
      </c>
      <c r="H87" s="53">
        <f>H88</f>
        <v>0</v>
      </c>
      <c r="I87" s="53">
        <f t="shared" si="13"/>
        <v>0</v>
      </c>
      <c r="J87" s="53">
        <f t="shared" si="13"/>
        <v>0</v>
      </c>
      <c r="K87" s="53">
        <f t="shared" si="12"/>
        <v>0</v>
      </c>
      <c r="L87" s="53">
        <f t="shared" si="12"/>
        <v>0</v>
      </c>
      <c r="M87" s="53">
        <f>M88</f>
        <v>0</v>
      </c>
    </row>
    <row r="88" spans="1:13" ht="12.75">
      <c r="A88" s="156" t="s">
        <v>143</v>
      </c>
      <c r="B88" s="108">
        <v>3150</v>
      </c>
      <c r="C88" s="109" t="s">
        <v>144</v>
      </c>
      <c r="D88" s="53">
        <f t="shared" si="6"/>
        <v>0</v>
      </c>
      <c r="E88" s="53">
        <f t="shared" si="11"/>
        <v>0</v>
      </c>
      <c r="F88" s="53">
        <f t="shared" si="7"/>
        <v>0</v>
      </c>
      <c r="G88" s="53">
        <f t="shared" si="8"/>
        <v>0</v>
      </c>
      <c r="H88" s="53">
        <f>H89</f>
        <v>0</v>
      </c>
      <c r="I88" s="53">
        <f t="shared" si="13"/>
        <v>0</v>
      </c>
      <c r="J88" s="53">
        <f t="shared" si="13"/>
        <v>0</v>
      </c>
      <c r="K88" s="53">
        <f t="shared" si="12"/>
        <v>0</v>
      </c>
      <c r="L88" s="53">
        <f t="shared" si="12"/>
        <v>0</v>
      </c>
      <c r="M88" s="53">
        <f>M89</f>
        <v>0</v>
      </c>
    </row>
    <row r="89" spans="1:13" ht="12.75">
      <c r="A89" s="156" t="s">
        <v>145</v>
      </c>
      <c r="B89" s="111">
        <v>3160</v>
      </c>
      <c r="C89" s="112" t="s">
        <v>146</v>
      </c>
      <c r="D89" s="53">
        <f t="shared" si="6"/>
        <v>0</v>
      </c>
      <c r="E89" s="53">
        <f t="shared" si="11"/>
        <v>0</v>
      </c>
      <c r="F89" s="53">
        <f t="shared" si="7"/>
        <v>0</v>
      </c>
      <c r="G89" s="53">
        <f t="shared" si="8"/>
        <v>0</v>
      </c>
      <c r="H89" s="53">
        <f>H90</f>
        <v>0</v>
      </c>
      <c r="I89" s="53">
        <f t="shared" si="13"/>
        <v>0</v>
      </c>
      <c r="J89" s="53">
        <f t="shared" si="13"/>
        <v>0</v>
      </c>
      <c r="K89" s="53">
        <f t="shared" si="12"/>
        <v>0</v>
      </c>
      <c r="L89" s="53">
        <f t="shared" si="12"/>
        <v>0</v>
      </c>
      <c r="M89" s="53">
        <f>M90</f>
        <v>0</v>
      </c>
    </row>
    <row r="90" spans="1:13" ht="12.75">
      <c r="A90" s="113" t="s">
        <v>147</v>
      </c>
      <c r="B90" s="114">
        <v>3200</v>
      </c>
      <c r="C90" s="115" t="s">
        <v>148</v>
      </c>
      <c r="D90" s="53">
        <f t="shared" si="6"/>
        <v>0</v>
      </c>
      <c r="E90" s="53">
        <f t="shared" si="11"/>
        <v>0</v>
      </c>
      <c r="F90" s="53">
        <f t="shared" si="7"/>
        <v>0</v>
      </c>
      <c r="G90" s="53">
        <f t="shared" si="8"/>
        <v>0</v>
      </c>
      <c r="H90" s="53">
        <f>H91</f>
        <v>0</v>
      </c>
      <c r="I90" s="53">
        <f t="shared" si="13"/>
        <v>0</v>
      </c>
      <c r="J90" s="53">
        <f t="shared" si="13"/>
        <v>0</v>
      </c>
      <c r="K90" s="53">
        <f t="shared" si="12"/>
        <v>0</v>
      </c>
      <c r="L90" s="53">
        <f t="shared" si="12"/>
        <v>0</v>
      </c>
      <c r="M90" s="53">
        <f>M91</f>
        <v>0</v>
      </c>
    </row>
    <row r="91" spans="1:13" ht="22.5">
      <c r="A91" s="154" t="s">
        <v>149</v>
      </c>
      <c r="B91" s="35">
        <v>3210</v>
      </c>
      <c r="C91" s="116" t="s">
        <v>150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</row>
    <row r="92" spans="1:13" ht="12.75" hidden="1">
      <c r="A92" s="154"/>
      <c r="B92" s="118"/>
      <c r="C92" s="119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23.25" customHeight="1">
      <c r="A93" s="153" t="s">
        <v>151</v>
      </c>
      <c r="B93" s="84">
        <v>3220</v>
      </c>
      <c r="C93" s="85" t="s">
        <v>152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</row>
    <row r="94" spans="1:13" ht="12.75" hidden="1">
      <c r="A94" s="153"/>
      <c r="B94" s="84"/>
      <c r="C94" s="85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22.5">
      <c r="A95" s="154" t="s">
        <v>153</v>
      </c>
      <c r="B95" s="84">
        <v>3230</v>
      </c>
      <c r="C95" s="85" t="s">
        <v>154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</row>
    <row r="96" spans="1:13" ht="12.75">
      <c r="A96" s="154" t="s">
        <v>155</v>
      </c>
      <c r="B96" s="84">
        <v>3240</v>
      </c>
      <c r="C96" s="85" t="s">
        <v>156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</row>
    <row r="97" spans="1:13" ht="12.75">
      <c r="A97" s="122"/>
      <c r="B97" s="2"/>
      <c r="C97" s="123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122" t="s">
        <v>157</v>
      </c>
      <c r="B98" s="2"/>
      <c r="C98" s="123"/>
      <c r="D98" s="2"/>
      <c r="E98" s="9"/>
      <c r="F98" s="9"/>
      <c r="G98" s="2"/>
      <c r="H98" s="124"/>
      <c r="I98" s="129"/>
      <c r="J98" s="129"/>
      <c r="K98" s="2"/>
      <c r="L98" s="2"/>
      <c r="M98" s="2"/>
    </row>
    <row r="99" spans="1:13" ht="12.75">
      <c r="A99" s="122"/>
      <c r="B99" s="2"/>
      <c r="C99" s="123"/>
      <c r="D99" s="2"/>
      <c r="E99" s="126" t="s">
        <v>159</v>
      </c>
      <c r="F99" s="126"/>
      <c r="G99" s="2"/>
      <c r="H99" s="2"/>
      <c r="I99" s="5"/>
      <c r="J99" s="5"/>
      <c r="K99" s="2"/>
      <c r="L99" s="2"/>
      <c r="M99" s="2"/>
    </row>
    <row r="100" spans="1:13" ht="15">
      <c r="A100" s="122" t="s">
        <v>160</v>
      </c>
      <c r="B100" s="2"/>
      <c r="C100" s="123"/>
      <c r="D100" s="2"/>
      <c r="E100" s="9"/>
      <c r="F100" s="9"/>
      <c r="G100" s="2"/>
      <c r="H100" s="9"/>
      <c r="I100" s="125"/>
      <c r="J100" s="129"/>
      <c r="K100" s="2"/>
      <c r="L100" s="2"/>
      <c r="M100" s="2"/>
    </row>
    <row r="101" spans="1:13" ht="12.75">
      <c r="A101" s="122"/>
      <c r="B101" s="2"/>
      <c r="C101" s="123"/>
      <c r="D101" s="2"/>
      <c r="E101" s="126" t="s">
        <v>159</v>
      </c>
      <c r="F101" s="126"/>
      <c r="G101" s="2"/>
      <c r="H101" s="3"/>
      <c r="I101" s="126"/>
      <c r="J101" s="5"/>
      <c r="K101" s="2"/>
      <c r="L101" s="127"/>
      <c r="M101" s="2"/>
    </row>
    <row r="102" spans="1:13" ht="15">
      <c r="A102" s="128" t="s">
        <v>169</v>
      </c>
      <c r="B102" s="2"/>
      <c r="C102" s="123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122"/>
      <c r="B103" s="2"/>
      <c r="C103" s="123"/>
      <c r="D103" s="2"/>
      <c r="E103" s="3"/>
      <c r="F103" s="3"/>
      <c r="G103" s="3"/>
      <c r="H103" s="3"/>
      <c r="I103" s="3"/>
      <c r="J103" s="3"/>
      <c r="K103" s="2"/>
      <c r="L103" s="2"/>
      <c r="M103" s="2"/>
    </row>
    <row r="104" spans="1:13" ht="15">
      <c r="A104" s="122"/>
      <c r="B104" s="2"/>
      <c r="C104" s="123"/>
      <c r="D104" s="2"/>
      <c r="E104" s="3"/>
      <c r="F104" s="3"/>
      <c r="G104" s="3"/>
      <c r="H104" s="3"/>
      <c r="I104" s="129"/>
      <c r="J104" s="129"/>
      <c r="K104" s="2"/>
      <c r="L104" s="2"/>
      <c r="M104" s="2"/>
    </row>
    <row r="105" spans="1:13" ht="12.75">
      <c r="A105" s="122"/>
      <c r="B105" s="2"/>
      <c r="C105" s="123"/>
      <c r="D105" s="2"/>
      <c r="E105" s="5"/>
      <c r="F105" s="5"/>
      <c r="G105" s="3"/>
      <c r="H105" s="3"/>
      <c r="I105" s="5"/>
      <c r="J105" s="5"/>
      <c r="K105" s="2"/>
      <c r="L105" s="2"/>
      <c r="M105" s="2"/>
    </row>
    <row r="106" spans="1:13" ht="12.75">
      <c r="A106" s="122"/>
      <c r="B106" s="2"/>
      <c r="C106" s="123"/>
      <c r="D106" s="2"/>
      <c r="E106" s="3"/>
      <c r="F106" s="3"/>
      <c r="G106" s="3"/>
      <c r="H106" s="3"/>
      <c r="I106" s="3"/>
      <c r="J106" s="3"/>
      <c r="K106" s="2"/>
      <c r="L106" s="2"/>
      <c r="M106" s="2"/>
    </row>
    <row r="107" spans="1:13" ht="12.75">
      <c r="A107" s="122"/>
      <c r="B107" s="2"/>
      <c r="C107" s="123"/>
      <c r="D107" s="2"/>
      <c r="E107" s="3"/>
      <c r="F107" s="3"/>
      <c r="G107" s="3"/>
      <c r="H107" s="3"/>
      <c r="I107" s="3"/>
      <c r="J107" s="3"/>
      <c r="K107" s="2"/>
      <c r="L107" s="2"/>
      <c r="M107" s="2"/>
    </row>
    <row r="108" spans="1:13" ht="12.75">
      <c r="A108" s="122"/>
      <c r="B108" s="2"/>
      <c r="C108" s="123"/>
      <c r="D108" s="2"/>
      <c r="E108" s="2"/>
      <c r="F108" s="2"/>
      <c r="G108" s="2"/>
      <c r="H108" s="2"/>
      <c r="I108" s="2"/>
      <c r="J108" s="2"/>
      <c r="K108" s="2"/>
      <c r="L108" s="2"/>
      <c r="M108" s="2"/>
    </row>
  </sheetData>
  <sheetProtection/>
  <mergeCells count="84">
    <mergeCell ref="J62:J63"/>
    <mergeCell ref="K62:K63"/>
    <mergeCell ref="L62:L63"/>
    <mergeCell ref="M62:M63"/>
    <mergeCell ref="M60:M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G60:G61"/>
    <mergeCell ref="H60:H61"/>
    <mergeCell ref="I60:I61"/>
    <mergeCell ref="J60:J61"/>
    <mergeCell ref="K60:K61"/>
    <mergeCell ref="L60:L61"/>
    <mergeCell ref="J52:J53"/>
    <mergeCell ref="K52:K53"/>
    <mergeCell ref="L52:L53"/>
    <mergeCell ref="M52:M53"/>
    <mergeCell ref="A60:A61"/>
    <mergeCell ref="B60:B61"/>
    <mergeCell ref="C60:C61"/>
    <mergeCell ref="D60:D61"/>
    <mergeCell ref="E60:E61"/>
    <mergeCell ref="F60:F61"/>
    <mergeCell ref="M34:M3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F22:F23"/>
    <mergeCell ref="J22:K22"/>
    <mergeCell ref="M20:M23"/>
    <mergeCell ref="D21:D23"/>
    <mergeCell ref="E21:F21"/>
    <mergeCell ref="G21:G23"/>
    <mergeCell ref="H21:H23"/>
    <mergeCell ref="I21:K21"/>
    <mergeCell ref="L21:L23"/>
    <mergeCell ref="E22:E23"/>
    <mergeCell ref="A1:J1"/>
    <mergeCell ref="K1:M1"/>
    <mergeCell ref="A2:J2"/>
    <mergeCell ref="A3:J3"/>
    <mergeCell ref="H10:L10"/>
    <mergeCell ref="A20:A23"/>
    <mergeCell ref="B20:B23"/>
    <mergeCell ref="C20:C23"/>
    <mergeCell ref="D20:G20"/>
    <mergeCell ref="H20:L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2015-07-28T09:04:06Z</dcterms:modified>
  <cp:category/>
  <cp:version/>
  <cp:contentType/>
  <cp:contentStatus/>
</cp:coreProperties>
</file>