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<sst xmlns="http://schemas.openxmlformats.org/spreadsheetml/2006/main" count="247" uniqueCount="136">
  <si>
    <t>Якщо ви маєте пропозицію чи побажання щодо покращення цього звіту, напишіть нам, будь ласка:</t>
  </si>
  <si>
    <t>№</t>
  </si>
  <si>
    <t>Ідентифікатор закупівлі</t>
  </si>
  <si>
    <t>Назва товару</t>
  </si>
  <si>
    <t>Класифікатор</t>
  </si>
  <si>
    <t>Тип процедури</t>
  </si>
  <si>
    <t>Дата публікації закупівлі</t>
  </si>
  <si>
    <t>Дата проведення аукціону або розгляду</t>
  </si>
  <si>
    <t>Дата закінчення процедури</t>
  </si>
  <si>
    <t>Кількість учасників аукціону</t>
  </si>
  <si>
    <t>Кількість одиниць</t>
  </si>
  <si>
    <t>Очікувана вартість, грн</t>
  </si>
  <si>
    <t>Очікувана вартість, одиниця.</t>
  </si>
  <si>
    <t>Пропозиція потенційного переможця (з найменшою ціною) грн</t>
  </si>
  <si>
    <t>Пропозиція потенційного переможця (з найменшою ціною) за одиницю грн</t>
  </si>
  <si>
    <t>Назва потенційного переможця (з найменшою ціною)</t>
  </si>
  <si>
    <t>Сума зниження грн</t>
  </si>
  <si>
    <t>% зниження</t>
  </si>
  <si>
    <t>Фактичний переможець</t>
  </si>
  <si>
    <t>ЄДРПОУ переможця</t>
  </si>
  <si>
    <t>Посилання на тендер</t>
  </si>
  <si>
    <t>Статус</t>
  </si>
  <si>
    <t>Кількість запрошених постачальників</t>
  </si>
  <si>
    <t>Причина скасування закупівлі</t>
  </si>
  <si>
    <t>Номер договору</t>
  </si>
  <si>
    <t>Фактична сума договору</t>
  </si>
  <si>
    <t>Валюта</t>
  </si>
  <si>
    <t>Статус договору</t>
  </si>
  <si>
    <t>Укладення договору з</t>
  </si>
  <si>
    <t>Укладення договору до</t>
  </si>
  <si>
    <t>Всі учасники закупки</t>
  </si>
  <si>
    <t>Переговорна процедура</t>
  </si>
  <si>
    <t>скасована</t>
  </si>
  <si>
    <t>09320000-8 - Пара, гаряча вода та пов’язана продукція</t>
  </si>
  <si>
    <t>32688148</t>
  </si>
  <si>
    <t>завершено</t>
  </si>
  <si>
    <t>UAH</t>
  </si>
  <si>
    <t>активний</t>
  </si>
  <si>
    <t>050516</t>
  </si>
  <si>
    <t>Закупівля без використання електронної системи</t>
  </si>
  <si>
    <t>закритий</t>
  </si>
  <si>
    <t>КОМУНАЛЬНЕ ПІДПРИЄМСТВО "ТЕПЛОЕНЕРГО" ДНІПРОВСЬКОЇ МІСЬКОЇ РАДИ</t>
  </si>
  <si>
    <t>UA-2020-01-15-002640-c</t>
  </si>
  <si>
    <t>ДК 021:2015: 0930000-8 Пара, гаряча вода та пов'язана продукція (Послуги з постачання теплової енергії, централізоване опалення)</t>
  </si>
  <si>
    <t>Скасування закупівлі, в зв'язку з коригуванням параметрів закупівлі та приведенням технічних та якісних характеристик предмета закупівлі до відповідності</t>
  </si>
  <si>
    <t>UA-2020-01-24-004301-b</t>
  </si>
  <si>
    <t>ДК 021:2015: 09320000-8 Пара, гаряча вода та пов'язана продукція (Послуги з постачання теплової енергії, централізоване опалення).</t>
  </si>
  <si>
    <t>UA-2020-01-24-004487-b</t>
  </si>
  <si>
    <t>UA-2020-07-13-007419-c</t>
  </si>
  <si>
    <t>Агрохімічна продукція</t>
  </si>
  <si>
    <t>24450000-3 - Агрохімічна продукція</t>
  </si>
  <si>
    <t>ТОВАРИСТВО З ОБМЕЖЕНОЮ ВІДПОВІДАЛЬНІСТЮ "ТОРГОВИЙ ДІМ "ПРОМТРЕЙД"</t>
  </si>
  <si>
    <t>43504395</t>
  </si>
  <si>
    <t>06/20</t>
  </si>
  <si>
    <t>UA-2020-07-13-007585-c</t>
  </si>
  <si>
    <t>Пакети програмного забезпечення для фінансового аналізу та бухгалтерського обліку</t>
  </si>
  <si>
    <t>48440000-4 - Пакети програмного забезпечення для фінансового аналізу та бухгалтерського обліку</t>
  </si>
  <si>
    <t>ГОРЄЛКО СЕРГІЙ ОПАНАСОВИЧ</t>
  </si>
  <si>
    <t>2727410297</t>
  </si>
  <si>
    <t>07/11</t>
  </si>
  <si>
    <t>UA-2020-07-21-008235-b</t>
  </si>
  <si>
    <t>агрохімічна продукція</t>
  </si>
  <si>
    <t>КУЛАК ЄВГЕН АНАТОЛІЙОВИЧ</t>
  </si>
  <si>
    <t>3158520110</t>
  </si>
  <si>
    <t>07/20</t>
  </si>
  <si>
    <t>UA-2020-08-05-008106-a</t>
  </si>
  <si>
    <t>технічне обслуговувуння системи протипожежного захисту та цілодобове спостереження за пожежною автоматикою</t>
  </si>
  <si>
    <t>75250000-3 - Послуги пожежних і рятувальних служб</t>
  </si>
  <si>
    <t>ПРИВАТНЕ ПІДПРИЄМСТВО "ПОЖЦЕНТР"</t>
  </si>
  <si>
    <t>30619226</t>
  </si>
  <si>
    <t>ДН-47-ТО/ЦНН</t>
  </si>
  <si>
    <t>UA-2020-08-19-009706-a</t>
  </si>
  <si>
    <t>Про електронні довірчі послуги-послуги КЕП</t>
  </si>
  <si>
    <t>72310000-1 - Послуги з обробки даних</t>
  </si>
  <si>
    <t>ТОВАРИСТВО З ОБМЕЖЕНОЮ ВІДПОВІДАЛЬНІСТЮ "ЦЕНТР СЕРТИФІКАЦІЇ КЛЮЧІВ "УКРАЇНА"</t>
  </si>
  <si>
    <t>36865753</t>
  </si>
  <si>
    <t>02215911</t>
  </si>
  <si>
    <t>UA-2020-08-19-009710-a</t>
  </si>
  <si>
    <t>Пакет оновлення для комп"ютерної програми "M.E.DOC"</t>
  </si>
  <si>
    <t>48620000-0 - Операційні системи</t>
  </si>
  <si>
    <t>МАКСИМОВ ЄВГЕН АНАТОЛІЙОВИЧ</t>
  </si>
  <si>
    <t>2676305397</t>
  </si>
  <si>
    <t>М-08/5</t>
  </si>
  <si>
    <t>UA-2020-09-24-014575-a</t>
  </si>
  <si>
    <t>Придбання безконтактного термометра</t>
  </si>
  <si>
    <t>38410000-2 - Лічильні прилади</t>
  </si>
  <si>
    <t>ДФ ТОВ "МЕДМАРКЕТ РІТЕЙЛ ГРУП" магазин "МЕДТЕХНІКА"</t>
  </si>
  <si>
    <t>39144639</t>
  </si>
  <si>
    <t>153</t>
  </si>
  <si>
    <t>UA-2020-10-07-004601-a</t>
  </si>
  <si>
    <t>ЯХІМЕЦЬ РИММА ВІКТОРІВНА</t>
  </si>
  <si>
    <t>2549900587</t>
  </si>
  <si>
    <t>06/10</t>
  </si>
  <si>
    <t>UA-2020-10-15-007797-c</t>
  </si>
  <si>
    <t>Частини та приладдя до музичних інструментів</t>
  </si>
  <si>
    <t>37320000-7 - Частини та приладдя до музичних інструментів</t>
  </si>
  <si>
    <t>ГАПИЧ ДМИТРО АНАТОЛІЙОВИЧ</t>
  </si>
  <si>
    <t>3107520319</t>
  </si>
  <si>
    <t>08/10</t>
  </si>
  <si>
    <t>UA-2020-11-11-003149-a</t>
  </si>
  <si>
    <t>екран підвісний моторизований</t>
  </si>
  <si>
    <t>32320000-2 - Телевізійне й аудіовізуальне обладнання</t>
  </si>
  <si>
    <t>ТОВАРИСТВО З ОБМЕЖЕНОЮ ВІДПОВІДАЛЬНІСТЮ ВИРОБНИЧА ФІРМА "СЕРВІС"</t>
  </si>
  <si>
    <t>25021641</t>
  </si>
  <si>
    <t>12/1/2</t>
  </si>
  <si>
    <t>UA-2020-11-11-004333-a</t>
  </si>
  <si>
    <t>бланки</t>
  </si>
  <si>
    <t>22820000-4 - Бланки</t>
  </si>
  <si>
    <t>ОБЛАСОВ ВОЛОДИМИР АНАТОЛІЙОВИЧ</t>
  </si>
  <si>
    <t>2412410133</t>
  </si>
  <si>
    <t>16/10</t>
  </si>
  <si>
    <t>UA-2020-11-11-004611-a</t>
  </si>
  <si>
    <t>телевізійне й аудіовізувальне обладнання</t>
  </si>
  <si>
    <t>12/10</t>
  </si>
  <si>
    <t>UA-2020-11-11-004733-a</t>
  </si>
  <si>
    <t>машини для обробки даних</t>
  </si>
  <si>
    <t>30210000-4 - Машини для обробки даних (апаратна частина)</t>
  </si>
  <si>
    <t>12/10/1</t>
  </si>
  <si>
    <t>UA-2020-12-01-010644-b</t>
  </si>
  <si>
    <t xml:space="preserve">паперові рушники для рук </t>
  </si>
  <si>
    <t>33760000-5 - Туалетний папір, носові хустинки, рушники для рук і серветки</t>
  </si>
  <si>
    <t>ТОВАРИСТВО З ОБМЕЖЕНОЮ ВІДПОВІДАЛЬНІСТЮ "СЕРВІС ПРО"</t>
  </si>
  <si>
    <t>39200703</t>
  </si>
  <si>
    <t>120</t>
  </si>
  <si>
    <t>UA-2020-12-01-010737-b</t>
  </si>
  <si>
    <t>рідке мило</t>
  </si>
  <si>
    <t>33710000-0 - Парфуми, засоби гігієни та презервативи</t>
  </si>
  <si>
    <t>121</t>
  </si>
  <si>
    <t>UA-2020-12-21-008527-c</t>
  </si>
  <si>
    <t>Послуги з професійної підготовки спеціалістів</t>
  </si>
  <si>
    <t>80510000-2 - Послуги з професійної підготовки спеціалістів</t>
  </si>
  <si>
    <t>КОМУНАЛЬНЕ ПІДПРИЄМСТВО  "НАВЧАЛЬНО-КУРСОВИЙ КОМБІНАТ" ДНІПРОПЕТРОВСЬКОЇ ОБЛАСНОЇ РАДИ"</t>
  </si>
  <si>
    <t>03363192</t>
  </si>
  <si>
    <t>1117</t>
  </si>
  <si>
    <t>UA-2020-12-21-008594-c</t>
  </si>
  <si>
    <t>1118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</si>
</sst>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"/>
  </numFmts>
  <fonts count="37">
    <font>
      <sz val="10"/>
      <name val="Arial"/>
      <family val="0"/>
    </font>
    <font>
      <sz val="10"/>
      <color indexed="12"/>
      <name val="Arial"/>
      <family val="0"/>
    </font>
    <font>
      <b/>
      <sz val="10"/>
      <color indexed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</borders>
  <cellStyleXfs count="56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2" fillId="33" borderId="10" xfId="0" applyFont="1" applyFill="1" applyBorder="1" applyAlignment="1" applyProtection="1">
      <alignment horizontal="center" wrapText="1"/>
      <protection/>
    </xf>
    <xf numFmtId="1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wrapText="1"/>
      <protection/>
    </xf>
    <xf numFmtId="164" fontId="0" fillId="0" borderId="0" xfId="0" applyNumberFormat="1" applyFont="1" applyFill="1" applyBorder="1" applyAlignment="1" applyProtection="1">
      <alignment/>
      <protection/>
    </xf>
    <xf numFmtId="4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wrapText="1"/>
      <protection/>
    </xf>
    <xf numFmtId="0" fontId="1" fillId="0" borderId="0" xfId="0" applyFont="1" applyFill="1" applyBorder="1" applyAlignment="1" applyProtection="1">
      <alignment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D24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C30" sqref="C30"/>
    </sheetView>
  </sheetViews>
  <sheetFormatPr defaultColWidth="9.140625" defaultRowHeight="12.75"/>
  <cols>
    <col min="1" max="1" width="10.00390625" style="0" customWidth="1"/>
    <col min="2" max="2" width="25.00390625" style="0" customWidth="1"/>
    <col min="3" max="5" width="45.00390625" style="0" customWidth="1"/>
    <col min="6" max="8" width="20.00390625" style="0" customWidth="1"/>
    <col min="9" max="10" width="10.00390625" style="0" customWidth="1"/>
    <col min="11" max="14" width="25.00390625" style="0" customWidth="1"/>
    <col min="15" max="15" width="45.00390625" style="0" customWidth="1"/>
    <col min="16" max="16" width="25.00390625" style="0" customWidth="1"/>
    <col min="17" max="17" width="15.00390625" style="0" customWidth="1"/>
    <col min="18" max="18" width="45.00390625" style="0" customWidth="1"/>
    <col min="19" max="19" width="20.00390625" style="0" customWidth="1"/>
    <col min="20" max="20" width="30.00390625" style="0" customWidth="1"/>
    <col min="21" max="24" width="20.00390625" style="0" customWidth="1"/>
    <col min="25" max="25" width="25.00390625" style="0" customWidth="1"/>
    <col min="26" max="26" width="10.00390625" style="0" customWidth="1"/>
    <col min="27" max="29" width="20.00390625" style="0" customWidth="1"/>
    <col min="30" max="30" width="50.00390625" style="0" customWidth="1"/>
  </cols>
  <sheetData>
    <row r="1" ht="12.75">
      <c r="A1" s="1" t="s">
        <v>0</v>
      </c>
    </row>
    <row r="2" ht="12.75">
      <c r="A2" s="2" t="str">
        <f>HYPERLINK("mailto:report.zakupki@prom.ua","report.zakupki@prom.ua")</f>
        <v>report.zakupki@prom.ua</v>
      </c>
    </row>
    <row r="4" spans="1:30" ht="63.75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3" t="s">
        <v>8</v>
      </c>
      <c r="I4" s="3" t="s">
        <v>9</v>
      </c>
      <c r="J4" s="3" t="s">
        <v>10</v>
      </c>
      <c r="K4" s="3" t="s">
        <v>11</v>
      </c>
      <c r="L4" s="3" t="s">
        <v>12</v>
      </c>
      <c r="M4" s="3" t="s">
        <v>13</v>
      </c>
      <c r="N4" s="3" t="s">
        <v>14</v>
      </c>
      <c r="O4" s="3" t="s">
        <v>15</v>
      </c>
      <c r="P4" s="3" t="s">
        <v>16</v>
      </c>
      <c r="Q4" s="3" t="s">
        <v>17</v>
      </c>
      <c r="R4" s="3" t="s">
        <v>18</v>
      </c>
      <c r="S4" s="3" t="s">
        <v>19</v>
      </c>
      <c r="T4" s="3" t="s">
        <v>20</v>
      </c>
      <c r="U4" s="3" t="s">
        <v>21</v>
      </c>
      <c r="V4" s="3" t="s">
        <v>22</v>
      </c>
      <c r="W4" s="3" t="s">
        <v>23</v>
      </c>
      <c r="X4" s="3" t="s">
        <v>24</v>
      </c>
      <c r="Y4" s="3" t="s">
        <v>25</v>
      </c>
      <c r="Z4" s="3" t="s">
        <v>26</v>
      </c>
      <c r="AA4" s="3" t="s">
        <v>27</v>
      </c>
      <c r="AB4" s="3" t="s">
        <v>28</v>
      </c>
      <c r="AC4" s="3" t="s">
        <v>29</v>
      </c>
      <c r="AD4" s="3" t="s">
        <v>30</v>
      </c>
    </row>
    <row r="5" spans="1:30" ht="38.25">
      <c r="A5" s="4">
        <v>14</v>
      </c>
      <c r="B5" s="1" t="s">
        <v>42</v>
      </c>
      <c r="C5" s="5" t="s">
        <v>43</v>
      </c>
      <c r="D5" s="1" t="s">
        <v>33</v>
      </c>
      <c r="E5" s="1" t="s">
        <v>31</v>
      </c>
      <c r="F5" s="6">
        <v>43845</v>
      </c>
      <c r="G5" s="1"/>
      <c r="H5" s="6">
        <v>43854</v>
      </c>
      <c r="I5" s="4">
        <v>1</v>
      </c>
      <c r="J5" s="7">
        <v>47.396</v>
      </c>
      <c r="K5" s="7">
        <v>75847</v>
      </c>
      <c r="L5" s="7">
        <v>1600.28272428053</v>
      </c>
      <c r="M5" s="7">
        <v>75847</v>
      </c>
      <c r="N5" s="7">
        <v>1600.28272428053</v>
      </c>
      <c r="O5" s="8" t="s">
        <v>41</v>
      </c>
      <c r="P5" s="7">
        <v>0</v>
      </c>
      <c r="Q5" s="7">
        <v>0</v>
      </c>
      <c r="R5" s="1" t="s">
        <v>41</v>
      </c>
      <c r="S5" s="1" t="s">
        <v>34</v>
      </c>
      <c r="T5" s="9" t="str">
        <f>HYPERLINK("https://my.zakupki.prom.ua/cabinet/purchases/state_purchase/view/14510280")</f>
        <v>https://my.zakupki.prom.ua/cabinet/purchases/state_purchase/view/14510280</v>
      </c>
      <c r="U5" s="1" t="s">
        <v>32</v>
      </c>
      <c r="V5" s="4">
        <v>0</v>
      </c>
      <c r="W5" s="1" t="s">
        <v>44</v>
      </c>
      <c r="X5" s="1"/>
      <c r="Y5" s="1"/>
      <c r="Z5" s="1"/>
      <c r="AA5" s="1"/>
      <c r="AB5" s="1"/>
      <c r="AC5" s="1"/>
      <c r="AD5" s="1"/>
    </row>
    <row r="6" spans="1:30" ht="38.25">
      <c r="A6" s="4">
        <v>15</v>
      </c>
      <c r="B6" s="1" t="s">
        <v>45</v>
      </c>
      <c r="C6" s="5" t="s">
        <v>46</v>
      </c>
      <c r="D6" s="1" t="s">
        <v>33</v>
      </c>
      <c r="E6" s="1" t="s">
        <v>31</v>
      </c>
      <c r="F6" s="6">
        <v>43854</v>
      </c>
      <c r="G6" s="1"/>
      <c r="H6" s="6">
        <v>43854</v>
      </c>
      <c r="I6" s="4">
        <v>1</v>
      </c>
      <c r="J6" s="7">
        <v>47.396</v>
      </c>
      <c r="K6" s="7">
        <v>75847</v>
      </c>
      <c r="L6" s="7">
        <v>1600.28272428053</v>
      </c>
      <c r="M6" s="7">
        <v>75847</v>
      </c>
      <c r="N6" s="7">
        <v>1600.28272428053</v>
      </c>
      <c r="O6" s="8" t="s">
        <v>41</v>
      </c>
      <c r="P6" s="7">
        <v>0</v>
      </c>
      <c r="Q6" s="7">
        <v>0</v>
      </c>
      <c r="R6" s="1" t="s">
        <v>41</v>
      </c>
      <c r="S6" s="1" t="s">
        <v>34</v>
      </c>
      <c r="T6" s="9" t="str">
        <f>HYPERLINK("https://my.zakupki.prom.ua/cabinet/purchases/state_purchase/view/14825958")</f>
        <v>https://my.zakupki.prom.ua/cabinet/purchases/state_purchase/view/14825958</v>
      </c>
      <c r="U6" s="1" t="s">
        <v>32</v>
      </c>
      <c r="V6" s="4">
        <v>0</v>
      </c>
      <c r="W6" s="1" t="s">
        <v>44</v>
      </c>
      <c r="X6" s="1"/>
      <c r="Y6" s="1"/>
      <c r="Z6" s="1"/>
      <c r="AA6" s="1"/>
      <c r="AB6" s="1"/>
      <c r="AC6" s="1"/>
      <c r="AD6" s="1"/>
    </row>
    <row r="7" spans="1:30" ht="38.25">
      <c r="A7" s="4">
        <v>16</v>
      </c>
      <c r="B7" s="1" t="s">
        <v>47</v>
      </c>
      <c r="C7" s="5" t="s">
        <v>46</v>
      </c>
      <c r="D7" s="1" t="s">
        <v>33</v>
      </c>
      <c r="E7" s="1" t="s">
        <v>31</v>
      </c>
      <c r="F7" s="6">
        <v>43854</v>
      </c>
      <c r="G7" s="1"/>
      <c r="H7" s="6">
        <v>43887</v>
      </c>
      <c r="I7" s="4">
        <v>1</v>
      </c>
      <c r="J7" s="7">
        <v>47.036</v>
      </c>
      <c r="K7" s="7">
        <v>75847</v>
      </c>
      <c r="L7" s="7">
        <v>1612.5308274513138</v>
      </c>
      <c r="M7" s="7">
        <v>75847</v>
      </c>
      <c r="N7" s="7">
        <v>1612.5308274513138</v>
      </c>
      <c r="O7" s="8" t="s">
        <v>41</v>
      </c>
      <c r="P7" s="7">
        <v>0</v>
      </c>
      <c r="Q7" s="7">
        <v>0</v>
      </c>
      <c r="R7" s="1" t="s">
        <v>41</v>
      </c>
      <c r="S7" s="1" t="s">
        <v>34</v>
      </c>
      <c r="T7" s="9" t="str">
        <f>HYPERLINK("https://my.zakupki.prom.ua/cabinet/purchases/state_purchase/view/14827388")</f>
        <v>https://my.zakupki.prom.ua/cabinet/purchases/state_purchase/view/14827388</v>
      </c>
      <c r="U7" s="1" t="s">
        <v>35</v>
      </c>
      <c r="V7" s="4">
        <v>0</v>
      </c>
      <c r="W7" s="1"/>
      <c r="X7" s="1" t="s">
        <v>38</v>
      </c>
      <c r="Y7" s="7">
        <v>63414.04</v>
      </c>
      <c r="Z7" s="1" t="s">
        <v>36</v>
      </c>
      <c r="AA7" s="1" t="s">
        <v>40</v>
      </c>
      <c r="AB7" s="1"/>
      <c r="AC7" s="1"/>
      <c r="AD7" s="1"/>
    </row>
    <row r="8" spans="1:30" ht="38.25">
      <c r="A8" s="4">
        <v>17</v>
      </c>
      <c r="B8" s="1" t="s">
        <v>48</v>
      </c>
      <c r="C8" s="5" t="s">
        <v>49</v>
      </c>
      <c r="D8" s="1" t="s">
        <v>50</v>
      </c>
      <c r="E8" s="1" t="s">
        <v>39</v>
      </c>
      <c r="F8" s="6">
        <v>44025</v>
      </c>
      <c r="G8" s="1"/>
      <c r="H8" s="6">
        <v>44025</v>
      </c>
      <c r="I8" s="4">
        <v>1</v>
      </c>
      <c r="J8" s="7">
        <v>14</v>
      </c>
      <c r="K8" s="7">
        <v>4096</v>
      </c>
      <c r="L8" s="7">
        <v>292.57142857142856</v>
      </c>
      <c r="M8" s="7">
        <v>4096</v>
      </c>
      <c r="N8" s="7">
        <v>292.57142857142856</v>
      </c>
      <c r="O8" s="8" t="s">
        <v>51</v>
      </c>
      <c r="P8" s="7">
        <v>0</v>
      </c>
      <c r="Q8" s="7">
        <v>0</v>
      </c>
      <c r="R8" s="1" t="s">
        <v>51</v>
      </c>
      <c r="S8" s="1" t="s">
        <v>52</v>
      </c>
      <c r="T8" s="9" t="str">
        <f>HYPERLINK("https://my.zakupki.prom.ua/cabinet/purchases/state_purchase/view/17841903")</f>
        <v>https://my.zakupki.prom.ua/cabinet/purchases/state_purchase/view/17841903</v>
      </c>
      <c r="U8" s="1" t="s">
        <v>35</v>
      </c>
      <c r="V8" s="4">
        <v>0</v>
      </c>
      <c r="W8" s="1"/>
      <c r="X8" s="1" t="s">
        <v>53</v>
      </c>
      <c r="Y8" s="7">
        <v>4096</v>
      </c>
      <c r="Z8" s="1" t="s">
        <v>36</v>
      </c>
      <c r="AA8" s="1" t="s">
        <v>40</v>
      </c>
      <c r="AB8" s="1"/>
      <c r="AC8" s="1"/>
      <c r="AD8" s="1"/>
    </row>
    <row r="9" spans="1:30" ht="25.5">
      <c r="A9" s="4">
        <v>18</v>
      </c>
      <c r="B9" s="1" t="s">
        <v>54</v>
      </c>
      <c r="C9" s="5" t="s">
        <v>55</v>
      </c>
      <c r="D9" s="1" t="s">
        <v>56</v>
      </c>
      <c r="E9" s="1" t="s">
        <v>39</v>
      </c>
      <c r="F9" s="6">
        <v>44025</v>
      </c>
      <c r="G9" s="1"/>
      <c r="H9" s="6">
        <v>44025</v>
      </c>
      <c r="I9" s="4">
        <v>1</v>
      </c>
      <c r="J9" s="7">
        <v>1</v>
      </c>
      <c r="K9" s="7">
        <v>12840</v>
      </c>
      <c r="L9" s="7">
        <v>12840</v>
      </c>
      <c r="M9" s="7">
        <v>12840</v>
      </c>
      <c r="N9" s="7">
        <v>12840</v>
      </c>
      <c r="O9" s="8" t="s">
        <v>57</v>
      </c>
      <c r="P9" s="7">
        <v>0</v>
      </c>
      <c r="Q9" s="7">
        <v>0</v>
      </c>
      <c r="R9" s="1" t="s">
        <v>57</v>
      </c>
      <c r="S9" s="1" t="s">
        <v>58</v>
      </c>
      <c r="T9" s="9" t="str">
        <f>HYPERLINK("https://my.zakupki.prom.ua/cabinet/purchases/state_purchase/view/17842507")</f>
        <v>https://my.zakupki.prom.ua/cabinet/purchases/state_purchase/view/17842507</v>
      </c>
      <c r="U9" s="1" t="s">
        <v>35</v>
      </c>
      <c r="V9" s="4">
        <v>0</v>
      </c>
      <c r="W9" s="1"/>
      <c r="X9" s="1" t="s">
        <v>59</v>
      </c>
      <c r="Y9" s="7">
        <v>12840</v>
      </c>
      <c r="Z9" s="1" t="s">
        <v>36</v>
      </c>
      <c r="AA9" s="1" t="s">
        <v>37</v>
      </c>
      <c r="AB9" s="1"/>
      <c r="AC9" s="1"/>
      <c r="AD9" s="1"/>
    </row>
    <row r="10" spans="1:30" ht="12.75">
      <c r="A10" s="4">
        <v>19</v>
      </c>
      <c r="B10" s="1" t="s">
        <v>60</v>
      </c>
      <c r="C10" s="5" t="s">
        <v>61</v>
      </c>
      <c r="D10" s="1" t="s">
        <v>50</v>
      </c>
      <c r="E10" s="1" t="s">
        <v>39</v>
      </c>
      <c r="F10" s="6">
        <v>44033</v>
      </c>
      <c r="G10" s="1"/>
      <c r="H10" s="6">
        <v>44033</v>
      </c>
      <c r="I10" s="4">
        <v>1</v>
      </c>
      <c r="J10" s="7">
        <v>14</v>
      </c>
      <c r="K10" s="7">
        <v>4096</v>
      </c>
      <c r="L10" s="7">
        <v>292.57142857142856</v>
      </c>
      <c r="M10" s="7">
        <v>4096</v>
      </c>
      <c r="N10" s="7">
        <v>292.57142857142856</v>
      </c>
      <c r="O10" s="8" t="s">
        <v>62</v>
      </c>
      <c r="P10" s="7">
        <v>0</v>
      </c>
      <c r="Q10" s="7">
        <v>0</v>
      </c>
      <c r="R10" s="1" t="s">
        <v>62</v>
      </c>
      <c r="S10" s="1" t="s">
        <v>63</v>
      </c>
      <c r="T10" s="9" t="str">
        <f>HYPERLINK("https://my.zakupki.prom.ua/cabinet/purchases/state_purchase/view/18025199")</f>
        <v>https://my.zakupki.prom.ua/cabinet/purchases/state_purchase/view/18025199</v>
      </c>
      <c r="U10" s="1" t="s">
        <v>35</v>
      </c>
      <c r="V10" s="4">
        <v>0</v>
      </c>
      <c r="W10" s="1"/>
      <c r="X10" s="1" t="s">
        <v>64</v>
      </c>
      <c r="Y10" s="7">
        <v>4096</v>
      </c>
      <c r="Z10" s="1" t="s">
        <v>36</v>
      </c>
      <c r="AA10" s="1" t="s">
        <v>37</v>
      </c>
      <c r="AB10" s="1"/>
      <c r="AC10" s="1"/>
      <c r="AD10" s="1"/>
    </row>
    <row r="11" spans="1:30" ht="38.25">
      <c r="A11" s="4">
        <v>20</v>
      </c>
      <c r="B11" s="1" t="s">
        <v>65</v>
      </c>
      <c r="C11" s="5" t="s">
        <v>66</v>
      </c>
      <c r="D11" s="1" t="s">
        <v>67</v>
      </c>
      <c r="E11" s="1" t="s">
        <v>39</v>
      </c>
      <c r="F11" s="6">
        <v>44048</v>
      </c>
      <c r="G11" s="1"/>
      <c r="H11" s="6">
        <v>44048</v>
      </c>
      <c r="I11" s="4">
        <v>1</v>
      </c>
      <c r="J11" s="7">
        <v>1</v>
      </c>
      <c r="K11" s="7">
        <v>1780</v>
      </c>
      <c r="L11" s="7">
        <v>1780</v>
      </c>
      <c r="M11" s="7">
        <v>1780</v>
      </c>
      <c r="N11" s="7">
        <v>1780</v>
      </c>
      <c r="O11" s="8" t="s">
        <v>68</v>
      </c>
      <c r="P11" s="7">
        <v>0</v>
      </c>
      <c r="Q11" s="7">
        <v>0</v>
      </c>
      <c r="R11" s="1" t="s">
        <v>68</v>
      </c>
      <c r="S11" s="1" t="s">
        <v>69</v>
      </c>
      <c r="T11" s="9" t="str">
        <f>HYPERLINK("https://my.zakupki.prom.ua/cabinet/purchases/state_purchase/view/18341818")</f>
        <v>https://my.zakupki.prom.ua/cabinet/purchases/state_purchase/view/18341818</v>
      </c>
      <c r="U11" s="1" t="s">
        <v>35</v>
      </c>
      <c r="V11" s="4">
        <v>0</v>
      </c>
      <c r="W11" s="1"/>
      <c r="X11" s="1" t="s">
        <v>70</v>
      </c>
      <c r="Y11" s="7">
        <v>1780</v>
      </c>
      <c r="Z11" s="1" t="s">
        <v>36</v>
      </c>
      <c r="AA11" s="1" t="s">
        <v>37</v>
      </c>
      <c r="AB11" s="1"/>
      <c r="AC11" s="1"/>
      <c r="AD11" s="1"/>
    </row>
    <row r="12" spans="1:30" ht="38.25">
      <c r="A12" s="4">
        <v>21</v>
      </c>
      <c r="B12" s="1" t="s">
        <v>71</v>
      </c>
      <c r="C12" s="5" t="s">
        <v>72</v>
      </c>
      <c r="D12" s="1" t="s">
        <v>73</v>
      </c>
      <c r="E12" s="1" t="s">
        <v>39</v>
      </c>
      <c r="F12" s="6">
        <v>44062</v>
      </c>
      <c r="G12" s="1"/>
      <c r="H12" s="6">
        <v>44062</v>
      </c>
      <c r="I12" s="4">
        <v>1</v>
      </c>
      <c r="J12" s="7">
        <v>1</v>
      </c>
      <c r="K12" s="7">
        <v>498</v>
      </c>
      <c r="L12" s="7">
        <v>498</v>
      </c>
      <c r="M12" s="7">
        <v>498</v>
      </c>
      <c r="N12" s="7">
        <v>498</v>
      </c>
      <c r="O12" s="8" t="s">
        <v>74</v>
      </c>
      <c r="P12" s="7">
        <v>0</v>
      </c>
      <c r="Q12" s="7">
        <v>0</v>
      </c>
      <c r="R12" s="1" t="s">
        <v>74</v>
      </c>
      <c r="S12" s="1" t="s">
        <v>75</v>
      </c>
      <c r="T12" s="9" t="str">
        <f>HYPERLINK("https://my.zakupki.prom.ua/cabinet/purchases/state_purchase/view/18675837")</f>
        <v>https://my.zakupki.prom.ua/cabinet/purchases/state_purchase/view/18675837</v>
      </c>
      <c r="U12" s="1" t="s">
        <v>35</v>
      </c>
      <c r="V12" s="4">
        <v>0</v>
      </c>
      <c r="W12" s="1"/>
      <c r="X12" s="1" t="s">
        <v>76</v>
      </c>
      <c r="Y12" s="7">
        <v>498</v>
      </c>
      <c r="Z12" s="1" t="s">
        <v>36</v>
      </c>
      <c r="AA12" s="1" t="s">
        <v>37</v>
      </c>
      <c r="AB12" s="1"/>
      <c r="AC12" s="1"/>
      <c r="AD12" s="1"/>
    </row>
    <row r="13" spans="1:30" ht="25.5">
      <c r="A13" s="4">
        <v>22</v>
      </c>
      <c r="B13" s="1" t="s">
        <v>77</v>
      </c>
      <c r="C13" s="5" t="s">
        <v>78</v>
      </c>
      <c r="D13" s="1" t="s">
        <v>79</v>
      </c>
      <c r="E13" s="1" t="s">
        <v>39</v>
      </c>
      <c r="F13" s="6">
        <v>44062</v>
      </c>
      <c r="G13" s="1"/>
      <c r="H13" s="6">
        <v>44062</v>
      </c>
      <c r="I13" s="4">
        <v>1</v>
      </c>
      <c r="J13" s="7">
        <v>1</v>
      </c>
      <c r="K13" s="7">
        <v>900</v>
      </c>
      <c r="L13" s="7">
        <v>900</v>
      </c>
      <c r="M13" s="7">
        <v>900</v>
      </c>
      <c r="N13" s="7">
        <v>900</v>
      </c>
      <c r="O13" s="8" t="s">
        <v>80</v>
      </c>
      <c r="P13" s="7">
        <v>0</v>
      </c>
      <c r="Q13" s="7">
        <v>0</v>
      </c>
      <c r="R13" s="1" t="s">
        <v>80</v>
      </c>
      <c r="S13" s="1" t="s">
        <v>81</v>
      </c>
      <c r="T13" s="9" t="str">
        <f>HYPERLINK("https://my.zakupki.prom.ua/cabinet/purchases/state_purchase/view/18675865")</f>
        <v>https://my.zakupki.prom.ua/cabinet/purchases/state_purchase/view/18675865</v>
      </c>
      <c r="U13" s="1" t="s">
        <v>35</v>
      </c>
      <c r="V13" s="4">
        <v>0</v>
      </c>
      <c r="W13" s="1"/>
      <c r="X13" s="1" t="s">
        <v>82</v>
      </c>
      <c r="Y13" s="7">
        <v>900</v>
      </c>
      <c r="Z13" s="1" t="s">
        <v>36</v>
      </c>
      <c r="AA13" s="1" t="s">
        <v>37</v>
      </c>
      <c r="AB13" s="1"/>
      <c r="AC13" s="1"/>
      <c r="AD13" s="1"/>
    </row>
    <row r="14" spans="1:30" ht="25.5">
      <c r="A14" s="4">
        <v>23</v>
      </c>
      <c r="B14" s="1" t="s">
        <v>83</v>
      </c>
      <c r="C14" s="5" t="s">
        <v>84</v>
      </c>
      <c r="D14" s="1" t="s">
        <v>85</v>
      </c>
      <c r="E14" s="1" t="s">
        <v>39</v>
      </c>
      <c r="F14" s="6">
        <v>44098</v>
      </c>
      <c r="G14" s="1"/>
      <c r="H14" s="6">
        <v>44101</v>
      </c>
      <c r="I14" s="4">
        <v>1</v>
      </c>
      <c r="J14" s="7">
        <v>1</v>
      </c>
      <c r="K14" s="7">
        <v>1050</v>
      </c>
      <c r="L14" s="7">
        <v>1050</v>
      </c>
      <c r="M14" s="7">
        <v>1050</v>
      </c>
      <c r="N14" s="7">
        <v>1050</v>
      </c>
      <c r="O14" s="8" t="s">
        <v>86</v>
      </c>
      <c r="P14" s="7">
        <v>0</v>
      </c>
      <c r="Q14" s="7">
        <v>0</v>
      </c>
      <c r="R14" s="1" t="s">
        <v>86</v>
      </c>
      <c r="S14" s="1" t="s">
        <v>87</v>
      </c>
      <c r="T14" s="9" t="str">
        <f>HYPERLINK("https://my.zakupki.prom.ua/cabinet/purchases/state_purchase/view/19592029")</f>
        <v>https://my.zakupki.prom.ua/cabinet/purchases/state_purchase/view/19592029</v>
      </c>
      <c r="U14" s="1" t="s">
        <v>35</v>
      </c>
      <c r="V14" s="4">
        <v>0</v>
      </c>
      <c r="W14" s="1"/>
      <c r="X14" s="1" t="s">
        <v>88</v>
      </c>
      <c r="Y14" s="7">
        <v>1050</v>
      </c>
      <c r="Z14" s="1" t="s">
        <v>36</v>
      </c>
      <c r="AA14" s="1" t="s">
        <v>37</v>
      </c>
      <c r="AB14" s="1"/>
      <c r="AC14" s="1"/>
      <c r="AD14" s="1"/>
    </row>
    <row r="15" spans="1:30" ht="12.75">
      <c r="A15" s="4">
        <v>24</v>
      </c>
      <c r="B15" s="1" t="s">
        <v>89</v>
      </c>
      <c r="C15" s="5" t="s">
        <v>49</v>
      </c>
      <c r="D15" s="1" t="s">
        <v>50</v>
      </c>
      <c r="E15" s="1" t="s">
        <v>39</v>
      </c>
      <c r="F15" s="6">
        <v>44111</v>
      </c>
      <c r="G15" s="1"/>
      <c r="H15" s="6">
        <v>44112</v>
      </c>
      <c r="I15" s="4">
        <v>1</v>
      </c>
      <c r="J15" s="7">
        <v>39</v>
      </c>
      <c r="K15" s="7">
        <v>10998</v>
      </c>
      <c r="L15" s="7">
        <v>282</v>
      </c>
      <c r="M15" s="7">
        <v>10998</v>
      </c>
      <c r="N15" s="7">
        <v>282</v>
      </c>
      <c r="O15" s="8" t="s">
        <v>90</v>
      </c>
      <c r="P15" s="7">
        <v>0</v>
      </c>
      <c r="Q15" s="7">
        <v>0</v>
      </c>
      <c r="R15" s="1" t="s">
        <v>90</v>
      </c>
      <c r="S15" s="1" t="s">
        <v>91</v>
      </c>
      <c r="T15" s="9" t="str">
        <f>HYPERLINK("https://my.zakupki.prom.ua/cabinet/purchases/state_purchase/view/19898375")</f>
        <v>https://my.zakupki.prom.ua/cabinet/purchases/state_purchase/view/19898375</v>
      </c>
      <c r="U15" s="1" t="s">
        <v>35</v>
      </c>
      <c r="V15" s="4">
        <v>0</v>
      </c>
      <c r="W15" s="1"/>
      <c r="X15" s="1" t="s">
        <v>92</v>
      </c>
      <c r="Y15" s="7">
        <v>10998</v>
      </c>
      <c r="Z15" s="1" t="s">
        <v>36</v>
      </c>
      <c r="AA15" s="1" t="s">
        <v>37</v>
      </c>
      <c r="AB15" s="1"/>
      <c r="AC15" s="1"/>
      <c r="AD15" s="1"/>
    </row>
    <row r="16" spans="1:30" ht="12.75">
      <c r="A16" s="4">
        <v>25</v>
      </c>
      <c r="B16" s="1" t="s">
        <v>93</v>
      </c>
      <c r="C16" s="5" t="s">
        <v>94</v>
      </c>
      <c r="D16" s="1" t="s">
        <v>95</v>
      </c>
      <c r="E16" s="1" t="s">
        <v>39</v>
      </c>
      <c r="F16" s="6">
        <v>44119</v>
      </c>
      <c r="G16" s="1"/>
      <c r="H16" s="6">
        <v>44146</v>
      </c>
      <c r="I16" s="4">
        <v>1</v>
      </c>
      <c r="J16" s="7">
        <v>1</v>
      </c>
      <c r="K16" s="7">
        <v>807</v>
      </c>
      <c r="L16" s="7">
        <v>807</v>
      </c>
      <c r="M16" s="7">
        <v>807</v>
      </c>
      <c r="N16" s="7">
        <v>807</v>
      </c>
      <c r="O16" s="8" t="s">
        <v>96</v>
      </c>
      <c r="P16" s="7">
        <v>0</v>
      </c>
      <c r="Q16" s="7">
        <v>0</v>
      </c>
      <c r="R16" s="1" t="s">
        <v>96</v>
      </c>
      <c r="S16" s="1" t="s">
        <v>97</v>
      </c>
      <c r="T16" s="9" t="str">
        <f>HYPERLINK("https://my.zakupki.prom.ua/cabinet/purchases/state_purchase/view/20126237")</f>
        <v>https://my.zakupki.prom.ua/cabinet/purchases/state_purchase/view/20126237</v>
      </c>
      <c r="U16" s="1" t="s">
        <v>35</v>
      </c>
      <c r="V16" s="4">
        <v>0</v>
      </c>
      <c r="W16" s="1"/>
      <c r="X16" s="1" t="s">
        <v>98</v>
      </c>
      <c r="Y16" s="7">
        <v>807</v>
      </c>
      <c r="Z16" s="1" t="s">
        <v>36</v>
      </c>
      <c r="AA16" s="1" t="s">
        <v>37</v>
      </c>
      <c r="AB16" s="1"/>
      <c r="AC16" s="1"/>
      <c r="AD16" s="1"/>
    </row>
    <row r="17" spans="1:30" ht="38.25">
      <c r="A17" s="4">
        <v>26</v>
      </c>
      <c r="B17" s="1" t="s">
        <v>99</v>
      </c>
      <c r="C17" s="5" t="s">
        <v>100</v>
      </c>
      <c r="D17" s="1" t="s">
        <v>101</v>
      </c>
      <c r="E17" s="1" t="s">
        <v>39</v>
      </c>
      <c r="F17" s="6">
        <v>44146</v>
      </c>
      <c r="G17" s="1"/>
      <c r="H17" s="6">
        <v>44146</v>
      </c>
      <c r="I17" s="4">
        <v>1</v>
      </c>
      <c r="J17" s="7">
        <v>1</v>
      </c>
      <c r="K17" s="7">
        <v>3300</v>
      </c>
      <c r="L17" s="7">
        <v>3300</v>
      </c>
      <c r="M17" s="7">
        <v>3300</v>
      </c>
      <c r="N17" s="7">
        <v>3300</v>
      </c>
      <c r="O17" s="8" t="s">
        <v>102</v>
      </c>
      <c r="P17" s="7">
        <v>0</v>
      </c>
      <c r="Q17" s="7">
        <v>0</v>
      </c>
      <c r="R17" s="1" t="s">
        <v>102</v>
      </c>
      <c r="S17" s="1" t="s">
        <v>103</v>
      </c>
      <c r="T17" s="9" t="str">
        <f>HYPERLINK("https://my.zakupki.prom.ua/cabinet/purchases/state_purchase/view/20959820")</f>
        <v>https://my.zakupki.prom.ua/cabinet/purchases/state_purchase/view/20959820</v>
      </c>
      <c r="U17" s="1" t="s">
        <v>35</v>
      </c>
      <c r="V17" s="4">
        <v>0</v>
      </c>
      <c r="W17" s="1"/>
      <c r="X17" s="1" t="s">
        <v>104</v>
      </c>
      <c r="Y17" s="7">
        <v>3300</v>
      </c>
      <c r="Z17" s="1" t="s">
        <v>36</v>
      </c>
      <c r="AA17" s="1" t="s">
        <v>37</v>
      </c>
      <c r="AB17" s="1"/>
      <c r="AC17" s="1"/>
      <c r="AD17" s="1"/>
    </row>
    <row r="18" spans="1:30" ht="12.75">
      <c r="A18" s="4">
        <v>27</v>
      </c>
      <c r="B18" s="1" t="s">
        <v>105</v>
      </c>
      <c r="C18" s="5" t="s">
        <v>106</v>
      </c>
      <c r="D18" s="1" t="s">
        <v>107</v>
      </c>
      <c r="E18" s="1" t="s">
        <v>39</v>
      </c>
      <c r="F18" s="6">
        <v>44146</v>
      </c>
      <c r="G18" s="1"/>
      <c r="H18" s="6">
        <v>44146</v>
      </c>
      <c r="I18" s="4">
        <v>1</v>
      </c>
      <c r="J18" s="7">
        <v>58</v>
      </c>
      <c r="K18" s="7">
        <v>2440</v>
      </c>
      <c r="L18" s="7">
        <v>42.06896551724138</v>
      </c>
      <c r="M18" s="7">
        <v>2440</v>
      </c>
      <c r="N18" s="7">
        <v>42.06896551724138</v>
      </c>
      <c r="O18" s="8" t="s">
        <v>108</v>
      </c>
      <c r="P18" s="7">
        <v>0</v>
      </c>
      <c r="Q18" s="7">
        <v>0</v>
      </c>
      <c r="R18" s="1" t="s">
        <v>108</v>
      </c>
      <c r="S18" s="1" t="s">
        <v>109</v>
      </c>
      <c r="T18" s="9" t="str">
        <f>HYPERLINK("https://my.zakupki.prom.ua/cabinet/purchases/state_purchase/view/20964482")</f>
        <v>https://my.zakupki.prom.ua/cabinet/purchases/state_purchase/view/20964482</v>
      </c>
      <c r="U18" s="1" t="s">
        <v>35</v>
      </c>
      <c r="V18" s="4">
        <v>0</v>
      </c>
      <c r="W18" s="1"/>
      <c r="X18" s="1" t="s">
        <v>110</v>
      </c>
      <c r="Y18" s="7">
        <v>2440</v>
      </c>
      <c r="Z18" s="1" t="s">
        <v>36</v>
      </c>
      <c r="AA18" s="1" t="s">
        <v>37</v>
      </c>
      <c r="AB18" s="1"/>
      <c r="AC18" s="1"/>
      <c r="AD18" s="1"/>
    </row>
    <row r="19" spans="1:30" ht="38.25">
      <c r="A19" s="4">
        <v>28</v>
      </c>
      <c r="B19" s="1" t="s">
        <v>111</v>
      </c>
      <c r="C19" s="5" t="s">
        <v>112</v>
      </c>
      <c r="D19" s="1" t="s">
        <v>101</v>
      </c>
      <c r="E19" s="1" t="s">
        <v>39</v>
      </c>
      <c r="F19" s="6">
        <v>44146</v>
      </c>
      <c r="G19" s="1"/>
      <c r="H19" s="6">
        <v>44146</v>
      </c>
      <c r="I19" s="4">
        <v>1</v>
      </c>
      <c r="J19" s="7">
        <v>1</v>
      </c>
      <c r="K19" s="7">
        <v>24000</v>
      </c>
      <c r="L19" s="7">
        <v>24000</v>
      </c>
      <c r="M19" s="7">
        <v>24000</v>
      </c>
      <c r="N19" s="7">
        <v>24000</v>
      </c>
      <c r="O19" s="8" t="s">
        <v>102</v>
      </c>
      <c r="P19" s="7">
        <v>0</v>
      </c>
      <c r="Q19" s="7">
        <v>0</v>
      </c>
      <c r="R19" s="1" t="s">
        <v>102</v>
      </c>
      <c r="S19" s="1" t="s">
        <v>103</v>
      </c>
      <c r="T19" s="9" t="str">
        <f>HYPERLINK("https://my.zakupki.prom.ua/cabinet/purchases/state_purchase/view/20965586")</f>
        <v>https://my.zakupki.prom.ua/cabinet/purchases/state_purchase/view/20965586</v>
      </c>
      <c r="U19" s="1" t="s">
        <v>35</v>
      </c>
      <c r="V19" s="4">
        <v>0</v>
      </c>
      <c r="W19" s="1"/>
      <c r="X19" s="1" t="s">
        <v>113</v>
      </c>
      <c r="Y19" s="7">
        <v>24000</v>
      </c>
      <c r="Z19" s="1" t="s">
        <v>36</v>
      </c>
      <c r="AA19" s="1" t="s">
        <v>40</v>
      </c>
      <c r="AB19" s="1"/>
      <c r="AC19" s="1"/>
      <c r="AD19" s="1"/>
    </row>
    <row r="20" spans="1:30" ht="38.25">
      <c r="A20" s="4">
        <v>29</v>
      </c>
      <c r="B20" s="1" t="s">
        <v>114</v>
      </c>
      <c r="C20" s="5" t="s">
        <v>115</v>
      </c>
      <c r="D20" s="1" t="s">
        <v>116</v>
      </c>
      <c r="E20" s="1" t="s">
        <v>39</v>
      </c>
      <c r="F20" s="6">
        <v>44146</v>
      </c>
      <c r="G20" s="1"/>
      <c r="H20" s="6">
        <v>44146</v>
      </c>
      <c r="I20" s="4">
        <v>1</v>
      </c>
      <c r="J20" s="7">
        <v>1</v>
      </c>
      <c r="K20" s="7">
        <v>12000</v>
      </c>
      <c r="L20" s="7">
        <v>12000</v>
      </c>
      <c r="M20" s="7">
        <v>12000</v>
      </c>
      <c r="N20" s="7">
        <v>12000</v>
      </c>
      <c r="O20" s="8" t="s">
        <v>102</v>
      </c>
      <c r="P20" s="7">
        <v>0</v>
      </c>
      <c r="Q20" s="7">
        <v>0</v>
      </c>
      <c r="R20" s="1" t="s">
        <v>102</v>
      </c>
      <c r="S20" s="1" t="s">
        <v>103</v>
      </c>
      <c r="T20" s="9" t="str">
        <f>HYPERLINK("https://my.zakupki.prom.ua/cabinet/purchases/state_purchase/view/20966021")</f>
        <v>https://my.zakupki.prom.ua/cabinet/purchases/state_purchase/view/20966021</v>
      </c>
      <c r="U20" s="1" t="s">
        <v>35</v>
      </c>
      <c r="V20" s="4">
        <v>0</v>
      </c>
      <c r="W20" s="1"/>
      <c r="X20" s="1" t="s">
        <v>117</v>
      </c>
      <c r="Y20" s="7">
        <v>12000</v>
      </c>
      <c r="Z20" s="1" t="s">
        <v>36</v>
      </c>
      <c r="AA20" s="1" t="s">
        <v>37</v>
      </c>
      <c r="AB20" s="1"/>
      <c r="AC20" s="1"/>
      <c r="AD20" s="1"/>
    </row>
    <row r="21" spans="1:30" ht="25.5">
      <c r="A21" s="4">
        <v>30</v>
      </c>
      <c r="B21" s="1" t="s">
        <v>118</v>
      </c>
      <c r="C21" s="5" t="s">
        <v>119</v>
      </c>
      <c r="D21" s="1" t="s">
        <v>120</v>
      </c>
      <c r="E21" s="1" t="s">
        <v>39</v>
      </c>
      <c r="F21" s="6">
        <v>44166</v>
      </c>
      <c r="G21" s="1"/>
      <c r="H21" s="6">
        <v>44186</v>
      </c>
      <c r="I21" s="4">
        <v>1</v>
      </c>
      <c r="J21" s="7">
        <v>8</v>
      </c>
      <c r="K21" s="7">
        <v>108.48</v>
      </c>
      <c r="L21" s="7">
        <v>13.56</v>
      </c>
      <c r="M21" s="7">
        <v>108.48</v>
      </c>
      <c r="N21" s="7">
        <v>13.56</v>
      </c>
      <c r="O21" s="8" t="s">
        <v>121</v>
      </c>
      <c r="P21" s="7">
        <v>0</v>
      </c>
      <c r="Q21" s="7">
        <v>0</v>
      </c>
      <c r="R21" s="1" t="s">
        <v>121</v>
      </c>
      <c r="S21" s="1" t="s">
        <v>122</v>
      </c>
      <c r="T21" s="9" t="str">
        <f>HYPERLINK("https://my.zakupki.prom.ua/cabinet/purchases/state_purchase/view/21625249")</f>
        <v>https://my.zakupki.prom.ua/cabinet/purchases/state_purchase/view/21625249</v>
      </c>
      <c r="U21" s="1" t="s">
        <v>35</v>
      </c>
      <c r="V21" s="4">
        <v>0</v>
      </c>
      <c r="W21" s="1"/>
      <c r="X21" s="1" t="s">
        <v>123</v>
      </c>
      <c r="Y21" s="7">
        <v>108.48</v>
      </c>
      <c r="Z21" s="1" t="s">
        <v>36</v>
      </c>
      <c r="AA21" s="1" t="s">
        <v>37</v>
      </c>
      <c r="AB21" s="1"/>
      <c r="AC21" s="1"/>
      <c r="AD21" s="1"/>
    </row>
    <row r="22" spans="1:30" ht="25.5">
      <c r="A22" s="4">
        <v>31</v>
      </c>
      <c r="B22" s="1" t="s">
        <v>124</v>
      </c>
      <c r="C22" s="5" t="s">
        <v>125</v>
      </c>
      <c r="D22" s="1" t="s">
        <v>126</v>
      </c>
      <c r="E22" s="1" t="s">
        <v>39</v>
      </c>
      <c r="F22" s="6">
        <v>44166</v>
      </c>
      <c r="G22" s="1"/>
      <c r="H22" s="6">
        <v>44186</v>
      </c>
      <c r="I22" s="4">
        <v>1</v>
      </c>
      <c r="J22" s="7">
        <v>15</v>
      </c>
      <c r="K22" s="7">
        <v>1767.6</v>
      </c>
      <c r="L22" s="7">
        <v>117.84</v>
      </c>
      <c r="M22" s="7">
        <v>1767.6</v>
      </c>
      <c r="N22" s="7">
        <v>117.84</v>
      </c>
      <c r="O22" s="8" t="s">
        <v>121</v>
      </c>
      <c r="P22" s="7">
        <v>0</v>
      </c>
      <c r="Q22" s="7">
        <v>0</v>
      </c>
      <c r="R22" s="1" t="s">
        <v>121</v>
      </c>
      <c r="S22" s="1" t="s">
        <v>122</v>
      </c>
      <c r="T22" s="9" t="str">
        <f>HYPERLINK("https://my.zakupki.prom.ua/cabinet/purchases/state_purchase/view/21625500")</f>
        <v>https://my.zakupki.prom.ua/cabinet/purchases/state_purchase/view/21625500</v>
      </c>
      <c r="U22" s="1" t="s">
        <v>35</v>
      </c>
      <c r="V22" s="4">
        <v>0</v>
      </c>
      <c r="W22" s="1"/>
      <c r="X22" s="1" t="s">
        <v>127</v>
      </c>
      <c r="Y22" s="7">
        <v>1767.6</v>
      </c>
      <c r="Z22" s="1" t="s">
        <v>36</v>
      </c>
      <c r="AA22" s="1" t="s">
        <v>37</v>
      </c>
      <c r="AB22" s="1"/>
      <c r="AC22" s="1"/>
      <c r="AD22" s="1"/>
    </row>
    <row r="23" spans="1:30" ht="38.25">
      <c r="A23" s="4">
        <v>32</v>
      </c>
      <c r="B23" s="1" t="s">
        <v>128</v>
      </c>
      <c r="C23" s="5" t="s">
        <v>129</v>
      </c>
      <c r="D23" s="1" t="s">
        <v>130</v>
      </c>
      <c r="E23" s="1" t="s">
        <v>39</v>
      </c>
      <c r="F23" s="6">
        <v>44186</v>
      </c>
      <c r="G23" s="1"/>
      <c r="H23" s="6">
        <v>44186</v>
      </c>
      <c r="I23" s="4">
        <v>1</v>
      </c>
      <c r="J23" s="7">
        <v>1</v>
      </c>
      <c r="K23" s="7">
        <v>300</v>
      </c>
      <c r="L23" s="7">
        <v>300</v>
      </c>
      <c r="M23" s="7">
        <v>300</v>
      </c>
      <c r="N23" s="7">
        <v>300</v>
      </c>
      <c r="O23" s="8" t="s">
        <v>131</v>
      </c>
      <c r="P23" s="7">
        <v>0</v>
      </c>
      <c r="Q23" s="7">
        <v>0</v>
      </c>
      <c r="R23" s="1" t="s">
        <v>131</v>
      </c>
      <c r="S23" s="1" t="s">
        <v>132</v>
      </c>
      <c r="T23" s="9" t="str">
        <f>HYPERLINK("https://my.zakupki.prom.ua/cabinet/purchases/state_purchase/view/22447647")</f>
        <v>https://my.zakupki.prom.ua/cabinet/purchases/state_purchase/view/22447647</v>
      </c>
      <c r="U23" s="1" t="s">
        <v>35</v>
      </c>
      <c r="V23" s="4">
        <v>0</v>
      </c>
      <c r="W23" s="1"/>
      <c r="X23" s="1" t="s">
        <v>133</v>
      </c>
      <c r="Y23" s="7">
        <v>300</v>
      </c>
      <c r="Z23" s="1" t="s">
        <v>36</v>
      </c>
      <c r="AA23" s="1" t="s">
        <v>37</v>
      </c>
      <c r="AB23" s="1"/>
      <c r="AC23" s="1"/>
      <c r="AD23" s="1"/>
    </row>
    <row r="24" spans="1:30" ht="38.25">
      <c r="A24" s="4">
        <v>33</v>
      </c>
      <c r="B24" s="1" t="s">
        <v>134</v>
      </c>
      <c r="C24" s="5" t="s">
        <v>129</v>
      </c>
      <c r="D24" s="1" t="s">
        <v>130</v>
      </c>
      <c r="E24" s="1" t="s">
        <v>39</v>
      </c>
      <c r="F24" s="6">
        <v>44186</v>
      </c>
      <c r="G24" s="1"/>
      <c r="H24" s="6">
        <v>44186</v>
      </c>
      <c r="I24" s="4">
        <v>1</v>
      </c>
      <c r="J24" s="7">
        <v>1</v>
      </c>
      <c r="K24" s="7">
        <v>480</v>
      </c>
      <c r="L24" s="7">
        <v>480</v>
      </c>
      <c r="M24" s="7">
        <v>480</v>
      </c>
      <c r="N24" s="7">
        <v>480</v>
      </c>
      <c r="O24" s="8" t="s">
        <v>131</v>
      </c>
      <c r="P24" s="7">
        <v>0</v>
      </c>
      <c r="Q24" s="7">
        <v>0</v>
      </c>
      <c r="R24" s="1" t="s">
        <v>131</v>
      </c>
      <c r="S24" s="1" t="s">
        <v>132</v>
      </c>
      <c r="T24" s="9" t="str">
        <f>HYPERLINK("https://my.zakupki.prom.ua/cabinet/purchases/state_purchase/view/22447749")</f>
        <v>https://my.zakupki.prom.ua/cabinet/purchases/state_purchase/view/22447749</v>
      </c>
      <c r="U24" s="1" t="s">
        <v>35</v>
      </c>
      <c r="V24" s="4">
        <v>0</v>
      </c>
      <c r="W24" s="1"/>
      <c r="X24" s="1" t="s">
        <v>135</v>
      </c>
      <c r="Y24" s="7">
        <v>480</v>
      </c>
      <c r="Z24" s="1" t="s">
        <v>36</v>
      </c>
      <c r="AA24" s="1" t="s">
        <v>37</v>
      </c>
      <c r="AB24" s="1"/>
      <c r="AC24" s="1"/>
      <c r="AD24" s="1"/>
    </row>
  </sheetData>
  <sheetProtection/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ДДМШ № 8</cp:lastModifiedBy>
  <dcterms:modified xsi:type="dcterms:W3CDTF">2021-10-30T09:48:57Z</dcterms:modified>
  <cp:category/>
  <cp:version/>
  <cp:contentType/>
  <cp:contentStatus/>
</cp:coreProperties>
</file>