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SERVER\Temp\Админ\"/>
    </mc:Choice>
  </mc:AlternateContent>
  <xr:revisionPtr revIDLastSave="0" documentId="13_ncr:1_{D9BA943A-731B-4B38-B592-907D147DDD1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Лист1" sheetId="1" state="hidden" r:id="rId1"/>
    <sheet name="72764875,36" sheetId="4" r:id="rId2"/>
    <sheet name="Лист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5" i="4" l="1"/>
  <c r="C396" i="4" s="1"/>
  <c r="C397" i="4" s="1"/>
  <c r="C398" i="4" s="1"/>
  <c r="C399" i="4" s="1"/>
  <c r="C400" i="4" s="1"/>
  <c r="C401" i="4" s="1"/>
  <c r="C402" i="4" s="1"/>
  <c r="C403" i="4" s="1"/>
  <c r="C404" i="4" s="1"/>
  <c r="C386" i="4"/>
  <c r="C387" i="4" s="1"/>
  <c r="C343" i="4"/>
  <c r="C342" i="4"/>
  <c r="C333" i="4"/>
  <c r="C325" i="4"/>
  <c r="C318" i="4"/>
  <c r="C319" i="4" s="1"/>
  <c r="C320" i="4" s="1"/>
  <c r="C321" i="4" s="1"/>
  <c r="C316" i="4"/>
  <c r="C317" i="4" s="1"/>
  <c r="C304" i="4"/>
  <c r="C303" i="4"/>
  <c r="C299" i="4"/>
  <c r="C294" i="4"/>
  <c r="C295" i="4" s="1"/>
  <c r="C296" i="4" s="1"/>
  <c r="C297" i="4" s="1"/>
  <c r="B294" i="4"/>
  <c r="B295" i="4" s="1"/>
  <c r="B296" i="4" s="1"/>
  <c r="B297" i="4" s="1"/>
  <c r="F242" i="1" l="1"/>
  <c r="F243" i="1"/>
  <c r="F244" i="1"/>
  <c r="F245" i="1"/>
  <c r="F246" i="1"/>
  <c r="F247" i="1"/>
  <c r="F248" i="1"/>
  <c r="F249" i="1"/>
  <c r="F250" i="1"/>
  <c r="F25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L263" i="1"/>
  <c r="M263" i="1" s="1"/>
  <c r="L264" i="1"/>
  <c r="M264" i="1" s="1"/>
  <c r="L265" i="1"/>
  <c r="M265" i="1" s="1"/>
  <c r="L266" i="1"/>
  <c r="M266" i="1" s="1"/>
  <c r="M258" i="1"/>
  <c r="M260" i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L259" i="1"/>
  <c r="M259" i="1" s="1"/>
  <c r="L260" i="1"/>
  <c r="L261" i="1"/>
  <c r="M261" i="1" s="1"/>
  <c r="L262" i="1"/>
  <c r="M262" i="1" s="1"/>
  <c r="H219" i="1"/>
  <c r="L153" i="1"/>
  <c r="M153" i="1" s="1"/>
  <c r="L154" i="1"/>
  <c r="M154" i="1" s="1"/>
  <c r="L155" i="1"/>
  <c r="M155" i="1" s="1"/>
  <c r="L156" i="1"/>
  <c r="M156" i="1" s="1"/>
  <c r="L157" i="1"/>
  <c r="M157" i="1" s="1"/>
  <c r="L128" i="1"/>
  <c r="L129" i="1"/>
  <c r="L130" i="1"/>
  <c r="L131" i="1"/>
  <c r="L132" i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66" i="1"/>
  <c r="K64" i="1"/>
  <c r="L64" i="1" s="1"/>
  <c r="K65" i="1"/>
  <c r="L65" i="1" s="1"/>
  <c r="K66" i="1"/>
  <c r="K67" i="1"/>
  <c r="L67" i="1" s="1"/>
  <c r="K68" i="1"/>
  <c r="L68" i="1" s="1"/>
  <c r="K69" i="1"/>
  <c r="L69" i="1" s="1"/>
  <c r="K70" i="1"/>
  <c r="L70" i="1" s="1"/>
  <c r="M43" i="1"/>
  <c r="L43" i="1"/>
  <c r="L44" i="1"/>
  <c r="M44" i="1" s="1"/>
  <c r="L25" i="1"/>
  <c r="L26" i="1"/>
  <c r="L27" i="1"/>
  <c r="L28" i="1"/>
  <c r="L29" i="1"/>
  <c r="L30" i="1"/>
  <c r="L31" i="1"/>
  <c r="L32" i="1"/>
  <c r="L33" i="1"/>
  <c r="K241" i="1"/>
  <c r="L241" i="1" s="1"/>
  <c r="M241" i="1" s="1"/>
  <c r="D13" i="2"/>
  <c r="D12" i="2"/>
  <c r="D5" i="2"/>
  <c r="D10" i="2"/>
  <c r="D15" i="2"/>
  <c r="C15" i="2"/>
  <c r="J241" i="1" l="1"/>
  <c r="H241" i="1"/>
  <c r="J8" i="1"/>
  <c r="H8" i="1"/>
  <c r="J266" i="1"/>
  <c r="H266" i="1"/>
  <c r="J258" i="1"/>
  <c r="H258" i="1"/>
  <c r="M272" i="1"/>
  <c r="L272" i="1"/>
  <c r="J272" i="1"/>
  <c r="H272" i="1"/>
  <c r="L277" i="1"/>
  <c r="F17" i="1" l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41" i="1"/>
  <c r="F253" i="1"/>
  <c r="F121" i="1"/>
  <c r="F252" i="1"/>
  <c r="F239" i="1"/>
  <c r="F240" i="1"/>
  <c r="F234" i="1"/>
  <c r="F235" i="1"/>
  <c r="F236" i="1"/>
  <c r="F237" i="1"/>
  <c r="F238" i="1"/>
  <c r="F228" i="1"/>
  <c r="F229" i="1"/>
  <c r="F230" i="1"/>
  <c r="F231" i="1"/>
  <c r="F232" i="1"/>
  <c r="F233" i="1"/>
  <c r="F227" i="1"/>
  <c r="F223" i="1"/>
  <c r="F224" i="1"/>
  <c r="F225" i="1"/>
  <c r="F222" i="1"/>
  <c r="F217" i="1"/>
  <c r="F218" i="1"/>
  <c r="F219" i="1"/>
  <c r="F216" i="1"/>
  <c r="F207" i="1"/>
  <c r="F208" i="1"/>
  <c r="F209" i="1"/>
  <c r="F210" i="1"/>
  <c r="F211" i="1"/>
  <c r="F212" i="1"/>
  <c r="F213" i="1"/>
  <c r="F214" i="1"/>
  <c r="F206" i="1"/>
  <c r="F194" i="1"/>
  <c r="F196" i="1"/>
  <c r="F197" i="1"/>
  <c r="F198" i="1"/>
  <c r="F199" i="1"/>
  <c r="F200" i="1"/>
  <c r="F201" i="1"/>
  <c r="F202" i="1"/>
  <c r="F203" i="1"/>
  <c r="F204" i="1"/>
  <c r="F193" i="1"/>
  <c r="F187" i="1"/>
  <c r="F188" i="1"/>
  <c r="F189" i="1"/>
  <c r="F183" i="1"/>
  <c r="F184" i="1"/>
  <c r="F185" i="1"/>
  <c r="F186" i="1"/>
  <c r="F175" i="1"/>
  <c r="F176" i="1"/>
  <c r="F177" i="1"/>
  <c r="F178" i="1"/>
  <c r="F179" i="1"/>
  <c r="F180" i="1"/>
  <c r="F181" i="1"/>
  <c r="F182" i="1"/>
  <c r="F169" i="1"/>
  <c r="F170" i="1"/>
  <c r="F171" i="1"/>
  <c r="F172" i="1"/>
  <c r="F173" i="1"/>
  <c r="F174" i="1"/>
  <c r="F164" i="1"/>
  <c r="F165" i="1"/>
  <c r="F166" i="1"/>
  <c r="F167" i="1"/>
  <c r="F168" i="1"/>
  <c r="F162" i="1"/>
  <c r="F163" i="1"/>
  <c r="F161" i="1"/>
  <c r="F158" i="1"/>
  <c r="F156" i="1"/>
  <c r="F157" i="1"/>
  <c r="F152" i="1"/>
  <c r="F153" i="1"/>
  <c r="F154" i="1"/>
  <c r="F155" i="1"/>
  <c r="F147" i="1"/>
  <c r="F148" i="1"/>
  <c r="F149" i="1"/>
  <c r="F150" i="1"/>
  <c r="F151" i="1"/>
  <c r="F146" i="1"/>
  <c r="F141" i="1"/>
  <c r="F142" i="1"/>
  <c r="F143" i="1"/>
  <c r="F144" i="1"/>
  <c r="F134" i="1"/>
  <c r="F135" i="1"/>
  <c r="F136" i="1"/>
  <c r="F137" i="1"/>
  <c r="F138" i="1"/>
  <c r="F139" i="1"/>
  <c r="F140" i="1"/>
  <c r="F130" i="1"/>
  <c r="F131" i="1"/>
  <c r="F133" i="1"/>
  <c r="F127" i="1"/>
  <c r="F128" i="1"/>
  <c r="F129" i="1"/>
  <c r="F123" i="1"/>
  <c r="F124" i="1"/>
  <c r="F125" i="1"/>
  <c r="F126" i="1"/>
  <c r="F113" i="1"/>
  <c r="F114" i="1"/>
  <c r="F115" i="1"/>
  <c r="F116" i="1"/>
  <c r="F117" i="1"/>
  <c r="F118" i="1"/>
  <c r="F119" i="1"/>
  <c r="F120" i="1"/>
  <c r="F122" i="1"/>
  <c r="F112" i="1"/>
  <c r="F103" i="1"/>
  <c r="F104" i="1"/>
  <c r="F105" i="1"/>
  <c r="F106" i="1"/>
  <c r="F107" i="1"/>
  <c r="F108" i="1"/>
  <c r="F109" i="1"/>
  <c r="F110" i="1"/>
  <c r="F102" i="1"/>
  <c r="F93" i="1"/>
  <c r="F94" i="1"/>
  <c r="F95" i="1"/>
  <c r="F96" i="1"/>
  <c r="F97" i="1"/>
  <c r="F98" i="1"/>
  <c r="F99" i="1"/>
  <c r="F100" i="1"/>
  <c r="F92" i="1"/>
  <c r="F83" i="1"/>
  <c r="F84" i="1"/>
  <c r="F85" i="1"/>
  <c r="F86" i="1"/>
  <c r="F87" i="1"/>
  <c r="F88" i="1"/>
  <c r="F89" i="1"/>
  <c r="F90" i="1"/>
  <c r="F82" i="1"/>
  <c r="F73" i="1"/>
  <c r="F74" i="1"/>
  <c r="F75" i="1"/>
  <c r="F76" i="1"/>
  <c r="F77" i="1"/>
  <c r="F78" i="1"/>
  <c r="F79" i="1"/>
  <c r="F80" i="1"/>
  <c r="F72" i="1"/>
  <c r="F64" i="1"/>
  <c r="F65" i="1"/>
  <c r="F66" i="1"/>
  <c r="F67" i="1"/>
  <c r="F68" i="1"/>
  <c r="F69" i="1"/>
  <c r="F70" i="1"/>
  <c r="F63" i="1"/>
  <c r="F59" i="1"/>
  <c r="F60" i="1"/>
  <c r="F55" i="1"/>
  <c r="F56" i="1"/>
  <c r="F57" i="1"/>
  <c r="F58" i="1"/>
  <c r="F47" i="1"/>
  <c r="F48" i="1"/>
  <c r="F49" i="1"/>
  <c r="F50" i="1"/>
  <c r="F51" i="1"/>
  <c r="F52" i="1"/>
  <c r="F53" i="1"/>
  <c r="F54" i="1"/>
  <c r="F46" i="1"/>
  <c r="F41" i="1"/>
  <c r="F42" i="1"/>
  <c r="F43" i="1"/>
  <c r="F44" i="1"/>
  <c r="F36" i="1"/>
  <c r="F37" i="1"/>
  <c r="F38" i="1"/>
  <c r="F39" i="1"/>
  <c r="F40" i="1"/>
  <c r="F18" i="1"/>
  <c r="F19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8" i="1"/>
  <c r="F9" i="1"/>
  <c r="F10" i="1"/>
  <c r="F11" i="1"/>
  <c r="F12" i="1"/>
  <c r="F13" i="1"/>
  <c r="F14" i="1"/>
  <c r="F7" i="1"/>
  <c r="K8" i="1" l="1"/>
  <c r="L8" i="1" s="1"/>
  <c r="M8" i="1" s="1"/>
  <c r="L61" i="1"/>
  <c r="M61" i="1" s="1"/>
  <c r="M277" i="1" l="1"/>
  <c r="L252" i="1"/>
  <c r="M252" i="1" s="1"/>
  <c r="L242" i="1"/>
  <c r="L243" i="1"/>
  <c r="L244" i="1"/>
  <c r="L245" i="1"/>
  <c r="L246" i="1"/>
  <c r="L247" i="1"/>
  <c r="L248" i="1"/>
  <c r="L249" i="1"/>
  <c r="L251" i="1"/>
  <c r="L239" i="1"/>
  <c r="M239" i="1" s="1"/>
  <c r="L240" i="1"/>
  <c r="M240" i="1" s="1"/>
  <c r="L227" i="1"/>
  <c r="M227" i="1" s="1"/>
  <c r="L228" i="1"/>
  <c r="M228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15" i="1"/>
  <c r="M215" i="1" s="1"/>
  <c r="L216" i="1"/>
  <c r="M216" i="1" s="1"/>
  <c r="L217" i="1"/>
  <c r="M217" i="1" s="1"/>
  <c r="L218" i="1"/>
  <c r="M218" i="1" s="1"/>
  <c r="L220" i="1"/>
  <c r="M220" i="1" s="1"/>
  <c r="L205" i="1"/>
  <c r="M205" i="1" s="1"/>
  <c r="L206" i="1"/>
  <c r="M206" i="1" s="1"/>
  <c r="L207" i="1"/>
  <c r="M207" i="1" s="1"/>
  <c r="L208" i="1"/>
  <c r="M208" i="1" s="1"/>
  <c r="L195" i="1"/>
  <c r="M195" i="1" s="1"/>
  <c r="L197" i="1"/>
  <c r="M197" i="1" s="1"/>
  <c r="L198" i="1"/>
  <c r="M198" i="1" s="1"/>
  <c r="L199" i="1"/>
  <c r="M199" i="1" s="1"/>
  <c r="L200" i="1"/>
  <c r="M200" i="1" s="1"/>
  <c r="L190" i="1"/>
  <c r="M190" i="1" s="1"/>
  <c r="L187" i="1"/>
  <c r="M187" i="1" s="1"/>
  <c r="L188" i="1"/>
  <c r="M188" i="1" s="1"/>
  <c r="L181" i="1"/>
  <c r="M181" i="1" s="1"/>
  <c r="L182" i="1"/>
  <c r="M182" i="1" s="1"/>
  <c r="L166" i="1"/>
  <c r="M166" i="1" s="1"/>
  <c r="L170" i="1"/>
  <c r="M170" i="1" s="1"/>
  <c r="L162" i="1"/>
  <c r="M162" i="1" s="1"/>
  <c r="L152" i="1"/>
  <c r="M152" i="1" s="1"/>
  <c r="L145" i="1"/>
  <c r="M145" i="1" s="1"/>
  <c r="M131" i="1"/>
  <c r="M132" i="1"/>
  <c r="L134" i="1"/>
  <c r="M134" i="1" s="1"/>
  <c r="L126" i="1"/>
  <c r="M126" i="1" s="1"/>
  <c r="L127" i="1"/>
  <c r="M127" i="1" s="1"/>
  <c r="M128" i="1"/>
  <c r="M129" i="1"/>
  <c r="M130" i="1"/>
  <c r="L121" i="1"/>
  <c r="M121" i="1" s="1"/>
  <c r="L122" i="1"/>
  <c r="M122" i="1" s="1"/>
  <c r="L125" i="1"/>
  <c r="M125" i="1" s="1"/>
  <c r="L111" i="1"/>
  <c r="M111" i="1" s="1"/>
  <c r="L91" i="1"/>
  <c r="M91" i="1" s="1"/>
  <c r="L60" i="1"/>
  <c r="M60" i="1" s="1"/>
  <c r="L56" i="1"/>
  <c r="M56" i="1" s="1"/>
  <c r="L57" i="1"/>
  <c r="M57" i="1" s="1"/>
  <c r="L58" i="1"/>
  <c r="M58" i="1" s="1"/>
  <c r="L59" i="1"/>
  <c r="M59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M25" i="1"/>
  <c r="M26" i="1"/>
  <c r="M27" i="1"/>
  <c r="M28" i="1"/>
  <c r="M30" i="1"/>
  <c r="M31" i="1"/>
  <c r="M32" i="1"/>
  <c r="M33" i="1"/>
  <c r="L34" i="1"/>
  <c r="M34" i="1" s="1"/>
  <c r="L35" i="1"/>
  <c r="M35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11" i="1"/>
  <c r="M11" i="1" s="1"/>
  <c r="L12" i="1"/>
  <c r="M12" i="1" s="1"/>
  <c r="L7" i="1"/>
  <c r="M7" i="1" s="1"/>
  <c r="L45" i="1"/>
  <c r="M45" i="1" s="1"/>
  <c r="L16" i="1"/>
  <c r="M16" i="1" s="1"/>
  <c r="L14" i="1"/>
  <c r="M14" i="1" s="1"/>
  <c r="L15" i="1"/>
  <c r="M15" i="1" s="1"/>
  <c r="L13" i="1"/>
  <c r="M13" i="1" s="1"/>
  <c r="L113" i="1" l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12" i="1"/>
  <c r="M11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02" i="1"/>
  <c r="M10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82" i="1"/>
  <c r="M82" i="1" s="1"/>
  <c r="L92" i="1"/>
  <c r="M92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63" i="1"/>
  <c r="L63" i="1" s="1"/>
  <c r="H153" i="1" l="1"/>
  <c r="J252" i="1" l="1"/>
  <c r="J239" i="1"/>
  <c r="J240" i="1"/>
  <c r="J228" i="1"/>
  <c r="J223" i="1"/>
  <c r="J224" i="1"/>
  <c r="J225" i="1"/>
  <c r="J226" i="1"/>
  <c r="J217" i="1"/>
  <c r="J218" i="1"/>
  <c r="J220" i="1"/>
  <c r="J207" i="1"/>
  <c r="J208" i="1"/>
  <c r="J197" i="1"/>
  <c r="J198" i="1"/>
  <c r="J199" i="1"/>
  <c r="J200" i="1"/>
  <c r="J188" i="1"/>
  <c r="J190" i="1"/>
  <c r="J187" i="1"/>
  <c r="J182" i="1"/>
  <c r="J181" i="1"/>
  <c r="J166" i="1"/>
  <c r="J170" i="1"/>
  <c r="J162" i="1"/>
  <c r="J152" i="1"/>
  <c r="J153" i="1"/>
  <c r="J154" i="1"/>
  <c r="J128" i="1"/>
  <c r="J129" i="1"/>
  <c r="J130" i="1"/>
  <c r="J131" i="1"/>
  <c r="J132" i="1"/>
  <c r="J134" i="1"/>
  <c r="J125" i="1"/>
  <c r="J126" i="1"/>
  <c r="J127" i="1"/>
  <c r="J113" i="1"/>
  <c r="J114" i="1"/>
  <c r="J115" i="1"/>
  <c r="J116" i="1"/>
  <c r="J117" i="1"/>
  <c r="J118" i="1"/>
  <c r="J119" i="1"/>
  <c r="J120" i="1"/>
  <c r="J121" i="1"/>
  <c r="J122" i="1"/>
  <c r="J103" i="1"/>
  <c r="J104" i="1"/>
  <c r="J105" i="1"/>
  <c r="J106" i="1"/>
  <c r="J107" i="1"/>
  <c r="J108" i="1"/>
  <c r="J109" i="1"/>
  <c r="J110" i="1"/>
  <c r="J93" i="1"/>
  <c r="J94" i="1"/>
  <c r="J95" i="1"/>
  <c r="J96" i="1"/>
  <c r="J97" i="1"/>
  <c r="J98" i="1"/>
  <c r="J99" i="1"/>
  <c r="J100" i="1"/>
  <c r="J83" i="1"/>
  <c r="J84" i="1"/>
  <c r="J85" i="1"/>
  <c r="J86" i="1"/>
  <c r="J87" i="1"/>
  <c r="J88" i="1"/>
  <c r="J89" i="1"/>
  <c r="J90" i="1"/>
  <c r="J73" i="1"/>
  <c r="J74" i="1"/>
  <c r="J75" i="1"/>
  <c r="J76" i="1"/>
  <c r="J77" i="1"/>
  <c r="J78" i="1"/>
  <c r="J79" i="1"/>
  <c r="J80" i="1"/>
  <c r="J64" i="1"/>
  <c r="J65" i="1"/>
  <c r="J66" i="1"/>
  <c r="J67" i="1"/>
  <c r="J68" i="1"/>
  <c r="J69" i="1"/>
  <c r="J70" i="1"/>
  <c r="J57" i="1"/>
  <c r="J58" i="1"/>
  <c r="J59" i="1"/>
  <c r="J60" i="1"/>
  <c r="J61" i="1"/>
  <c r="J49" i="1"/>
  <c r="J50" i="1"/>
  <c r="J51" i="1"/>
  <c r="J52" i="1"/>
  <c r="J53" i="1"/>
  <c r="J54" i="1"/>
  <c r="J55" i="1"/>
  <c r="J56" i="1"/>
  <c r="J42" i="1"/>
  <c r="J43" i="1"/>
  <c r="J44" i="1"/>
  <c r="J36" i="1"/>
  <c r="J37" i="1"/>
  <c r="J38" i="1"/>
  <c r="J39" i="1"/>
  <c r="J40" i="1"/>
  <c r="J18" i="1"/>
  <c r="J19" i="1"/>
  <c r="J21" i="1"/>
  <c r="J12" i="1"/>
  <c r="J13" i="1"/>
  <c r="J14" i="1"/>
  <c r="J15" i="1"/>
  <c r="J16" i="1"/>
  <c r="J17" i="1"/>
  <c r="L276" i="1"/>
  <c r="M276" i="1" s="1"/>
  <c r="L270" i="1"/>
  <c r="M270" i="1" s="1"/>
  <c r="L271" i="1"/>
  <c r="M271" i="1" s="1"/>
  <c r="L273" i="1"/>
  <c r="M273" i="1" s="1"/>
  <c r="L274" i="1"/>
  <c r="M274" i="1" s="1"/>
  <c r="I275" i="1"/>
  <c r="L275" i="1" s="1"/>
  <c r="M275" i="1" s="1"/>
  <c r="L269" i="1"/>
  <c r="M269" i="1" s="1"/>
  <c r="L267" i="1"/>
  <c r="M267" i="1" s="1"/>
  <c r="L268" i="1"/>
  <c r="M268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J227" i="1"/>
  <c r="L229" i="1"/>
  <c r="M229" i="1" s="1"/>
  <c r="L230" i="1"/>
  <c r="M230" i="1" s="1"/>
  <c r="L231" i="1"/>
  <c r="M231" i="1" s="1"/>
  <c r="L232" i="1"/>
  <c r="M232" i="1" s="1"/>
  <c r="J222" i="1"/>
  <c r="J216" i="1"/>
  <c r="L219" i="1"/>
  <c r="M219" i="1" s="1"/>
  <c r="J206" i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01" i="1"/>
  <c r="M201" i="1" s="1"/>
  <c r="L202" i="1"/>
  <c r="M202" i="1" s="1"/>
  <c r="L203" i="1"/>
  <c r="M203" i="1" s="1"/>
  <c r="L204" i="1"/>
  <c r="M204" i="1" s="1"/>
  <c r="L196" i="1"/>
  <c r="M196" i="1" s="1"/>
  <c r="I192" i="1"/>
  <c r="L192" i="1" s="1"/>
  <c r="M192" i="1" s="1"/>
  <c r="L193" i="1"/>
  <c r="M193" i="1" s="1"/>
  <c r="L194" i="1"/>
  <c r="M194" i="1" s="1"/>
  <c r="I191" i="1"/>
  <c r="L191" i="1" s="1"/>
  <c r="M191" i="1" s="1"/>
  <c r="I189" i="1"/>
  <c r="L189" i="1" s="1"/>
  <c r="M189" i="1" s="1"/>
  <c r="L183" i="1"/>
  <c r="M183" i="1" s="1"/>
  <c r="L184" i="1"/>
  <c r="M184" i="1" s="1"/>
  <c r="L185" i="1"/>
  <c r="M185" i="1" s="1"/>
  <c r="L186" i="1"/>
  <c r="M186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71" i="1"/>
  <c r="M171" i="1" s="1"/>
  <c r="L165" i="1"/>
  <c r="M165" i="1" s="1"/>
  <c r="L167" i="1"/>
  <c r="M167" i="1" s="1"/>
  <c r="I168" i="1"/>
  <c r="L168" i="1" s="1"/>
  <c r="M168" i="1" s="1"/>
  <c r="L169" i="1"/>
  <c r="M169" i="1" s="1"/>
  <c r="L161" i="1"/>
  <c r="M161" i="1" s="1"/>
  <c r="L163" i="1"/>
  <c r="M163" i="1" s="1"/>
  <c r="L164" i="1"/>
  <c r="M164" i="1" s="1"/>
  <c r="L158" i="1"/>
  <c r="M158" i="1" s="1"/>
  <c r="I159" i="1"/>
  <c r="L159" i="1" s="1"/>
  <c r="M159" i="1" s="1"/>
  <c r="I160" i="1"/>
  <c r="L160" i="1" s="1"/>
  <c r="M160" i="1" s="1"/>
  <c r="J155" i="1"/>
  <c r="J156" i="1"/>
  <c r="I147" i="1"/>
  <c r="L147" i="1" s="1"/>
  <c r="M147" i="1" s="1"/>
  <c r="I148" i="1"/>
  <c r="L148" i="1" s="1"/>
  <c r="M148" i="1" s="1"/>
  <c r="I149" i="1"/>
  <c r="L149" i="1" s="1"/>
  <c r="M149" i="1" s="1"/>
  <c r="I150" i="1"/>
  <c r="L150" i="1" s="1"/>
  <c r="M150" i="1" s="1"/>
  <c r="I151" i="1"/>
  <c r="L151" i="1" s="1"/>
  <c r="M151" i="1" s="1"/>
  <c r="I146" i="1"/>
  <c r="L146" i="1" s="1"/>
  <c r="M146" i="1" s="1"/>
  <c r="L136" i="1"/>
  <c r="M136" i="1" s="1"/>
  <c r="L137" i="1"/>
  <c r="M137" i="1" s="1"/>
  <c r="I138" i="1"/>
  <c r="L138" i="1" s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I135" i="1"/>
  <c r="L135" i="1" s="1"/>
  <c r="M135" i="1" s="1"/>
  <c r="L133" i="1"/>
  <c r="M133" i="1" s="1"/>
  <c r="I124" i="1"/>
  <c r="L124" i="1" s="1"/>
  <c r="M124" i="1" s="1"/>
  <c r="L123" i="1"/>
  <c r="M123" i="1" s="1"/>
  <c r="J112" i="1"/>
  <c r="J102" i="1"/>
  <c r="J92" i="1"/>
  <c r="J82" i="1"/>
  <c r="J72" i="1"/>
  <c r="J63" i="1"/>
  <c r="J46" i="1"/>
  <c r="J47" i="1"/>
  <c r="J48" i="1"/>
  <c r="J41" i="1"/>
  <c r="J45" i="1"/>
  <c r="M29" i="1"/>
  <c r="J11" i="1"/>
  <c r="J7" i="1"/>
  <c r="J141" i="1" l="1"/>
  <c r="J149" i="1"/>
  <c r="J177" i="1"/>
  <c r="J173" i="1"/>
  <c r="J201" i="1"/>
  <c r="J235" i="1"/>
  <c r="J270" i="1"/>
  <c r="J265" i="1"/>
  <c r="J275" i="1"/>
  <c r="J146" i="1"/>
  <c r="J194" i="1"/>
  <c r="J196" i="1"/>
  <c r="J143" i="1"/>
  <c r="J151" i="1"/>
  <c r="J147" i="1"/>
  <c r="J179" i="1"/>
  <c r="J175" i="1"/>
  <c r="J171" i="1"/>
  <c r="J189" i="1"/>
  <c r="J203" i="1"/>
  <c r="J233" i="1"/>
  <c r="J268" i="1"/>
  <c r="J263" i="1"/>
  <c r="J273" i="1"/>
  <c r="J123" i="1"/>
  <c r="J138" i="1"/>
  <c r="J136" i="1"/>
  <c r="J160" i="1"/>
  <c r="J158" i="1"/>
  <c r="J164" i="1"/>
  <c r="J168" i="1"/>
  <c r="J183" i="1"/>
  <c r="J185" i="1"/>
  <c r="J193" i="1"/>
  <c r="J191" i="1"/>
  <c r="J213" i="1"/>
  <c r="J211" i="1"/>
  <c r="J209" i="1"/>
  <c r="J219" i="1"/>
  <c r="J231" i="1"/>
  <c r="J229" i="1"/>
  <c r="J238" i="1"/>
  <c r="J255" i="1"/>
  <c r="J253" i="1"/>
  <c r="J260" i="1"/>
  <c r="J257" i="1"/>
  <c r="J124" i="1"/>
  <c r="J139" i="1"/>
  <c r="J137" i="1"/>
  <c r="J135" i="1"/>
  <c r="J133" i="1"/>
  <c r="J144" i="1"/>
  <c r="J142" i="1"/>
  <c r="J140" i="1"/>
  <c r="J150" i="1"/>
  <c r="J148" i="1"/>
  <c r="J159" i="1"/>
  <c r="J157" i="1"/>
  <c r="J163" i="1"/>
  <c r="J161" i="1"/>
  <c r="J169" i="1"/>
  <c r="J167" i="1"/>
  <c r="J165" i="1"/>
  <c r="J180" i="1"/>
  <c r="J178" i="1"/>
  <c r="J176" i="1"/>
  <c r="J174" i="1"/>
  <c r="J172" i="1"/>
  <c r="J184" i="1"/>
  <c r="J186" i="1"/>
  <c r="J192" i="1"/>
  <c r="J204" i="1"/>
  <c r="J202" i="1"/>
  <c r="J214" i="1"/>
  <c r="J212" i="1"/>
  <c r="J210" i="1"/>
  <c r="J236" i="1"/>
  <c r="J234" i="1"/>
  <c r="J232" i="1"/>
  <c r="J230" i="1"/>
  <c r="J237" i="1"/>
  <c r="J256" i="1"/>
  <c r="J254" i="1"/>
  <c r="J261" i="1"/>
  <c r="J259" i="1"/>
  <c r="J271" i="1"/>
  <c r="J269" i="1"/>
  <c r="J267" i="1"/>
  <c r="J264" i="1"/>
  <c r="J262" i="1"/>
  <c r="J276" i="1"/>
  <c r="J274" i="1"/>
  <c r="H11" i="1" l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H102" i="1"/>
  <c r="H103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6" i="1"/>
  <c r="H197" i="1"/>
  <c r="H198" i="1"/>
  <c r="H199" i="1"/>
  <c r="H200" i="1"/>
  <c r="H201" i="1"/>
  <c r="H202" i="1"/>
  <c r="H203" i="1"/>
  <c r="H204" i="1"/>
  <c r="H206" i="1"/>
  <c r="H207" i="1"/>
  <c r="H208" i="1"/>
  <c r="H209" i="1"/>
  <c r="H210" i="1"/>
  <c r="H211" i="1"/>
  <c r="H212" i="1"/>
  <c r="H213" i="1"/>
  <c r="H216" i="1"/>
  <c r="H217" i="1"/>
  <c r="H218" i="1"/>
  <c r="H220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52" i="1"/>
  <c r="H253" i="1"/>
  <c r="H254" i="1"/>
  <c r="H255" i="1"/>
  <c r="H256" i="1"/>
  <c r="H257" i="1"/>
  <c r="H259" i="1"/>
  <c r="H260" i="1"/>
  <c r="H261" i="1"/>
  <c r="H262" i="1"/>
  <c r="H263" i="1"/>
  <c r="H264" i="1"/>
  <c r="H265" i="1"/>
  <c r="H267" i="1"/>
  <c r="H268" i="1"/>
  <c r="H269" i="1"/>
  <c r="H270" i="1"/>
  <c r="H271" i="1"/>
  <c r="H273" i="1"/>
  <c r="H275" i="1"/>
  <c r="H276" i="1"/>
  <c r="H7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4" i="1"/>
  <c r="H65" i="1"/>
  <c r="H66" i="1"/>
  <c r="H67" i="1"/>
  <c r="H68" i="1"/>
  <c r="H69" i="1"/>
  <c r="H70" i="1"/>
  <c r="H214" i="1"/>
  <c r="H274" i="1"/>
  <c r="H279" i="1" l="1"/>
  <c r="H5" i="1" s="1"/>
  <c r="F45" i="1"/>
  <c r="F16" i="1"/>
  <c r="F15" i="1"/>
  <c r="F226" i="1"/>
  <c r="F220" i="1"/>
  <c r="F192" i="1"/>
  <c r="F191" i="1"/>
  <c r="F190" i="1"/>
  <c r="F160" i="1"/>
  <c r="F159" i="1"/>
  <c r="F61" i="1"/>
  <c r="H282" i="1" l="1"/>
  <c r="F279" i="1"/>
  <c r="F282" i="1" s="1"/>
  <c r="J279" i="1" l="1"/>
  <c r="J5" i="1" s="1"/>
  <c r="L5" i="1" s="1"/>
  <c r="M5" i="1" s="1"/>
  <c r="L6" i="1" l="1"/>
  <c r="J281" i="1"/>
</calcChain>
</file>

<file path=xl/sharedStrings.xml><?xml version="1.0" encoding="utf-8"?>
<sst xmlns="http://schemas.openxmlformats.org/spreadsheetml/2006/main" count="1426" uniqueCount="472">
  <si>
    <t>№ п/п</t>
  </si>
  <si>
    <t>Найменування  послуг</t>
  </si>
  <si>
    <t>Од. виміру</t>
  </si>
  <si>
    <t>кількість</t>
  </si>
  <si>
    <t>Викошування  газонів  при висоті трави  понад 10 см -всього :</t>
  </si>
  <si>
    <t>в т.ч.:       - суцільних,</t>
  </si>
  <si>
    <t>100 м 2</t>
  </si>
  <si>
    <t xml:space="preserve">                 - комбінованих,</t>
  </si>
  <si>
    <t xml:space="preserve">                 -суцільних на схилах.</t>
  </si>
  <si>
    <t xml:space="preserve">Прибирання скошеної трави </t>
  </si>
  <si>
    <t>100 м2</t>
  </si>
  <si>
    <t>Суцільне внесення в грунт мінеральних добрив (з вартістю матеріалу: нітроамофоска або еквіваленту)при нормі 20гр/м2</t>
  </si>
  <si>
    <t>т</t>
  </si>
  <si>
    <t>Суцільне внесення в грунт мінеральних добрив (з вартістю матеріалу: нітроамофоска або еквіваленту)при нормі 40гр/м2</t>
  </si>
  <si>
    <t>Суцільне внесення в грунт мінеральних добрив ((з вартістю матеріалу:суперфосфат (простий гранульований  або еквівалент))при нормі 40гр/м2</t>
  </si>
  <si>
    <t>Суцільне внесення в грунт мінеральних добрив ((з вартістю матеріалу:суперфосфат (простий гранульований  або еквівалент))при нормі 60гр/м2</t>
  </si>
  <si>
    <t>Обробка газонів гербіцидами із застосуванням обприскувача (з вартістю матеріалу:гербіцид ЛІНТУР 70 або еквівалент)</t>
  </si>
  <si>
    <t>Обробка газонів фунгіцидом із застосуванням обприскувача (з вартістю матеріалу: ХОРУС 75ВГ або еквівалент)</t>
  </si>
  <si>
    <t>Очищення газонів і квітників від піску та шлаку при шарі до 10 см</t>
  </si>
  <si>
    <t>м2</t>
  </si>
  <si>
    <t>Очищення газонів і квітників, пристовбурних лунок від опалого листя   при:</t>
  </si>
  <si>
    <t>-     малій засміченості</t>
  </si>
  <si>
    <t>-         середній засміченості</t>
  </si>
  <si>
    <t>-      великій засміченості</t>
  </si>
  <si>
    <t>Очищення газонів і квітників від опалого сухого листя за допомогою повітродувки при малій засміченості</t>
  </si>
  <si>
    <t>Очищення газонів і квітників від опалого мокрого листя за допомогою повітродувки при малій засміченості</t>
  </si>
  <si>
    <t>Очищення газонів і квітників від опалого сухого листя за допомогою повітродувки при середній засміченості</t>
  </si>
  <si>
    <t>Очищення газонів і квітників від опалого мокрого листя за допомогою повітродувки при середній засміченості</t>
  </si>
  <si>
    <t>Очищення газонів і квітників від опалого сухого листя за допомогою повітродувки при великій засміченості</t>
  </si>
  <si>
    <t>Очищення газонів і квітників від опалого мокрого листя за допомогою повітродувки при великій засміченості</t>
  </si>
  <si>
    <t>Прополювання квітників з розпушуванням грунту-середнього при забур̓ яненості</t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</si>
  <si>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слабкій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</si>
  <si>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середній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</si>
  <si>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2"/>
        <color rgb="FF000000"/>
        <rFont val="Times New Roman"/>
        <family val="1"/>
        <charset val="204"/>
      </rPr>
      <t>великій</t>
    </r>
  </si>
  <si>
    <t>Поливання квітів зі шлангу ПМ</t>
  </si>
  <si>
    <t>Прищипування квіткових рослин перше</t>
  </si>
  <si>
    <t>шт</t>
  </si>
  <si>
    <t>Прищипування квіткових рослин друге</t>
  </si>
  <si>
    <t>Очищення квітників від стеблин квіткових рослин</t>
  </si>
  <si>
    <t>Вибіркове обрізування квіток баготорічників, що відцвіли</t>
  </si>
  <si>
    <t>100 шт</t>
  </si>
  <si>
    <t>Перекопування міжрядь квіткових культур на грунтах: середніх при середній забур̓яненості</t>
  </si>
  <si>
    <t>Підживлення рослин квіткових міндобривами (з вартістю матеріалу:нітроамофоска або еквівалент</t>
  </si>
  <si>
    <t>100м2</t>
  </si>
  <si>
    <t>Обробка біостимуляторами із застосуванням ранцевого обприскувача у грунті зрілих квіткових рослин (з вартістю матеріалу: біостимулятор МС Set (Максикроп завязь)або еквівалент)</t>
  </si>
  <si>
    <t>Обробка стимуляторами із застосуванням ранцевого обприскувача у грунті зрілих квіткових рослин( з вартістю матеріалу : Топаз 100 ЕС к.е. або еквівалент)</t>
  </si>
  <si>
    <t>Обробка стимуляторами із застосуванням ранцевого обприскувача у грунті зрілих квіткових рослин (з вартістю матеріалу: стимулятор Епін або еквівалент)</t>
  </si>
  <si>
    <t>Обробка стимуляторами із застосуванням ранцевого обприскувача у грунті зрілих квіткових рослин (з вартістю матеріалу: Енвідор 240SC.k.c.або еквівалент)</t>
  </si>
  <si>
    <t>Суцільне внесення в грунт мінеральних добрив (після перекопування квітників), ((з вартістю матеріалу: суперфосфат (простий гранульований або еквіваленту при нормі 60гр./м2 ))</t>
  </si>
  <si>
    <t>Розгортання у квітниках кущів троянд, віком понад 6 років</t>
  </si>
  <si>
    <t>Перекопування міжрядь троянд з прополюванням бур̓янів</t>
  </si>
  <si>
    <t xml:space="preserve">Прополювання  троянд  перше  на середніх грунтах    </t>
  </si>
  <si>
    <t xml:space="preserve">Прополювання  троянд  наступне  на середніх грунтах    </t>
  </si>
  <si>
    <t xml:space="preserve"> м 2</t>
  </si>
  <si>
    <t>Улаштування підстильного шару з мульчі декоративної колорірованої на площі троянд</t>
  </si>
  <si>
    <t>Видалення порослі кущів колючих порід секатором</t>
  </si>
  <si>
    <t xml:space="preserve">100 шт </t>
  </si>
  <si>
    <t>Вибіркове обрізування квіток троянд, що відцвіли</t>
  </si>
  <si>
    <t xml:space="preserve"> Поливання троянд зі шлангу ПМ </t>
  </si>
  <si>
    <t>Обрізування у квітниках кущів троянд чайно-гібридних</t>
  </si>
  <si>
    <t>Підгортання на зиму у квітниках кущів троянд, віком понад 6 років</t>
  </si>
  <si>
    <t>Внесення мінеральних добрив в ямки під кущі троянд (з вартістю матеріалу: нітроамофоска  або еквівалент, при нормі внесення 40гр на кущ)</t>
  </si>
  <si>
    <t>Обробка добривом із застосування ранцевого обприскувача кущів троянд висотою до 3 м діаметром до 1 м (з вартістю матеріалу:стимулятор Епін або еквівалент)</t>
  </si>
  <si>
    <t>Обробка стимуляторами із застосуванням ранцевого обприскувача кущів троянд висотою до 3м діаметром до 1м (з вартістю матеріалу: топаз 100 ЕС к.е. або еквівалент)</t>
  </si>
  <si>
    <t>Обробка добривом із застосування ранцевого обприскувача кущів троянд висотою до 3 м діаметром до 1 м (з вартістю матеріалу: біостимулятор Енвідор або еквівалент)</t>
  </si>
  <si>
    <t>Обробка добривом із застосування ранцевого обприскувача кущів троянд висотою до 3 м діаметром до 1 м (з вартістю матеріалу: біостимулятор МС Set (Макрисоп завязь) або еквівалент)</t>
  </si>
  <si>
    <t>Суцільне внесення в грунт мінеральних добрив (після перекопування міжрядь троянд), ((з вартістю матеріалу: суперфосфат (простий гранульований) або еквіваленту при нормі 60гр./м2 ))</t>
  </si>
  <si>
    <t>Обрізування дерев бензомоторною пилкою в складних умовах з автопідіймача з діаметром стовбура до:</t>
  </si>
  <si>
    <t>30 см</t>
  </si>
  <si>
    <t>40 см</t>
  </si>
  <si>
    <t>50 см</t>
  </si>
  <si>
    <t>60 см</t>
  </si>
  <si>
    <t>70 см</t>
  </si>
  <si>
    <t>80 см</t>
  </si>
  <si>
    <t>90 см</t>
  </si>
  <si>
    <t>понад 90 см</t>
  </si>
  <si>
    <t>Омолодження дерев листяних порід бензомоторною пилкою в складних умовах з автопідіймача з діаметром стовбура до:</t>
  </si>
  <si>
    <t>20 см</t>
  </si>
  <si>
    <t>Розкряжування повалених дерев та гілок                        м ̓яколистяних порід на сортаменти бензомоторними пилками, діаметром стовбура до:</t>
  </si>
  <si>
    <t>м3</t>
  </si>
  <si>
    <t>Розкряжування повалених дерев та гілок твердолистяних порід на сортаменти бензомоторними пилками, діаметром стовбура до:</t>
  </si>
  <si>
    <t>Розкряжування повалених дерев та гілок (в аварійних ситуаціях, складних погодних умовах та ін.)   м ̓яколистяних порід на сортаменти бензомоторними пилками, діаметром стовбура до:</t>
  </si>
  <si>
    <t>Розкряжування повалених дерев та гілок (в аварійних ситуаціях, складних погодних умовах та ін.)  твердолистяних порід на сортаменти бензомоторними пилками, діаметром стовбура до:</t>
  </si>
  <si>
    <t xml:space="preserve">Обрізування гілок твердих порід дерев висоторізом </t>
  </si>
  <si>
    <t>дерево</t>
  </si>
  <si>
    <t xml:space="preserve">Обрізування гілок  м̓ яких  порід дерев висоторізом  </t>
  </si>
  <si>
    <t xml:space="preserve">Знесення самосійних дерев (порослі) кущорізом з діаметром стовбура до 5 см, при густоті до 50 шт на м2 </t>
  </si>
  <si>
    <t>Влаштування пристовбурних ямок і канавок для поливання дерев і поодиноких кущів</t>
  </si>
  <si>
    <t>Мульчування грунту в лунках дерев щепою шаром 10 см</t>
  </si>
  <si>
    <t>Мульчування грунту в лунках дерев щепою з соснової кори, товщиною 1 см (діаметр лунок 0,8 м2)</t>
  </si>
  <si>
    <t>Мульчування грунту в лунках дерев щепою з соснової кори, товщиною 5 см (діаметр лунок 0,8 м2)</t>
  </si>
  <si>
    <t>Мульчування грунту в лунках дерев мульчою деревною колорірованою , товщиною 1 см (діаметр лунок 0,8м2)</t>
  </si>
  <si>
    <t>Підвязування саджанців до кілка</t>
  </si>
  <si>
    <t>Улаштування прошарку суцільного перерізу з нетканого синтетичного матеріалу при мульчуванні площ під деревами</t>
  </si>
  <si>
    <t>1000 м2</t>
  </si>
  <si>
    <t>Розкидання привізного матеріалу (кварцитова крихта) з розрівнюванням поверхні з товщиною шару до 10 см</t>
  </si>
  <si>
    <t>Прополювання пристовбурних ямок і канавок біля:</t>
  </si>
  <si>
    <t xml:space="preserve">               - листяних дерев</t>
  </si>
  <si>
    <t>шт.</t>
  </si>
  <si>
    <t xml:space="preserve">                - хвойних дерев</t>
  </si>
  <si>
    <t>Розпушування грунту в пристовбурних ямках дерев, при площі обробітку:             до 2-х м2</t>
  </si>
  <si>
    <t xml:space="preserve">                                           більше 2 м2</t>
  </si>
  <si>
    <t>Зняття дернини вручну, товщиною до 6см</t>
  </si>
  <si>
    <t xml:space="preserve">Видалення секатором порослі дерев </t>
  </si>
  <si>
    <t>Вирізування сухого гілля і дрібної суші на деревах листяних з діаметром стовбура до 35 см і наявністю сухого гілля до 5 шт</t>
  </si>
  <si>
    <t>Вирізування сухого гілля і дрібної суші на соснах  з діаметром стовбура до 20 см</t>
  </si>
  <si>
    <t>Вирізування сухого гілля і дрібної суші на ялинах  з діаметром стовбура до 15 см</t>
  </si>
  <si>
    <t>Поливання дерев зі шлангу ПМ</t>
  </si>
  <si>
    <t>Формування крон дерев висотою до 3м</t>
  </si>
  <si>
    <t>Формування крон дерев висотою 3-5м</t>
  </si>
  <si>
    <t>Зафарбовування ран або дупел при площі пошкодження:</t>
  </si>
  <si>
    <t>до 75 см2</t>
  </si>
  <si>
    <t>76-100 см2</t>
  </si>
  <si>
    <t>101-150 см2</t>
  </si>
  <si>
    <t>151-225 см2</t>
  </si>
  <si>
    <t>226-325 см2</t>
  </si>
  <si>
    <t>326-450 см2</t>
  </si>
  <si>
    <t>Підживлення рослин дерев міндобривами (лунка 0,2 м2): розчином (з вартістю матеріалу:Радифарм або еквівалент)</t>
  </si>
  <si>
    <t>Підживлення рослин дерев міндобривами (лунка 0,5 м2): розчином (з вартістю матеріалу:Радифарм або еквівалент)</t>
  </si>
  <si>
    <t>Підживлення рослин дерев міндобривами:(лунка 0,8 м2) розчином (( з вартістю матеріалу:Реаком (газон-хвоя) або еквівалент))</t>
  </si>
  <si>
    <t>Підживлення рослин дерев міндобривами:(лунка 0,5 м2) розчином (( з вартістю матеріалу:Реаком (газон-хвоя) або еквівалент))</t>
  </si>
  <si>
    <t>Підживлення рослин дерев міндобривами:(лунка 0,2 м2) розчином (( з вартістю матеріалу:Реаком (газон-хвоя) або еквівалент))</t>
  </si>
  <si>
    <t>Внесення мінеральних добрив в ямки під дерева (з вартістю матеріалу: нітроамофоска або еквівалент, при нормі внесення 40 гр/шт.)</t>
  </si>
  <si>
    <t>Внесення мінеральних добрив в ямки під дерева (з вартістю матеріалу: нітроамофоска або еквівалент, при нормі внесення 200 гр/шт.)</t>
  </si>
  <si>
    <t>Внесення мінеральних добрив в ямки під дерева (з вартістю матеріалу: суперфосфат (простий гранульований) або еквівалент, при нормі внесення 60 гр/шт.)</t>
  </si>
  <si>
    <t>Внесення мінеральних добрив в ямки під дерева ((з вартістю матеріалу: суперфосфат (простий гранульований) або еквівалент, при нормі внесення 300 гр/шт.))</t>
  </si>
  <si>
    <t>Підживлення (коренева обробка) рослин (дерев) міндобривами: препарат Превікур енерджі або еквівалент</t>
  </si>
  <si>
    <t>Підживлення (коренева обробка) рослин (дерев) міндобривами: препарат Антіхрущ</t>
  </si>
  <si>
    <t>Обробка розчином стимулятора КЕНДАЛ (або еквівалент) із застосування ранцевого обприскувача дерев висотою до 3 м діаметром до 1 м (з вартістю матеріалу)</t>
  </si>
  <si>
    <t>Обробка розчином стимулятора КЕНДАЛ (або еквівалент) із застосування ранцевого обприскувача дерев висотою більше 5 м діаметром до 3,5 м (з вартістю матеріалу)</t>
  </si>
  <si>
    <t>Обробка розчином стимулятора МЕГАФОЛ (або еквівалент) із застосування ранцевого обприскувача дерев висотою до 3 м діаметром до 1 м (з вартістю матеріалу)</t>
  </si>
  <si>
    <t>Обробка розчином стимулятора МЕГАФОЛ (або еквівалент) із застосування ранцевого обприскувача дерев висотою більше 5 м діаметром до 3,5 м (з вартістю матеріалу)</t>
  </si>
  <si>
    <t>Обробка розчином отрутохімікатів із застосуванням ранцевого обприскувача дерев висотою до 3м діаметром до 1м (з вартістю матеріалу)</t>
  </si>
  <si>
    <t>Обробка розчином отрутохімікатів  із застосуванням ранцевого обприскувача дерев висотою більше 5м діаметром до 3,5м (з вартістю матеріалу)</t>
  </si>
  <si>
    <t>Прополювання пристовбурних ямок і канавок біля неколючих чагарників</t>
  </si>
  <si>
    <t xml:space="preserve">Прополювання пристовбурних ямок і  канавок біля хвойних і колючих чагарників </t>
  </si>
  <si>
    <t xml:space="preserve">Видалення порослі кущів неколючих порід секатором </t>
  </si>
  <si>
    <t xml:space="preserve">Видалення порослі кущів хвойних  порід секатором </t>
  </si>
  <si>
    <t>Обрізування з проріджуванням крон кущів з діаметром куща до 0,5м</t>
  </si>
  <si>
    <t>кущ</t>
  </si>
  <si>
    <t>Обрізування з проріджуванням крон кущів з діаметром куща від 0,5м до 1м</t>
  </si>
  <si>
    <t>Обрізування з проріджуванням крон кущів з діаметром куща більше 1м</t>
  </si>
  <si>
    <t xml:space="preserve">Формування крон кущів з діаметром куща від 0,5м до 1м </t>
  </si>
  <si>
    <t>Ручна стрижка живоплоту  віком до 5років  з землі</t>
  </si>
  <si>
    <t>м.п.</t>
  </si>
  <si>
    <t>Ручна стрижка живоплоту  віком більше 5років  з землі</t>
  </si>
  <si>
    <t>Збирання зрізаного гілля листяних порід</t>
  </si>
  <si>
    <t xml:space="preserve">Поливання кущів зі шлангу ПМ </t>
  </si>
  <si>
    <t>Мульчування грунту в лунках кущів щепою з соснової кори, товщиною 5 см (лунка 0,3м2)</t>
  </si>
  <si>
    <t>Підживлення рослин  (кущів) міндобривами: розчином (з вартістю матеріалу: Радифарм або еквівалент)</t>
  </si>
  <si>
    <t>Підживлення рослин кущів міндобривами: розчином ((з вартістю матеріалу: Реаком (газон-хвоя) або еквівалент))</t>
  </si>
  <si>
    <t>Обробка стимулятором Епін із застосуванням ранцевого обприскувача кущів висотою до 3 м (діаметром до 1 м)</t>
  </si>
  <si>
    <t>Обробка розчином стимулятора КЕНДАЛ (або еквівалент) із застосування ранцевого обприскувача кущів висотою до 3 м діаметром до 1 м (з вартістю матеріалу)</t>
  </si>
  <si>
    <t>Обробка розчином стимулятора МЕГАФОЛ (або еквівалент) із застосування ранцевого обприскувача кущів висотою до 3 м діаметром до 1 м (з вартістю матеріалу)</t>
  </si>
  <si>
    <t>Внесення мінеральних добрив в ямки під кущі (з вартістю матеріалу: нітроамофоска  або еквівалент, при нормі внесення 15 гр/кущ)</t>
  </si>
  <si>
    <t>Внесення мінеральних добрив в ямки під кущі (з вартістю матеріалу: нітроамофоска  або еквівалент, при нормі внесення 40 гр/кущ)</t>
  </si>
  <si>
    <t>Внесення мінеральних добрив в ямки під кущі (з вартістю матеріалу: нітроамофоска  або еквівалент, при нормі внесення 82,5 гр/кущ)</t>
  </si>
  <si>
    <t>Внесення мінеральних добрив в ямки під кущі ((з вартістю матеріалу: суперфосфат (простий гранульований) або еквівалент, при нормі внесення 20 гр на кущ))</t>
  </si>
  <si>
    <t>Внесення мінеральних добрив в ямки під кущі ((з вартістю матеріалу: суперфосфат (простий гранульований)  або еквівалент, при нормі внесення 60 гр на кущ))</t>
  </si>
  <si>
    <t>Внесення мінеральних добрив в ямки під кущі ((з вартістю матеріалу: суперфосфат (простий гранульований) або еквівалент, при нормі внесення 180 гр на кущ))</t>
  </si>
  <si>
    <t>Обробка розчином отрутохімікатів із застосуванням ранцевого обприскувача кущів  висотою  до 3м діаметром до 1м (з вартістю отрутохімікатів)</t>
  </si>
  <si>
    <t>Обробка отрутохімікатів із застосуванням ранцевого обприскувача кущів  висотою  3-5 м діаметром до 1,5м (з вартістю отрутохімікатів)</t>
  </si>
  <si>
    <t>Механізоване корчування пеньків твердих порід дерев, діаметром пенька до:</t>
  </si>
  <si>
    <t>1 пеньок</t>
  </si>
  <si>
    <t>понад 30 см до 50 см</t>
  </si>
  <si>
    <t>понад 50 см до 70 см</t>
  </si>
  <si>
    <t>понад 70 см до 90 см</t>
  </si>
  <si>
    <t>понад 90 см до 110 см</t>
  </si>
  <si>
    <t>понад 110 см до 130 см</t>
  </si>
  <si>
    <t>понад 130 см до 150 см</t>
  </si>
  <si>
    <t>понад 150 см до 170 см</t>
  </si>
  <si>
    <t>понад 170 см</t>
  </si>
  <si>
    <t>Механізоване корчування пеньків м ҆яких порід дерев,  діаметром пенька до:</t>
  </si>
  <si>
    <t>Корчування пнів випилюванням частинами твердолистяних порід , діаметром пня до:</t>
  </si>
  <si>
    <t>до 30 см</t>
  </si>
  <si>
    <t>до 50 см</t>
  </si>
  <si>
    <t>до 70 см</t>
  </si>
  <si>
    <t>до 90 см</t>
  </si>
  <si>
    <t xml:space="preserve">  до 120 см</t>
  </si>
  <si>
    <t>Корчування пнів випилюванням частинами               м ҆яколистяних порід  діаметром пня до:</t>
  </si>
  <si>
    <t>до 120 см</t>
  </si>
  <si>
    <t>Подріблення гілля, кущів і крон дерев деревоподрібнюючою машиною, товщиною гілок від 5 см до 10 см</t>
  </si>
  <si>
    <t>10 м3</t>
  </si>
  <si>
    <t>Подріблення гілля, кущів і крон дерев деревоподрібнюючою машиною, товщиною гілок більше 10 см</t>
  </si>
  <si>
    <t xml:space="preserve">Навантаження на транспортні засоби зеленої маси </t>
  </si>
  <si>
    <t>Навантаження на транспортні засоби грунту дернового</t>
  </si>
  <si>
    <t>Навантаження на транспортні засоби вручну листя мокрого</t>
  </si>
  <si>
    <t>Навантаження на транспортні засоби  вручну листя сухого</t>
  </si>
  <si>
    <t>Навантаження на транспортні засоби піску та шлаку</t>
  </si>
  <si>
    <t>Навантаження деревини на транспортні засоби</t>
  </si>
  <si>
    <t>Навантаження гілок колючих порід на транспортні засоби</t>
  </si>
  <si>
    <t>Навантаження гілок листяних порід на транспортні засоби</t>
  </si>
  <si>
    <t>Навантаження гілок м яколистяних  порід на транспортні засоби</t>
  </si>
  <si>
    <t>Навантаження гілок твердолистяних  порід на транспортні засоби</t>
  </si>
  <si>
    <t>Захоронення/утилізація відходів</t>
  </si>
  <si>
    <t>Захоронення/утилізація  відходів</t>
  </si>
  <si>
    <t>Робота автотранспорту та механізмів</t>
  </si>
  <si>
    <t>маш/год</t>
  </si>
  <si>
    <t>Вода з поливального водопроводу (вартість води)</t>
  </si>
  <si>
    <t xml:space="preserve">Ревізія розпилювачів </t>
  </si>
  <si>
    <t>Встановлення контролерів (без вартості матеріалу)</t>
  </si>
  <si>
    <t>Встановлення електромагнітних клапанів (без вартості матеріалу)</t>
  </si>
  <si>
    <t>Ревізія електроманитних клапанів 1"</t>
  </si>
  <si>
    <t>Ревізія електроманитних клапанів 1 1/2"</t>
  </si>
  <si>
    <t>Встановлення соленоїдів (без вартості матеріалу)</t>
  </si>
  <si>
    <t>Встановлення батарейки "Крона", 9v</t>
  </si>
  <si>
    <t>10шт</t>
  </si>
  <si>
    <t>Батарейка" Крона" 6LF22 9v</t>
  </si>
  <si>
    <t>фiльтр</t>
  </si>
  <si>
    <t>Установлення лічільників [водомiрiв] на рiзьбi діаметром до 40 мм (без вартості матеріалу)</t>
  </si>
  <si>
    <t>Установлення лічільників [водомiрiв] на фланцях дiаметром 50 мм (без вартості матеріалу)</t>
  </si>
  <si>
    <t>Установлення манометрiв з триходовим краном (без</t>
  </si>
  <si>
    <t>комплект</t>
  </si>
  <si>
    <t>Установлення насосiв вiдцентрових з електродвигуном масою до 0,1 т (без вартості матеріалу)</t>
  </si>
  <si>
    <t>насос</t>
  </si>
  <si>
    <t>Монтаж приладів насосної (без вартості матеріалу)</t>
  </si>
  <si>
    <t xml:space="preserve">Налагоджувальні роботи насосної </t>
  </si>
  <si>
    <t xml:space="preserve">Налагоджувальні роботи зон поливу </t>
  </si>
  <si>
    <t>Ревізія електромагнітного клапану 2”</t>
  </si>
  <si>
    <t>Прочистка водяного фільтра</t>
  </si>
  <si>
    <t>фільтр</t>
  </si>
  <si>
    <t xml:space="preserve">                 - комбінованих,трактором газонокосаркою</t>
  </si>
  <si>
    <t>2_1</t>
  </si>
  <si>
    <t>2_2</t>
  </si>
  <si>
    <t>219-1</t>
  </si>
  <si>
    <t>219-2</t>
  </si>
  <si>
    <t>219-3</t>
  </si>
  <si>
    <t>219-4</t>
  </si>
  <si>
    <t>219-5</t>
  </si>
  <si>
    <t>219-6</t>
  </si>
  <si>
    <t>219-7</t>
  </si>
  <si>
    <t>219-8</t>
  </si>
  <si>
    <t>219-9</t>
  </si>
  <si>
    <t>Розрахунок до договірної ціни</t>
  </si>
  <si>
    <t>вартість за один. з ПДВ, грн</t>
  </si>
  <si>
    <t>сума з ПДВ, грн.</t>
  </si>
  <si>
    <t>Послуги з утримання зелених насаджень, які складаються з наступних складових</t>
  </si>
  <si>
    <t>послуга</t>
  </si>
  <si>
    <t>219-10</t>
  </si>
  <si>
    <t>Ревізія електроманитних клапанів 2"</t>
  </si>
  <si>
    <t>Установлення фiльтрiв для очищення води дiаметром 40 мм</t>
  </si>
  <si>
    <t>Установлення фiльтрiв для очищення води дiаметром50</t>
  </si>
  <si>
    <t>Установлення фiльтрiв для очищення води дiаметром80</t>
  </si>
  <si>
    <t>Установлення фiльтрiв для очищення води дiаметром100</t>
  </si>
  <si>
    <t>Установлення фiльтрiв для очищення води дiаметром 125</t>
  </si>
  <si>
    <t>100 м</t>
  </si>
  <si>
    <t>Прочищення вiдцентрових насосiв, дiаметр патрубка до 65мм</t>
  </si>
  <si>
    <t>Промивання капельної трубки</t>
  </si>
  <si>
    <t xml:space="preserve">                 - комбінованих,трактором газонокосаркою при кількості дерев,чагарників 51-120шт/га</t>
  </si>
  <si>
    <t>ПАРК "Прибрежний"</t>
  </si>
  <si>
    <t>вул Наб.Перемоги</t>
  </si>
  <si>
    <t>площа Шевченко</t>
  </si>
  <si>
    <t>вул Короленка</t>
  </si>
  <si>
    <t>вул Яворницького</t>
  </si>
  <si>
    <t>площа Троїцька</t>
  </si>
  <si>
    <t>вул. Троїцька</t>
  </si>
  <si>
    <t xml:space="preserve">Реконструкція 2021 </t>
  </si>
  <si>
    <t>сума в тис.грн.</t>
  </si>
  <si>
    <t>вул Коробова,9,20,26</t>
  </si>
  <si>
    <t>ж/м Западний</t>
  </si>
  <si>
    <t>факт за 2020 р.</t>
  </si>
  <si>
    <t>203-1</t>
  </si>
  <si>
    <t>203-2</t>
  </si>
  <si>
    <t>203-3</t>
  </si>
  <si>
    <t>203-4</t>
  </si>
  <si>
    <t>203-5</t>
  </si>
  <si>
    <t>203-6</t>
  </si>
  <si>
    <t>203-7</t>
  </si>
  <si>
    <t>203-8</t>
  </si>
  <si>
    <t>203-9</t>
  </si>
  <si>
    <t>203-10</t>
  </si>
  <si>
    <t>Установлення манометрiв з триходовим краном (без вартості матеріалу)</t>
  </si>
  <si>
    <t>Видалення сухостiйних, аварiйних та фаутних дерев м'яких листяних порiд частинами iз застосуванням автогідропідіймачів, дiаметр стовбура понад 30 см до 40 см</t>
  </si>
  <si>
    <t>Видалення сухостiйних, аварiйних та фаутних дерев м'яких листяних порiд частинами iз застосуванням автогідропідіймачів, дiаметр стовбура понад 40 см до 50 см</t>
  </si>
  <si>
    <t>Видалення сухостiйних, аварiйних та фаутних дерев м'яких листяних порiд частинами iз застосуванням автогідропідіймачів, дiаметр стовбура понад 50 см до 60 см</t>
  </si>
  <si>
    <t xml:space="preserve">Видалення сухостiйних, аварiйних та фаутних дерев м'яких листяних порiд частинами iз застосуванням автогідропідіймачів, дiаметр стовбура понад 60 см до 70 см </t>
  </si>
  <si>
    <t>Видалення сухостiйних, аварiйних та фаутних дерев м'яких листяних порiд частинами iз застосуванням автогідропідіймачів, дiаметр стовбура понад 70 см до 80 см</t>
  </si>
  <si>
    <t>Видалення сухостiйних, аварiйних та фаутних дерев м'яких листяних порiд частинами iз застосуванням автогідропідіймачів, дiаметр стовбура бiльше 80 см</t>
  </si>
  <si>
    <t>Видалення сухостiйних, аварiйних та фаутних дерев твердих листяних порiд частинами iз застосуванням автогідропідіймачів, дiаметр стовбура понад 30 см до 40 см</t>
  </si>
  <si>
    <t>Видалення сухостiйних, аварiйних та фаутних дерев твердих листяних порiд частинами iз застосуванням автогідропідіймачів, дiаметр стовбура понад 40 см до 50 см</t>
  </si>
  <si>
    <t>Видалення сухостiйних, аварiйних та фаутних дерев твердих листяних порiд частинами iз застосуванням автогідропідіймачів, дiаметр стовбура понад 50 см до 60 см</t>
  </si>
  <si>
    <t>Видалення сухостiйних, аварiйних та фаутних дерев твердих листяних порiд частинами iз застосуванням автогідропідіймачів, дiаметр стовбура понад 60 см до 70 см</t>
  </si>
  <si>
    <t>Видалення сухостiйних, аварiйних та фаутних дерев твердих листяних порiд частинами iз застосуванням автогідропідіймачів, дiаметр стовбура понад 70 см до 80 см</t>
  </si>
  <si>
    <t>Видалення сухостiйних, аварiйних та фаутних дерев твердих листяних порiд частинами iз застосуванням автогідропідіймачів, дiаметр стовбура бiльше 80 см</t>
  </si>
  <si>
    <t>Звалювання вручну в мiських умовах сухостiйних дерев м'яких листяних порiд висотою понад 3 м, дiаметр стовбура до 20 см</t>
  </si>
  <si>
    <t>Звалювання вручну в мiських умовах сухостiйних дерев м'яких листяних порiд висотою понад 3 м, дiаметр стовбура понад 20 см до 30 см</t>
  </si>
  <si>
    <t>Звалювання вручну в мiських умовах сухостiйних дерев м'яких листяних порiд висотою понад 3 м, дiаметр стовбура понад 30 см до 40 см</t>
  </si>
  <si>
    <t>Звалювання вручну в мiських умовах сухостiйних дерев м'яких листяних порiд висотою понад 3 м, дiаметр стовбура понад 40 до 50 см</t>
  </si>
  <si>
    <t>Звалювання вручну в мiських умовах сухостiйних дерев твердих листяних порiд висотою понад 3 м, дiаметр стовбура до 20 см</t>
  </si>
  <si>
    <t>Звалювання вручну в мiських умовах сухостiйних дерев твердих листяних порiд висотою понад 3 м, дiаметр стовбура понад 20 см до 30 см</t>
  </si>
  <si>
    <t>Звалювання вручну в мiських умовах сухостiйних дерев твердих листяних порiд висотою понад 3 м, дiаметр стовбура понад 30 см до 40 см</t>
  </si>
  <si>
    <t>Звалювання вручну в мiських умовах сухостiйних дерев твердих листяних порiд висотою понад 3 м, дiаметр стовбура понад 40 см до 50 см</t>
  </si>
  <si>
    <t>Подрібнення гілля, кущів і крон дерев деревоподрібнюючою машиною DP-660, товщина гілок від 5 см до 10 см</t>
  </si>
  <si>
    <t xml:space="preserve"> 10 м3</t>
  </si>
  <si>
    <t>Подрібнення гілля, кущів і крон дерев деревоподрібнюючою машиною DP-660, товщина гілок більше 10 см</t>
  </si>
  <si>
    <t>Навантажування або розвантажування колод та пнів загальною масою, що підіймається 0,3 т</t>
  </si>
  <si>
    <t>100 т</t>
  </si>
  <si>
    <t>Навантаження гілок твердолистяних порід на транспортні засоби</t>
  </si>
  <si>
    <t>Навантаження гілок м'яколистяних і хвойних порід на транспортні засоби</t>
  </si>
  <si>
    <t>Захоронення/утилізація твердих відходів</t>
  </si>
  <si>
    <t>тн</t>
  </si>
  <si>
    <t>маш-год</t>
  </si>
  <si>
    <t>29/1</t>
  </si>
  <si>
    <t>29/2</t>
  </si>
  <si>
    <t>29/3</t>
  </si>
  <si>
    <t>29/4</t>
  </si>
  <si>
    <t>Установлення насосiв Pedrollo Mc30/70 (з вартістю матеріалів</t>
  </si>
  <si>
    <t>Установлення насосу заглибного Pedrollo VX 15/50 1,
1кВт, масою до 0,1 т (з вартістю матеріалів)</t>
  </si>
  <si>
    <t>Укладання труб полiетиленових дiаметром 110 мм (з вартістю матеріалів)</t>
  </si>
  <si>
    <t>Установлення насосiв EBARA 3M/A50-250/15кВт (з вартістю матеріалів)</t>
  </si>
  <si>
    <t>Установлення фiльтрiв автом. AMIAD Filtomat с електроблоком для очищення води дiаметром 80 мм (з вартістю матеріалів)</t>
  </si>
  <si>
    <t>Монтаж клапана електромагнітного діам. 3" (з вартістю матеріалів)</t>
  </si>
  <si>
    <t>Установлення клапана зворотнього, ДУ 80 мм (з
вартістю матеріалів)</t>
  </si>
  <si>
    <t>Установлення клапанiв зворотних діаметром 3" (з вартістю матеріалів)</t>
  </si>
  <si>
    <t>Установлення засувки поворотно-дискові, ДУ 80 мми (батерфляй) (з вартістю матеріалів)</t>
  </si>
  <si>
    <t>Втулка під фланець діам.90 мм 16 атм</t>
  </si>
  <si>
    <t>Фланцi плоскi приварнi iз сталi ВСт3сп2, ВСт3сп3, тиск 1,0 МПа [10 кгс/см2], дiаметр 50 мм</t>
  </si>
  <si>
    <t>Фланцi плоскi приварнi iз сталi ВСт3сп2, ВСт3сп3, тиск 1,0 МПа [10 кгс/см2], дiаметр 65 мм</t>
  </si>
  <si>
    <t>Фланцi плоскi приварнi iз сталi ВСт3сп2, ВСт3сп3, тиск 1,0 МПа [10 кгс/см2], дiаметр 80 мм</t>
  </si>
  <si>
    <t>Установлення кранів кульових дiам. 1" (з вартістю матеріалів)</t>
  </si>
  <si>
    <t>Прокладання трубопроводiв водопостачання з напiрних полiетиленових [поліпропіленових] труб дiаметром 90 мм (з вартістю матеріалів)</t>
  </si>
  <si>
    <t>Прокладання трубопроводiв водопостачання з труб полiетиленових [поліпропіленових] напiрних дiаметром 50 мм (з вартістю матеріалів)</t>
  </si>
  <si>
    <t xml:space="preserve">Муфта з поліетилену Ф 50мм </t>
  </si>
  <si>
    <t>Установлення полiетиленових муфт Ф 50мм х 1 1/2" ЗР (з вартістю матеріалів)</t>
  </si>
  <si>
    <t>10 шт</t>
  </si>
  <si>
    <t>Установлення муфт фланцевих Ф 110 мм х 4" (з
вартістю матеріалів)</t>
  </si>
  <si>
    <t>Установлення полiетиленових муфт Ф110 мм х 3" ЗР (з вартістю матеріалів)</t>
  </si>
  <si>
    <t>Установлення полiетиленових муфт терморезисторних дiам. 90 мм (з вартістю матеріалів)</t>
  </si>
  <si>
    <t>Установлення полiетиленових муфт терморезисторних дiам. 90 х 110 мм (з вартістю матеріалів)</t>
  </si>
  <si>
    <t>Установлення полiетиленових муфт терморезисторних дiам. 75 х 90 мм (з вартістю матеріалів)</t>
  </si>
  <si>
    <t>Установлення полiетиленових муфт Ф 32 мм (з вартістю матеріалів)</t>
  </si>
  <si>
    <t>Установлення  полiетиленових колiн  Ф 110 мм (з вартістю матеріалів)</t>
  </si>
  <si>
    <t>Установлення  поліетиленових колiн  терморезисторних діам. 90 мм,  (з вартістю матеріалів)</t>
  </si>
  <si>
    <t>Установлення   поліетиленових колін діам. 50 мм (з вартістю матеріалів)</t>
  </si>
  <si>
    <t>Установлення полiетиленових трiйників
терморезисторних дiам. 90 мм (з вартістю матеріалів)</t>
  </si>
  <si>
    <t>Установлення поліетиленових хомутів діам. 90х3/4" (з вартістю матеріалів)</t>
  </si>
  <si>
    <t>Установлення поліетиленових  хомутів терморезисторних діам. 90х1" для врізки в ПЕ (з вартістю матеріалів)</t>
  </si>
  <si>
    <t>Установлення манометрiв гліцеринових (з вартістю матеріалів)</t>
  </si>
  <si>
    <t>Установлення блоку захисту</t>
  </si>
  <si>
    <t>блок</t>
  </si>
  <si>
    <t>Електрод захисту по сухому ходу</t>
  </si>
  <si>
    <t>Прокладання трубопроводiв водопостачання з труб полiетиленових [поліпропіленових] напiрних дiаметром 20 мм (з вартістю матеріалів)</t>
  </si>
  <si>
    <t>Укладання полiетиленових труб для електропроводки дiаметром 20 мм (з вартістю матеріалів)</t>
  </si>
  <si>
    <t>Затягування першого проводу перерiзом 4 х 2,5 мм2 в
труби (з вартістю матеріалів)</t>
  </si>
  <si>
    <t>Затягування кабелю ПВС, число жил та перерiз 4х2,5мм2 в трубу (з вартістю матеріалів)</t>
  </si>
  <si>
    <t>Затягування кабелю ПВС, число жил та перерiз 3х1,5мм2 в трубу (з вартістю матеріалів)</t>
  </si>
  <si>
    <t>Прокладання кабелю ПВС 2 х 1 мм2 в гофрі діаметром 16 мм (з вартістю матеріалів)</t>
  </si>
  <si>
    <t>Прокладання кабелю ПВС 4 х 10 мм2 в гофрі діаметром 32 мм (з вартістю матеріалів)</t>
  </si>
  <si>
    <t xml:space="preserve"> 100 м</t>
  </si>
  <si>
    <t>Вимикач автоматичний, 16А (з вартістю матеріалів)</t>
  </si>
  <si>
    <t>Вимикач автоматичний, трифазний 60А (з вартістю матеріалів)</t>
  </si>
  <si>
    <t>Монтаж автоматизовної системи управління насосним агрегатом</t>
  </si>
  <si>
    <t>АСУ насосним агрегатом</t>
  </si>
  <si>
    <t>Монтаж блока живлення в АСУ насосной</t>
  </si>
  <si>
    <t>Блок живлення в АСУ насосной</t>
  </si>
  <si>
    <t>Установлення клапанів зворотних латунних, дiаметр 2 1/2" (з вартістю матеріалів)</t>
  </si>
  <si>
    <t>Нiпель, Ду 2 1/2" сталь</t>
  </si>
  <si>
    <t xml:space="preserve">Буртовi втулки ПЕ дiам. 90 мм </t>
  </si>
  <si>
    <t>Розточений фланець на буртову втулку Ф 90 мм</t>
  </si>
  <si>
    <t>Перехід стальний, дiаметр умовного проходу 80х65 мм</t>
  </si>
  <si>
    <t>Перехід сталь, дiаметр умовного проходу 65х50 мм</t>
  </si>
  <si>
    <t>Різьба  Ф 80 мм</t>
  </si>
  <si>
    <t>Різьба Ф 65 мм</t>
  </si>
  <si>
    <t>Установлення клапанiв зворотних, діам. 1 1/2" (з вартістю матеріалів)</t>
  </si>
  <si>
    <t>Муфта резьбова американка 1 1/2"</t>
  </si>
  <si>
    <t>Установлення кранів діам. 2 1/2" вв (з вартістю матеріалів)</t>
  </si>
  <si>
    <t>100  шт</t>
  </si>
  <si>
    <t>Установлення кранів діам. 1/2" (з вартістю матеріалів)</t>
  </si>
  <si>
    <t>Установлення полiетиленових розподільникiв R5 (з вартістю матеріалів)</t>
  </si>
  <si>
    <t>Монтаж датчику тиску на технологiчному трубопроводi,дiаметр трубопроводу до 20 мм</t>
  </si>
  <si>
    <t>Датчик тиску</t>
  </si>
  <si>
    <t>Монтаж контролерів на 4 зони</t>
  </si>
  <si>
    <t>Контролер  X-core  4 зони</t>
  </si>
  <si>
    <t>Монтаж метеостанції</t>
  </si>
  <si>
    <t>Метеостанція</t>
  </si>
  <si>
    <t>Колiна з полiетилену Ф 1/2"</t>
  </si>
  <si>
    <t>Бушинг 3/4"х 1/2"</t>
  </si>
  <si>
    <t>Перехiд латунь нв 1"х 3/4"</t>
  </si>
  <si>
    <t>Хомут крепіжний Ф 50 мм</t>
  </si>
  <si>
    <t xml:space="preserve">Хомут крепіжний Ф 90 мм </t>
  </si>
  <si>
    <t>Цанга латунь М8</t>
  </si>
  <si>
    <t>Цанга латунь М10</t>
  </si>
  <si>
    <t>Шпилька М8</t>
  </si>
  <si>
    <t>м</t>
  </si>
  <si>
    <t>Шпилька М10</t>
  </si>
  <si>
    <t>Шпилька М16</t>
  </si>
  <si>
    <t>Гайки М16</t>
  </si>
  <si>
    <t>Шайби М16</t>
  </si>
  <si>
    <t>Шайби зажимні гровер</t>
  </si>
  <si>
    <t>Монтаж ящика iз перемикачами (з вартістю матеріалів)</t>
  </si>
  <si>
    <t xml:space="preserve"> шафа</t>
  </si>
  <si>
    <t>Монтаж ящіка для автоматів (з вартістю матеріалів)</t>
  </si>
  <si>
    <t>Монтаж дрiбних металоконструкцiй вагою до 0,1 т</t>
  </si>
  <si>
    <t>Стойка під метеостанцію</t>
  </si>
  <si>
    <t>Підставка сталева під фільтр</t>
  </si>
  <si>
    <t>Металева конструкцiя для встановлення заглибного насосу з фільтруючим кожухом</t>
  </si>
  <si>
    <t>Прокладання трубопроводiв водопостачання з труб  полiетиленових [PVC] напiрних дiаметром 63 мм (з вартістю матеріалів)</t>
  </si>
  <si>
    <t>Укладання труб полiетиленових дiаметром 75 мм (з вартістю матеріалів)</t>
  </si>
  <si>
    <t>Укладання труб полiетиленових дiаметром 63 мм (з вартістю матеріалів)</t>
  </si>
  <si>
    <t>Укладання труб полiетиленових дiаметром 20 мм (з вартістю матеріалів)</t>
  </si>
  <si>
    <t>Прокладання трубопроводiв водопостачання з труб
полiетиленових [поліпропіленових] напiрних дiаметром
20 мм (з вартістю матеріалів)</t>
  </si>
  <si>
    <t>Прокладання трубки краплинної полiетиленової, діам.
16 х1,8 мм (з вартістю матеріалів)</t>
  </si>
  <si>
    <t>Утримувач капельної трубки</t>
  </si>
  <si>
    <t>Ремонтник йоржистий (муфта Ф16мм)</t>
  </si>
  <si>
    <t>Кут йоржистий (коліно Ф16)</t>
  </si>
  <si>
    <t>Кут йоржистий Ф16 х 3/4"</t>
  </si>
  <si>
    <t>Трiйник йоржистий Ф16</t>
  </si>
  <si>
    <t>Трiйник йоржистий Ф16 х 3/4"</t>
  </si>
  <si>
    <t xml:space="preserve">Заглушка з полiетилену Ф 20 мм </t>
  </si>
  <si>
    <t>Установлення полiетиленових муфт Ф 75 мм (з вартістю
матеріалів)</t>
  </si>
  <si>
    <t>Установлення полiетиленових муфт Ф 63 мм (з вартістю
матеріалів)</t>
  </si>
  <si>
    <t>Установлення полiетиленових муфт PVC Ф 63 мм (з
вартістю матеріалів)</t>
  </si>
  <si>
    <t>Установлення полiетиленових муфт Ф 50 мм (з вартістю
матеріалів)</t>
  </si>
  <si>
    <t>Установлення полiетиленових муфт Ф 20 мм (з вартістю
матеріалів)</t>
  </si>
  <si>
    <t>Установлення полiетиленових муфт Ф 16 мм (з вартістю
матеріалів)</t>
  </si>
  <si>
    <t>Установлення полiетиленових муфт фланцевих PVC Ф
63х2" (з вартістю матеріалів)</t>
  </si>
  <si>
    <t>Установлення полiетиленових муфт PVC Ф 75х63 мм (з
вартістю матеріалів)</t>
  </si>
  <si>
    <t>Установлення полiетиленових муфт Ф 20х1/2" ЗР (з
вартістю матеріалів)</t>
  </si>
  <si>
    <t>Установлення полiетиленових муфт Ф 20х3/4" ЗР (з
вартістю матеріалів)</t>
  </si>
  <si>
    <t>Установлення полiетиленових ніпель-подовжувачів Ф 3/4" (з вартістю матеріалів)</t>
  </si>
  <si>
    <t>Установлення полiетиленових колiн, діаметром 63 мм (з вартістю матеріалів)</t>
  </si>
  <si>
    <t>Установлення полiетиленових колiн, діаметром 16 мм (з вартістю матеріалів)</t>
  </si>
  <si>
    <t>Установлення полiетиленових колiн, діаметром 20 мм (з вартістю матеріалів)</t>
  </si>
  <si>
    <t>Установлення полiетиленових колiн, діаметром 20мм х3/4" ЗР (з вартістю матеріалів)</t>
  </si>
  <si>
    <t>Установлення полiетиленових колiн, діаметром 20мм х1/2" ЗР (з вартістю матеріалів)</t>
  </si>
  <si>
    <t>Установлення полiетиленових трiйникiв діаметром 20ммх 1/2" ВР (з вартістю матеріалів)</t>
  </si>
  <si>
    <t>Установлення полiетиленових трiйникiв діаметром 20мм (з вартістю матеріалів)</t>
  </si>
  <si>
    <t>Установлення полiетиленових хомутів зажимних Ф50ммх 3/4" (з вартістю матеріалів)</t>
  </si>
  <si>
    <t>Установлення автономних контролерів на 1 зону</t>
  </si>
  <si>
    <t>Контролер автоматичного поливу на 1 зону NODE 100(або еквівалент)</t>
  </si>
  <si>
    <t>Установлення автономних контролерів на 2 зони</t>
  </si>
  <si>
    <t>Контролер автоматичного поливу на 2 зони NODE 200(або еквівалент)</t>
  </si>
  <si>
    <t>Установлення автономних контролерів на 4 зони</t>
  </si>
  <si>
    <t>Контролер автоматичного поливу на 4 зони NODE 400(або еквівалент)</t>
  </si>
  <si>
    <t>Установлення електромагнітних клапанів 1" з регулятором потоку (з вартістю матеріалів)</t>
  </si>
  <si>
    <t>Установлення електромагнітних клапанів 1 1/2" з регулятором потоку (з вартістю матеріалів)</t>
  </si>
  <si>
    <t>Установлення електромагнітних клапанів 2" з регулятором потоку (з вартістю матеріалів)</t>
  </si>
  <si>
    <t>Установлення соленоїдів</t>
  </si>
  <si>
    <t>коробка</t>
  </si>
  <si>
    <t>Електромагніт-соленоїд для клапана 9V</t>
  </si>
  <si>
    <t>Установлення батарейки "Крона", 9в</t>
  </si>
  <si>
    <t>10  шт</t>
  </si>
  <si>
    <t>Батарейка Крона 6LF22 9V</t>
  </si>
  <si>
    <t>Установлення колодязів прямокутних сталевих малих (510х380х320) мм</t>
  </si>
  <si>
    <t>Колодязь прямокутний  сталевий малий 510мм х 380ммх 320мм</t>
  </si>
  <si>
    <t>Установлення колодязів прямокутних сталевий великих (640мм х 500мм х 320мм)</t>
  </si>
  <si>
    <t>Колодязь прямокутний сталевий великий 640мм х500мм х 320мм</t>
  </si>
  <si>
    <t>Установлення колодязів прямокутних пластикових великих (640х500х320) мм</t>
  </si>
  <si>
    <t>Колодязь прямокутний пластиковий великий (640х500х320) мм</t>
  </si>
  <si>
    <t>Монтаж розприскувачів роторних PGJ-04 (з  вартістю матеріалів)</t>
  </si>
  <si>
    <t>Монтаж розприскувачів роторних PGР-04 (з вартістю матеріалів)</t>
  </si>
  <si>
    <t>Монтаж розприскувачів роторних PGJ-12 (з вартістю матеріалів)</t>
  </si>
  <si>
    <t xml:space="preserve"> 10 шт</t>
  </si>
  <si>
    <t>Монтаж розприскувачів роторних PGР-12 (з вартістю матеріалів)</t>
  </si>
  <si>
    <t>Монтаж розприскувачів віялоподібних Pros 04 з форсункой (з вартістю матеріалів)</t>
  </si>
  <si>
    <t>Монтаж розприскувачів віялоподібних Pros 04 з форсункой МР Rotator (з вартістю матеріалів)</t>
  </si>
  <si>
    <t>Ремонт насосiв, діаметр патрубка 65 мм</t>
  </si>
  <si>
    <t>Ущільнення механічне BT-FN 24</t>
  </si>
  <si>
    <t>Ущільнення механічне MG1-14D SIC</t>
  </si>
  <si>
    <t>Торцеве ущільнення FN 35-NUD</t>
  </si>
  <si>
    <t>Підшипник 6206-ZZC3</t>
  </si>
  <si>
    <t>Підшипник 6306-ZZC3</t>
  </si>
  <si>
    <t>Kopnyc нacoca 2CP 401180</t>
  </si>
  <si>
    <t>Прокладка кopnycy насоca 2CP 32/210</t>
  </si>
  <si>
    <t>Демонтаж розприскувачів</t>
  </si>
  <si>
    <t>Демонтаж автономних контролерів</t>
  </si>
  <si>
    <t>Демонтаж електромагнітного клапану 1"</t>
  </si>
  <si>
    <t>Демонтаж електромагнітних клапанів 1 1/2" - 2"</t>
  </si>
  <si>
    <t>Демонтаж соленоїдів</t>
  </si>
  <si>
    <t>Демонтаж колодязів прямокутних</t>
  </si>
  <si>
    <t>Послуги з поточного ремонту зелених насаджень, які складаються з наступних складових</t>
  </si>
  <si>
    <t>Вартість одиниці послуг з утримання та поточного ремонту зелених насаджень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</si>
</sst>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Bookman Old Style"/>
      <family val="1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5"/>
    </xf>
    <xf numFmtId="0" fontId="2" fillId="2" borderId="4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/>
    </xf>
    <xf numFmtId="0" fontId="2" fillId="2" borderId="10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8" xfId="0" applyFont="1" applyFill="1" applyBorder="1"/>
    <xf numFmtId="2" fontId="1" fillId="0" borderId="14" xfId="0" applyNumberFormat="1" applyFont="1" applyFill="1" applyBorder="1"/>
    <xf numFmtId="2" fontId="1" fillId="0" borderId="8" xfId="0" applyNumberFormat="1" applyFont="1" applyFill="1" applyBorder="1"/>
    <xf numFmtId="2" fontId="1" fillId="0" borderId="0" xfId="0" applyNumberFormat="1" applyFont="1" applyFill="1"/>
    <xf numFmtId="2" fontId="0" fillId="0" borderId="0" xfId="0" applyNumberFormat="1" applyFont="1" applyFill="1"/>
    <xf numFmtId="2" fontId="0" fillId="0" borderId="0" xfId="0" applyNumberFormat="1"/>
    <xf numFmtId="0" fontId="1" fillId="0" borderId="8" xfId="0" applyFont="1" applyBorder="1"/>
    <xf numFmtId="2" fontId="1" fillId="0" borderId="8" xfId="0" applyNumberFormat="1" applyFont="1" applyBorder="1"/>
    <xf numFmtId="0" fontId="1" fillId="0" borderId="0" xfId="0" applyFont="1"/>
    <xf numFmtId="0" fontId="10" fillId="0" borderId="0" xfId="0" applyFont="1"/>
    <xf numFmtId="2" fontId="1" fillId="0" borderId="0" xfId="0" applyNumberFormat="1" applyFont="1" applyFill="1" applyBorder="1"/>
    <xf numFmtId="2" fontId="1" fillId="0" borderId="12" xfId="0" applyNumberFormat="1" applyFont="1" applyBorder="1"/>
    <xf numFmtId="0" fontId="1" fillId="0" borderId="12" xfId="0" applyFont="1" applyBorder="1"/>
    <xf numFmtId="2" fontId="1" fillId="0" borderId="12" xfId="0" applyNumberFormat="1" applyFont="1" applyFill="1" applyBorder="1"/>
    <xf numFmtId="0" fontId="9" fillId="3" borderId="9" xfId="0" applyFont="1" applyFill="1" applyBorder="1" applyAlignment="1">
      <alignment vertical="center"/>
    </xf>
    <xf numFmtId="2" fontId="0" fillId="0" borderId="0" xfId="0" applyNumberFormat="1" applyFill="1"/>
    <xf numFmtId="0" fontId="0" fillId="5" borderId="0" xfId="0" applyFill="1"/>
    <xf numFmtId="2" fontId="1" fillId="6" borderId="8" xfId="0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11" fillId="0" borderId="0" xfId="0" applyFont="1"/>
    <xf numFmtId="0" fontId="2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/>
    </xf>
    <xf numFmtId="0" fontId="1" fillId="8" borderId="8" xfId="0" applyFont="1" applyFill="1" applyBorder="1"/>
    <xf numFmtId="2" fontId="1" fillId="8" borderId="8" xfId="0" applyNumberFormat="1" applyFont="1" applyFill="1" applyBorder="1"/>
    <xf numFmtId="0" fontId="12" fillId="8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/>
    </xf>
    <xf numFmtId="0" fontId="1" fillId="7" borderId="9" xfId="0" applyFont="1" applyFill="1" applyBorder="1" applyAlignment="1">
      <alignment vertical="center"/>
    </xf>
    <xf numFmtId="0" fontId="1" fillId="7" borderId="8" xfId="0" applyFont="1" applyFill="1" applyBorder="1"/>
    <xf numFmtId="2" fontId="1" fillId="7" borderId="8" xfId="0" applyNumberFormat="1" applyFont="1" applyFill="1" applyBorder="1"/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0" fillId="7" borderId="0" xfId="0" applyFill="1"/>
    <xf numFmtId="2" fontId="1" fillId="7" borderId="12" xfId="0" applyNumberFormat="1" applyFont="1" applyFill="1" applyBorder="1"/>
    <xf numFmtId="0" fontId="2" fillId="0" borderId="9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 wrapText="1"/>
    </xf>
    <xf numFmtId="0" fontId="1" fillId="4" borderId="8" xfId="0" applyFont="1" applyFill="1" applyBorder="1"/>
    <xf numFmtId="2" fontId="1" fillId="4" borderId="8" xfId="0" applyNumberFormat="1" applyFont="1" applyFill="1" applyBorder="1"/>
    <xf numFmtId="164" fontId="1" fillId="0" borderId="8" xfId="0" applyNumberFormat="1" applyFont="1" applyFill="1" applyBorder="1"/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/>
    </xf>
    <xf numFmtId="0" fontId="1" fillId="9" borderId="9" xfId="0" applyFont="1" applyFill="1" applyBorder="1" applyAlignment="1">
      <alignment vertical="center"/>
    </xf>
    <xf numFmtId="2" fontId="1" fillId="9" borderId="8" xfId="0" applyNumberFormat="1" applyFont="1" applyFill="1" applyBorder="1"/>
    <xf numFmtId="0" fontId="2" fillId="9" borderId="4" xfId="0" applyFont="1" applyFill="1" applyBorder="1" applyAlignment="1">
      <alignment vertical="center" wrapText="1"/>
    </xf>
    <xf numFmtId="0" fontId="13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1" fillId="8" borderId="0" xfId="0" applyFont="1" applyFill="1"/>
    <xf numFmtId="0" fontId="8" fillId="8" borderId="11" xfId="0" applyFont="1" applyFill="1" applyBorder="1" applyAlignment="1">
      <alignment horizontal="center" vertical="center" wrapText="1"/>
    </xf>
    <xf numFmtId="2" fontId="1" fillId="8" borderId="14" xfId="0" applyNumberFormat="1" applyFont="1" applyFill="1" applyBorder="1"/>
    <xf numFmtId="164" fontId="1" fillId="8" borderId="8" xfId="0" applyNumberFormat="1" applyFont="1" applyFill="1" applyBorder="1"/>
    <xf numFmtId="0" fontId="1" fillId="8" borderId="11" xfId="0" applyFont="1" applyFill="1" applyBorder="1" applyAlignment="1">
      <alignment vertical="center"/>
    </xf>
    <xf numFmtId="0" fontId="1" fillId="8" borderId="11" xfId="0" applyFont="1" applyFill="1" applyBorder="1"/>
    <xf numFmtId="0" fontId="1" fillId="8" borderId="15" xfId="0" applyFont="1" applyFill="1" applyBorder="1"/>
    <xf numFmtId="0" fontId="1" fillId="0" borderId="14" xfId="0" applyFont="1" applyFill="1" applyBorder="1"/>
    <xf numFmtId="2" fontId="6" fillId="8" borderId="1" xfId="0" applyNumberFormat="1" applyFont="1" applyFill="1" applyBorder="1"/>
    <xf numFmtId="0" fontId="10" fillId="0" borderId="14" xfId="0" applyFont="1" applyBorder="1"/>
    <xf numFmtId="0" fontId="9" fillId="10" borderId="8" xfId="0" applyFont="1" applyFill="1" applyBorder="1"/>
    <xf numFmtId="2" fontId="9" fillId="10" borderId="8" xfId="0" applyNumberFormat="1" applyFont="1" applyFill="1" applyBorder="1"/>
    <xf numFmtId="2" fontId="9" fillId="7" borderId="8" xfId="0" applyNumberFormat="1" applyFont="1" applyFill="1" applyBorder="1"/>
    <xf numFmtId="2" fontId="9" fillId="0" borderId="8" xfId="0" applyNumberFormat="1" applyFont="1" applyFill="1" applyBorder="1"/>
    <xf numFmtId="2" fontId="14" fillId="0" borderId="0" xfId="0" applyNumberFormat="1" applyFont="1" applyFill="1"/>
    <xf numFmtId="0" fontId="16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0" fontId="18" fillId="5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vertical="center"/>
    </xf>
    <xf numFmtId="0" fontId="15" fillId="0" borderId="0" xfId="0" applyFont="1"/>
    <xf numFmtId="0" fontId="19" fillId="5" borderId="8" xfId="0" applyFont="1" applyFill="1" applyBorder="1" applyAlignment="1">
      <alignment horizontal="center" vertical="center"/>
    </xf>
    <xf numFmtId="0" fontId="15" fillId="0" borderId="8" xfId="0" applyFont="1" applyBorder="1"/>
    <xf numFmtId="0" fontId="20" fillId="7" borderId="0" xfId="0" applyFont="1" applyFill="1"/>
    <xf numFmtId="0" fontId="20" fillId="0" borderId="0" xfId="0" applyFont="1" applyFill="1"/>
    <xf numFmtId="0" fontId="20" fillId="10" borderId="0" xfId="0" applyFont="1" applyFill="1"/>
    <xf numFmtId="0" fontId="21" fillId="7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2" fillId="7" borderId="17" xfId="0" applyFont="1" applyFill="1" applyBorder="1"/>
    <xf numFmtId="2" fontId="12" fillId="7" borderId="1" xfId="0" applyNumberFormat="1" applyFont="1" applyFill="1" applyBorder="1"/>
    <xf numFmtId="2" fontId="22" fillId="10" borderId="17" xfId="0" applyNumberFormat="1" applyFont="1" applyFill="1" applyBorder="1"/>
    <xf numFmtId="0" fontId="22" fillId="7" borderId="0" xfId="0" applyFont="1" applyFill="1"/>
    <xf numFmtId="0" fontId="22" fillId="0" borderId="0" xfId="0" applyFont="1" applyFill="1"/>
    <xf numFmtId="0" fontId="22" fillId="10" borderId="8" xfId="0" applyFont="1" applyFill="1" applyBorder="1"/>
    <xf numFmtId="2" fontId="9" fillId="0" borderId="15" xfId="0" applyNumberFormat="1" applyFont="1" applyFill="1" applyBorder="1"/>
    <xf numFmtId="0" fontId="9" fillId="0" borderId="15" xfId="0" applyFont="1" applyFill="1" applyBorder="1"/>
    <xf numFmtId="2" fontId="9" fillId="6" borderId="15" xfId="0" applyNumberFormat="1" applyFont="1" applyFill="1" applyBorder="1"/>
    <xf numFmtId="2" fontId="9" fillId="7" borderId="15" xfId="0" applyNumberFormat="1" applyFont="1" applyFill="1" applyBorder="1"/>
    <xf numFmtId="0" fontId="9" fillId="0" borderId="8" xfId="0" applyFont="1" applyFill="1" applyBorder="1"/>
    <xf numFmtId="2" fontId="9" fillId="9" borderId="8" xfId="0" applyNumberFormat="1" applyFont="1" applyFill="1" applyBorder="1"/>
    <xf numFmtId="0" fontId="9" fillId="10" borderId="0" xfId="0" applyFont="1" applyFill="1"/>
    <xf numFmtId="164" fontId="9" fillId="7" borderId="8" xfId="0" applyNumberFormat="1" applyFont="1" applyFill="1" applyBorder="1"/>
    <xf numFmtId="0" fontId="9" fillId="7" borderId="8" xfId="0" applyFont="1" applyFill="1" applyBorder="1"/>
    <xf numFmtId="2" fontId="22" fillId="7" borderId="8" xfId="0" applyNumberFormat="1" applyFont="1" applyFill="1" applyBorder="1"/>
    <xf numFmtId="0" fontId="22" fillId="0" borderId="8" xfId="0" applyFont="1" applyFill="1" applyBorder="1"/>
    <xf numFmtId="2" fontId="9" fillId="4" borderId="8" xfId="0" applyNumberFormat="1" applyFont="1" applyFill="1" applyBorder="1"/>
    <xf numFmtId="0" fontId="9" fillId="4" borderId="8" xfId="0" applyFont="1" applyFill="1" applyBorder="1"/>
    <xf numFmtId="2" fontId="9" fillId="10" borderId="16" xfId="0" applyNumberFormat="1" applyFont="1" applyFill="1" applyBorder="1"/>
    <xf numFmtId="2" fontId="9" fillId="10" borderId="14" xfId="0" applyNumberFormat="1" applyFont="1" applyFill="1" applyBorder="1"/>
    <xf numFmtId="0" fontId="9" fillId="8" borderId="8" xfId="0" applyFont="1" applyFill="1" applyBorder="1"/>
    <xf numFmtId="2" fontId="20" fillId="0" borderId="0" xfId="0" applyNumberFormat="1" applyFont="1" applyFill="1"/>
    <xf numFmtId="2" fontId="20" fillId="10" borderId="0" xfId="0" applyNumberFormat="1" applyFont="1" applyFill="1"/>
    <xf numFmtId="2" fontId="6" fillId="10" borderId="1" xfId="0" applyNumberFormat="1" applyFont="1" applyFill="1" applyBorder="1"/>
    <xf numFmtId="2" fontId="9" fillId="8" borderId="8" xfId="0" applyNumberFormat="1" applyFont="1" applyFill="1" applyBorder="1"/>
    <xf numFmtId="164" fontId="0" fillId="0" borderId="0" xfId="0" applyNumberFormat="1"/>
    <xf numFmtId="165" fontId="0" fillId="0" borderId="0" xfId="0" applyNumberFormat="1"/>
    <xf numFmtId="164" fontId="23" fillId="5" borderId="0" xfId="0" applyNumberFormat="1" applyFont="1" applyFill="1"/>
    <xf numFmtId="0" fontId="2" fillId="6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16" fontId="1" fillId="0" borderId="8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 indent="5"/>
    </xf>
    <xf numFmtId="0" fontId="4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right" vertical="center"/>
    </xf>
    <xf numFmtId="0" fontId="1" fillId="0" borderId="16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 wrapText="1"/>
    </xf>
    <xf numFmtId="0" fontId="25" fillId="0" borderId="8" xfId="0" applyFont="1" applyBorder="1" applyAlignment="1">
      <alignment horizontal="left" vertical="center" wrapText="1"/>
    </xf>
    <xf numFmtId="0" fontId="25" fillId="6" borderId="8" xfId="0" applyFont="1" applyFill="1" applyBorder="1" applyAlignment="1">
      <alignment vertical="center" wrapText="1"/>
    </xf>
    <xf numFmtId="0" fontId="25" fillId="6" borderId="8" xfId="0" applyFont="1" applyFill="1" applyBorder="1" applyAlignment="1">
      <alignment horizontal="center" wrapText="1"/>
    </xf>
    <xf numFmtId="49" fontId="25" fillId="6" borderId="8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 wrapText="1"/>
    </xf>
    <xf numFmtId="0" fontId="26" fillId="6" borderId="0" xfId="0" applyFont="1" applyFill="1" applyAlignment="1">
      <alignment vertical="top" wrapText="1"/>
    </xf>
    <xf numFmtId="0" fontId="26" fillId="6" borderId="8" xfId="0" applyFont="1" applyFill="1" applyBorder="1" applyAlignment="1">
      <alignment horizontal="center" wrapText="1"/>
    </xf>
    <xf numFmtId="0" fontId="26" fillId="0" borderId="8" xfId="0" applyFont="1" applyBorder="1" applyAlignment="1">
      <alignment horizontal="left" wrapText="1"/>
    </xf>
    <xf numFmtId="0" fontId="26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vertical="top" wrapText="1"/>
    </xf>
    <xf numFmtId="0" fontId="26" fillId="0" borderId="8" xfId="0" applyFont="1" applyBorder="1" applyAlignment="1">
      <alignment horizontal="left" vertical="center" wrapText="1"/>
    </xf>
    <xf numFmtId="0" fontId="25" fillId="6" borderId="8" xfId="0" applyFont="1" applyFill="1" applyBorder="1" applyAlignment="1">
      <alignment horizontal="center"/>
    </xf>
    <xf numFmtId="2" fontId="25" fillId="6" borderId="8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282"/>
  <sheetViews>
    <sheetView zoomScale="95" zoomScaleNormal="95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RowHeight="15.6" x14ac:dyDescent="0.3"/>
  <cols>
    <col min="2" max="2" width="46.109375" customWidth="1"/>
    <col min="3" max="3" width="17.44140625" customWidth="1"/>
    <col min="4" max="4" width="16.33203125" customWidth="1"/>
    <col min="5" max="5" width="16.5546875" style="107" customWidth="1"/>
    <col min="6" max="6" width="14.6640625" style="39" customWidth="1"/>
    <col min="7" max="7" width="13.33203125" style="131" customWidth="1"/>
    <col min="8" max="8" width="14.6640625" style="132" customWidth="1"/>
    <col min="9" max="9" width="15.44140625" style="133" customWidth="1"/>
    <col min="10" max="10" width="14.109375" customWidth="1"/>
    <col min="11" max="11" width="9.109375" customWidth="1"/>
    <col min="12" max="12" width="10.88671875" customWidth="1"/>
    <col min="13" max="13" width="17.6640625" customWidth="1"/>
    <col min="15" max="15" width="11.5546875" bestFit="1" customWidth="1"/>
  </cols>
  <sheetData>
    <row r="2" spans="1:13" x14ac:dyDescent="0.3">
      <c r="B2" t="s">
        <v>233</v>
      </c>
    </row>
    <row r="3" spans="1:13" ht="16.2" thickBot="1" x14ac:dyDescent="0.35"/>
    <row r="4" spans="1:13" ht="60" customHeight="1" thickBot="1" x14ac:dyDescent="0.35">
      <c r="A4" s="1" t="s">
        <v>0</v>
      </c>
      <c r="B4" s="2" t="s">
        <v>1</v>
      </c>
      <c r="C4" s="3" t="s">
        <v>2</v>
      </c>
      <c r="D4" s="35" t="s">
        <v>3</v>
      </c>
      <c r="E4" s="108" t="s">
        <v>234</v>
      </c>
      <c r="F4" s="106" t="s">
        <v>235</v>
      </c>
      <c r="G4" s="134" t="s">
        <v>234</v>
      </c>
      <c r="H4" s="135" t="s">
        <v>235</v>
      </c>
      <c r="I4" s="136" t="s">
        <v>234</v>
      </c>
      <c r="J4" s="106" t="s">
        <v>235</v>
      </c>
    </row>
    <row r="5" spans="1:13" ht="30" customHeight="1" thickBot="1" x14ac:dyDescent="0.35">
      <c r="A5" s="4"/>
      <c r="B5" s="38" t="s">
        <v>236</v>
      </c>
      <c r="C5" s="34" t="s">
        <v>237</v>
      </c>
      <c r="D5" s="36">
        <v>1</v>
      </c>
      <c r="E5" s="113"/>
      <c r="F5" s="115">
        <v>72765809.049999997</v>
      </c>
      <c r="G5" s="137"/>
      <c r="H5" s="138">
        <f>H279</f>
        <v>73065435.800649986</v>
      </c>
      <c r="I5" s="139"/>
      <c r="J5" s="161">
        <f>J279</f>
        <v>73365049.952055439</v>
      </c>
      <c r="K5" s="45"/>
      <c r="L5" s="121">
        <f>F5+H5+J5</f>
        <v>219196294.80270541</v>
      </c>
      <c r="M5" s="165">
        <f>L5/3</f>
        <v>73065431.600901797</v>
      </c>
    </row>
    <row r="6" spans="1:13" ht="31.8" thickBot="1" x14ac:dyDescent="0.35">
      <c r="A6" s="6"/>
      <c r="B6" s="7" t="s">
        <v>4</v>
      </c>
      <c r="C6" s="25"/>
      <c r="D6" s="37"/>
      <c r="E6" s="69"/>
      <c r="F6" s="114"/>
      <c r="G6" s="140"/>
      <c r="H6" s="141"/>
      <c r="I6" s="142"/>
      <c r="J6" s="116"/>
      <c r="L6">
        <f>L5/3</f>
        <v>73065431.600901797</v>
      </c>
    </row>
    <row r="7" spans="1:13" ht="16.2" thickBot="1" x14ac:dyDescent="0.35">
      <c r="A7" s="6">
        <v>1</v>
      </c>
      <c r="B7" s="7" t="s">
        <v>5</v>
      </c>
      <c r="C7" s="8" t="s">
        <v>6</v>
      </c>
      <c r="D7" s="25">
        <v>5372.15</v>
      </c>
      <c r="E7" s="109">
        <v>128.36000000000001</v>
      </c>
      <c r="F7" s="42">
        <f>D7*E7</f>
        <v>689569.174</v>
      </c>
      <c r="G7" s="119">
        <v>109.86</v>
      </c>
      <c r="H7" s="143">
        <f>G7*D7</f>
        <v>590184.39899999998</v>
      </c>
      <c r="I7" s="118">
        <v>147.47999999999999</v>
      </c>
      <c r="J7" s="48">
        <f>D7*I7</f>
        <v>792284.68199999991</v>
      </c>
      <c r="L7" s="46">
        <f>E7+G7+I7</f>
        <v>385.70000000000005</v>
      </c>
      <c r="M7">
        <f>L7/3</f>
        <v>128.56666666666669</v>
      </c>
    </row>
    <row r="8" spans="1:13" ht="16.2" thickBot="1" x14ac:dyDescent="0.35">
      <c r="A8" s="6">
        <v>2</v>
      </c>
      <c r="B8" s="7" t="s">
        <v>7</v>
      </c>
      <c r="C8" s="8" t="s">
        <v>6</v>
      </c>
      <c r="D8" s="72">
        <v>140414.5</v>
      </c>
      <c r="E8" s="70">
        <v>163.13</v>
      </c>
      <c r="F8" s="42">
        <f t="shared" ref="F8:F14" si="0">D8*E8</f>
        <v>22905817.384999998</v>
      </c>
      <c r="G8" s="150">
        <v>144.76</v>
      </c>
      <c r="H8" s="143">
        <f>165511.89*G8</f>
        <v>23959501.196400002</v>
      </c>
      <c r="I8" s="118">
        <v>147.80000000000001</v>
      </c>
      <c r="J8" s="47">
        <f>165511.89*I8</f>
        <v>24462657.342000004</v>
      </c>
      <c r="K8" s="63">
        <f>(F8+F9+F10)/165511.89</f>
        <v>146.2518854742097</v>
      </c>
      <c r="L8" s="46">
        <f>K8+G8+I8</f>
        <v>438.8118854742097</v>
      </c>
      <c r="M8" s="163">
        <f>L8/3</f>
        <v>146.27062849140324</v>
      </c>
    </row>
    <row r="9" spans="1:13" ht="31.8" thickBot="1" x14ac:dyDescent="0.35">
      <c r="A9" s="31" t="s">
        <v>222</v>
      </c>
      <c r="B9" s="30" t="s">
        <v>221</v>
      </c>
      <c r="C9" s="8" t="s">
        <v>10</v>
      </c>
      <c r="D9" s="72">
        <v>24577.39</v>
      </c>
      <c r="E9" s="69">
        <v>49.81</v>
      </c>
      <c r="F9" s="42">
        <f t="shared" si="0"/>
        <v>1224199.7959</v>
      </c>
      <c r="G9" s="119"/>
      <c r="H9" s="143"/>
      <c r="I9" s="117"/>
      <c r="J9" s="47"/>
      <c r="L9" s="46"/>
    </row>
    <row r="10" spans="1:13" ht="47.4" thickBot="1" x14ac:dyDescent="0.35">
      <c r="A10" s="31" t="s">
        <v>223</v>
      </c>
      <c r="B10" s="30" t="s">
        <v>248</v>
      </c>
      <c r="C10" s="8" t="s">
        <v>10</v>
      </c>
      <c r="D10" s="72">
        <v>520</v>
      </c>
      <c r="E10" s="69">
        <v>146.94</v>
      </c>
      <c r="F10" s="42">
        <f t="shared" si="0"/>
        <v>76408.800000000003</v>
      </c>
      <c r="G10" s="119"/>
      <c r="H10" s="144"/>
      <c r="I10" s="117"/>
      <c r="J10" s="47"/>
      <c r="L10" s="46"/>
    </row>
    <row r="11" spans="1:13" ht="16.2" thickBot="1" x14ac:dyDescent="0.35">
      <c r="A11" s="6">
        <v>3</v>
      </c>
      <c r="B11" s="7" t="s">
        <v>8</v>
      </c>
      <c r="C11" s="8" t="s">
        <v>6</v>
      </c>
      <c r="D11" s="25">
        <v>2142.87</v>
      </c>
      <c r="E11" s="69">
        <v>147.62</v>
      </c>
      <c r="F11" s="42">
        <f t="shared" si="0"/>
        <v>316330.4694</v>
      </c>
      <c r="G11" s="119">
        <v>130.22</v>
      </c>
      <c r="H11" s="143">
        <f t="shared" ref="H11:H19" si="1">G11*D11</f>
        <v>279044.53139999998</v>
      </c>
      <c r="I11" s="117">
        <v>165.45</v>
      </c>
      <c r="J11" s="48">
        <f>D11*I11</f>
        <v>354537.84149999998</v>
      </c>
      <c r="L11" s="46">
        <f t="shared" ref="L11:L12" si="2">E11+G11+I11</f>
        <v>443.29</v>
      </c>
      <c r="M11">
        <f t="shared" ref="M11:M12" si="3">L11/3</f>
        <v>147.76333333333335</v>
      </c>
    </row>
    <row r="12" spans="1:13" ht="16.2" thickBot="1" x14ac:dyDescent="0.35">
      <c r="A12" s="6">
        <v>4</v>
      </c>
      <c r="B12" s="7" t="s">
        <v>9</v>
      </c>
      <c r="C12" s="8" t="s">
        <v>10</v>
      </c>
      <c r="D12" s="25">
        <v>17897.75</v>
      </c>
      <c r="E12" s="69">
        <v>44.45</v>
      </c>
      <c r="F12" s="42">
        <f t="shared" si="0"/>
        <v>795554.98750000005</v>
      </c>
      <c r="G12" s="119">
        <v>46.22</v>
      </c>
      <c r="H12" s="143">
        <f t="shared" si="1"/>
        <v>827234.005</v>
      </c>
      <c r="I12" s="117">
        <v>43.05</v>
      </c>
      <c r="J12" s="48">
        <f t="shared" ref="J12:J40" si="4">D12*I12</f>
        <v>770498.13749999995</v>
      </c>
      <c r="L12" s="46">
        <f t="shared" si="2"/>
        <v>133.72</v>
      </c>
      <c r="M12">
        <f t="shared" si="3"/>
        <v>44.573333333333331</v>
      </c>
    </row>
    <row r="13" spans="1:13" ht="47.4" thickBot="1" x14ac:dyDescent="0.35">
      <c r="A13" s="6">
        <v>5</v>
      </c>
      <c r="B13" s="64" t="s">
        <v>11</v>
      </c>
      <c r="C13" s="65" t="s">
        <v>12</v>
      </c>
      <c r="D13" s="66">
        <v>4.4089999999999998</v>
      </c>
      <c r="E13" s="69">
        <v>23717.88</v>
      </c>
      <c r="F13" s="42">
        <f t="shared" si="0"/>
        <v>104572.13292</v>
      </c>
      <c r="G13" s="119">
        <v>24155.599999999999</v>
      </c>
      <c r="H13" s="145">
        <f t="shared" si="1"/>
        <v>106502.04039999998</v>
      </c>
      <c r="I13" s="117">
        <v>23332.5</v>
      </c>
      <c r="J13" s="58">
        <f t="shared" si="4"/>
        <v>102872.99249999999</v>
      </c>
      <c r="L13" s="46">
        <f>E13+G13+I13</f>
        <v>71205.98</v>
      </c>
      <c r="M13">
        <f>L13/3</f>
        <v>23735.326666666664</v>
      </c>
    </row>
    <row r="14" spans="1:13" ht="47.4" thickBot="1" x14ac:dyDescent="0.35">
      <c r="A14" s="6">
        <v>6</v>
      </c>
      <c r="B14" s="64" t="s">
        <v>13</v>
      </c>
      <c r="C14" s="65" t="s">
        <v>12</v>
      </c>
      <c r="D14" s="66">
        <v>2.3519999999999999</v>
      </c>
      <c r="E14" s="69">
        <v>23717.88</v>
      </c>
      <c r="F14" s="42">
        <f t="shared" si="0"/>
        <v>55784.453759999997</v>
      </c>
      <c r="G14" s="119">
        <v>23898.639999999999</v>
      </c>
      <c r="H14" s="145">
        <f t="shared" si="1"/>
        <v>56209.601279999995</v>
      </c>
      <c r="I14" s="117">
        <v>23952.11</v>
      </c>
      <c r="J14" s="58">
        <f t="shared" si="4"/>
        <v>56335.362719999997</v>
      </c>
      <c r="L14" s="46">
        <f t="shared" ref="L14:L44" si="5">E14+G14+I14</f>
        <v>71568.63</v>
      </c>
      <c r="M14">
        <f t="shared" ref="M14:M44" si="6">L14/3</f>
        <v>23856.210000000003</v>
      </c>
    </row>
    <row r="15" spans="1:13" ht="63" hidden="1" thickBot="1" x14ac:dyDescent="0.35">
      <c r="A15" s="73">
        <v>7</v>
      </c>
      <c r="B15" s="74" t="s">
        <v>14</v>
      </c>
      <c r="C15" s="75" t="s">
        <v>12</v>
      </c>
      <c r="D15" s="76">
        <v>0</v>
      </c>
      <c r="E15" s="69">
        <v>0</v>
      </c>
      <c r="F15" s="78">
        <f t="shared" ref="F15:F16" si="7">D15*E15</f>
        <v>0</v>
      </c>
      <c r="G15" s="119">
        <v>0</v>
      </c>
      <c r="H15" s="146">
        <f t="shared" si="1"/>
        <v>0</v>
      </c>
      <c r="I15" s="117">
        <v>0</v>
      </c>
      <c r="J15" s="78">
        <f t="shared" si="4"/>
        <v>0</v>
      </c>
      <c r="L15" s="46">
        <f t="shared" si="5"/>
        <v>0</v>
      </c>
      <c r="M15">
        <f t="shared" si="6"/>
        <v>0</v>
      </c>
    </row>
    <row r="16" spans="1:13" ht="63" hidden="1" thickBot="1" x14ac:dyDescent="0.35">
      <c r="A16" s="73">
        <v>8</v>
      </c>
      <c r="B16" s="74" t="s">
        <v>15</v>
      </c>
      <c r="C16" s="75" t="s">
        <v>12</v>
      </c>
      <c r="D16" s="76">
        <v>0</v>
      </c>
      <c r="E16" s="69">
        <v>0</v>
      </c>
      <c r="F16" s="78">
        <f t="shared" si="7"/>
        <v>0</v>
      </c>
      <c r="G16" s="119">
        <v>32772.720000000001</v>
      </c>
      <c r="H16" s="146">
        <f t="shared" si="1"/>
        <v>0</v>
      </c>
      <c r="I16" s="117">
        <v>29715.65</v>
      </c>
      <c r="J16" s="78">
        <f t="shared" si="4"/>
        <v>0</v>
      </c>
      <c r="L16" s="46">
        <f t="shared" si="5"/>
        <v>62488.37</v>
      </c>
      <c r="M16">
        <f t="shared" si="6"/>
        <v>20829.456666666669</v>
      </c>
    </row>
    <row r="17" spans="1:13" ht="63" thickBot="1" x14ac:dyDescent="0.35">
      <c r="A17" s="6">
        <v>9</v>
      </c>
      <c r="B17" s="7" t="s">
        <v>16</v>
      </c>
      <c r="C17" s="8" t="s">
        <v>10</v>
      </c>
      <c r="D17" s="25">
        <v>34</v>
      </c>
      <c r="E17" s="69">
        <v>286.81</v>
      </c>
      <c r="F17" s="43">
        <f>D17*E17</f>
        <v>9751.5400000000009</v>
      </c>
      <c r="G17" s="119">
        <v>333.12</v>
      </c>
      <c r="H17" s="120">
        <f t="shared" si="1"/>
        <v>11326.08</v>
      </c>
      <c r="I17" s="117">
        <v>240.6</v>
      </c>
      <c r="J17" s="48">
        <f t="shared" si="4"/>
        <v>8180.4</v>
      </c>
      <c r="L17" s="46">
        <f t="shared" si="5"/>
        <v>860.53000000000009</v>
      </c>
      <c r="M17">
        <f t="shared" si="6"/>
        <v>286.84333333333336</v>
      </c>
    </row>
    <row r="18" spans="1:13" ht="47.4" thickBot="1" x14ac:dyDescent="0.35">
      <c r="A18" s="6"/>
      <c r="B18" s="7" t="s">
        <v>17</v>
      </c>
      <c r="C18" s="8" t="s">
        <v>10</v>
      </c>
      <c r="D18" s="25">
        <v>161.13</v>
      </c>
      <c r="E18" s="69">
        <v>308.58</v>
      </c>
      <c r="F18" s="43">
        <f t="shared" ref="F18:F44" si="8">D18*E18</f>
        <v>49721.495399999993</v>
      </c>
      <c r="G18" s="119">
        <v>309.64999999999998</v>
      </c>
      <c r="H18" s="120">
        <f t="shared" si="1"/>
        <v>49893.904499999997</v>
      </c>
      <c r="I18" s="117">
        <v>309.64999999999998</v>
      </c>
      <c r="J18" s="48">
        <f t="shared" si="4"/>
        <v>49893.904499999997</v>
      </c>
      <c r="L18" s="46">
        <f t="shared" si="5"/>
        <v>927.88</v>
      </c>
      <c r="M18">
        <f t="shared" si="6"/>
        <v>309.29333333333335</v>
      </c>
    </row>
    <row r="19" spans="1:13" ht="31.8" thickBot="1" x14ac:dyDescent="0.35">
      <c r="A19" s="9"/>
      <c r="B19" s="7" t="s">
        <v>18</v>
      </c>
      <c r="C19" s="8" t="s">
        <v>19</v>
      </c>
      <c r="D19" s="25">
        <v>7120</v>
      </c>
      <c r="E19" s="69">
        <v>19.75</v>
      </c>
      <c r="F19" s="43">
        <f t="shared" si="8"/>
        <v>140620</v>
      </c>
      <c r="G19" s="119">
        <v>22.88</v>
      </c>
      <c r="H19" s="147">
        <f t="shared" si="1"/>
        <v>162905.60000000001</v>
      </c>
      <c r="I19" s="117">
        <v>17.28</v>
      </c>
      <c r="J19" s="48">
        <f t="shared" si="4"/>
        <v>123033.60000000001</v>
      </c>
      <c r="L19" s="46">
        <f t="shared" si="5"/>
        <v>59.91</v>
      </c>
      <c r="M19">
        <f t="shared" si="6"/>
        <v>19.97</v>
      </c>
    </row>
    <row r="20" spans="1:13" ht="31.8" thickBot="1" x14ac:dyDescent="0.35">
      <c r="A20" s="10"/>
      <c r="B20" s="7" t="s">
        <v>20</v>
      </c>
      <c r="C20" s="8"/>
      <c r="D20" s="25"/>
      <c r="E20" s="69"/>
      <c r="F20" s="43"/>
      <c r="G20" s="119"/>
      <c r="H20" s="147"/>
      <c r="I20" s="117"/>
      <c r="J20" s="48"/>
      <c r="L20" s="46">
        <f t="shared" si="5"/>
        <v>0</v>
      </c>
      <c r="M20">
        <f t="shared" si="6"/>
        <v>0</v>
      </c>
    </row>
    <row r="21" spans="1:13" ht="16.2" thickBot="1" x14ac:dyDescent="0.35">
      <c r="A21" s="6"/>
      <c r="B21" s="5" t="s">
        <v>21</v>
      </c>
      <c r="C21" s="8" t="s">
        <v>10</v>
      </c>
      <c r="D21" s="25">
        <v>2879.82</v>
      </c>
      <c r="E21" s="69">
        <v>166.34</v>
      </c>
      <c r="F21" s="43">
        <f t="shared" si="8"/>
        <v>479029.25880000001</v>
      </c>
      <c r="G21" s="119">
        <v>170.25</v>
      </c>
      <c r="H21" s="120">
        <f t="shared" ref="H21:H29" si="9">G21*D21</f>
        <v>490289.35500000004</v>
      </c>
      <c r="I21" s="117">
        <v>166.4</v>
      </c>
      <c r="J21" s="48">
        <f t="shared" si="4"/>
        <v>479202.04800000007</v>
      </c>
      <c r="L21" s="46">
        <f t="shared" si="5"/>
        <v>502.99</v>
      </c>
      <c r="M21">
        <f t="shared" si="6"/>
        <v>167.66333333333333</v>
      </c>
    </row>
    <row r="22" spans="1:13" ht="16.2" thickBot="1" x14ac:dyDescent="0.35">
      <c r="A22" s="6"/>
      <c r="B22" s="5" t="s">
        <v>22</v>
      </c>
      <c r="C22" s="8" t="s">
        <v>10</v>
      </c>
      <c r="D22" s="25">
        <v>161.88</v>
      </c>
      <c r="E22" s="69">
        <v>332.68</v>
      </c>
      <c r="F22" s="43">
        <f t="shared" si="8"/>
        <v>53854.238400000002</v>
      </c>
      <c r="G22" s="119">
        <v>342.6</v>
      </c>
      <c r="H22" s="147">
        <f t="shared" si="9"/>
        <v>55460.088000000003</v>
      </c>
      <c r="I22" s="117">
        <v>326.14999999999998</v>
      </c>
      <c r="J22" s="48">
        <f t="shared" si="4"/>
        <v>52797.161999999997</v>
      </c>
      <c r="L22" s="46">
        <f t="shared" si="5"/>
        <v>1001.43</v>
      </c>
      <c r="M22">
        <f t="shared" si="6"/>
        <v>333.81</v>
      </c>
    </row>
    <row r="23" spans="1:13" ht="16.2" hidden="1" thickBot="1" x14ac:dyDescent="0.35">
      <c r="A23" s="99"/>
      <c r="B23" s="100" t="s">
        <v>23</v>
      </c>
      <c r="C23" s="101" t="s">
        <v>10</v>
      </c>
      <c r="D23" s="102">
        <v>0</v>
      </c>
      <c r="E23" s="69">
        <v>0</v>
      </c>
      <c r="F23" s="103">
        <f t="shared" si="8"/>
        <v>0</v>
      </c>
      <c r="G23" s="119">
        <v>0</v>
      </c>
      <c r="H23" s="148">
        <f t="shared" si="9"/>
        <v>0</v>
      </c>
      <c r="I23" s="117">
        <v>528.02</v>
      </c>
      <c r="J23" s="48">
        <f t="shared" si="4"/>
        <v>0</v>
      </c>
      <c r="L23" s="46">
        <f t="shared" si="5"/>
        <v>528.02</v>
      </c>
      <c r="M23">
        <f t="shared" si="6"/>
        <v>176.00666666666666</v>
      </c>
    </row>
    <row r="24" spans="1:13" ht="47.4" thickBot="1" x14ac:dyDescent="0.35">
      <c r="A24" s="6">
        <v>15</v>
      </c>
      <c r="B24" s="7" t="s">
        <v>24</v>
      </c>
      <c r="C24" s="8" t="s">
        <v>10</v>
      </c>
      <c r="D24" s="25">
        <v>959.94</v>
      </c>
      <c r="E24" s="69">
        <v>15.73</v>
      </c>
      <c r="F24" s="43">
        <f t="shared" si="8"/>
        <v>15099.856200000002</v>
      </c>
      <c r="G24" s="119">
        <v>17.89</v>
      </c>
      <c r="H24" s="120">
        <f t="shared" si="9"/>
        <v>17173.3266</v>
      </c>
      <c r="I24" s="117">
        <v>14.18</v>
      </c>
      <c r="J24" s="48">
        <f t="shared" si="4"/>
        <v>13611.949200000001</v>
      </c>
      <c r="L24" s="46">
        <f t="shared" si="5"/>
        <v>47.800000000000004</v>
      </c>
      <c r="M24">
        <f t="shared" si="6"/>
        <v>15.933333333333335</v>
      </c>
    </row>
    <row r="25" spans="1:13" ht="47.4" thickBot="1" x14ac:dyDescent="0.35">
      <c r="A25" s="6">
        <v>16</v>
      </c>
      <c r="B25" s="7" t="s">
        <v>25</v>
      </c>
      <c r="C25" s="8" t="s">
        <v>10</v>
      </c>
      <c r="D25" s="25">
        <v>959.94</v>
      </c>
      <c r="E25" s="69">
        <v>20.41</v>
      </c>
      <c r="F25" s="43">
        <f t="shared" si="8"/>
        <v>19592.375400000001</v>
      </c>
      <c r="G25" s="119">
        <v>23.23</v>
      </c>
      <c r="H25" s="120">
        <f t="shared" si="9"/>
        <v>22299.406200000001</v>
      </c>
      <c r="I25" s="117">
        <v>19.64</v>
      </c>
      <c r="J25" s="48">
        <f t="shared" si="4"/>
        <v>18853.221600000001</v>
      </c>
      <c r="L25" s="46">
        <f t="shared" si="5"/>
        <v>63.28</v>
      </c>
      <c r="M25">
        <f t="shared" si="6"/>
        <v>21.093333333333334</v>
      </c>
    </row>
    <row r="26" spans="1:13" ht="47.4" thickBot="1" x14ac:dyDescent="0.35">
      <c r="A26" s="6">
        <v>17</v>
      </c>
      <c r="B26" s="7" t="s">
        <v>26</v>
      </c>
      <c r="C26" s="8" t="s">
        <v>10</v>
      </c>
      <c r="D26" s="25">
        <v>53.9</v>
      </c>
      <c r="E26" s="69">
        <v>29.89</v>
      </c>
      <c r="F26" s="43">
        <f t="shared" si="8"/>
        <v>1611.0709999999999</v>
      </c>
      <c r="G26" s="119">
        <v>34.01</v>
      </c>
      <c r="H26" s="120">
        <f t="shared" si="9"/>
        <v>1833.1389999999999</v>
      </c>
      <c r="I26" s="117">
        <v>28.33</v>
      </c>
      <c r="J26" s="48">
        <f t="shared" si="4"/>
        <v>1526.9869999999999</v>
      </c>
      <c r="L26" s="46">
        <f t="shared" si="5"/>
        <v>92.22999999999999</v>
      </c>
      <c r="M26">
        <f t="shared" si="6"/>
        <v>30.743333333333329</v>
      </c>
    </row>
    <row r="27" spans="1:13" ht="47.4" thickBot="1" x14ac:dyDescent="0.35">
      <c r="A27" s="6">
        <v>18</v>
      </c>
      <c r="B27" s="7" t="s">
        <v>27</v>
      </c>
      <c r="C27" s="8" t="s">
        <v>10</v>
      </c>
      <c r="D27" s="25">
        <v>53.9</v>
      </c>
      <c r="E27" s="69">
        <v>39.24</v>
      </c>
      <c r="F27" s="43">
        <f t="shared" si="8"/>
        <v>2115.0360000000001</v>
      </c>
      <c r="G27" s="119">
        <v>44.68</v>
      </c>
      <c r="H27" s="120">
        <f t="shared" si="9"/>
        <v>2408.252</v>
      </c>
      <c r="I27" s="117">
        <v>36.17</v>
      </c>
      <c r="J27" s="48">
        <f t="shared" si="4"/>
        <v>1949.5630000000001</v>
      </c>
      <c r="L27" s="46">
        <f t="shared" si="5"/>
        <v>120.09</v>
      </c>
      <c r="M27">
        <f t="shared" si="6"/>
        <v>40.03</v>
      </c>
    </row>
    <row r="28" spans="1:13" ht="47.4" hidden="1" thickBot="1" x14ac:dyDescent="0.35">
      <c r="A28" s="99">
        <v>19</v>
      </c>
      <c r="B28" s="104" t="s">
        <v>28</v>
      </c>
      <c r="C28" s="101" t="s">
        <v>10</v>
      </c>
      <c r="D28" s="102">
        <v>0</v>
      </c>
      <c r="E28" s="69">
        <v>0</v>
      </c>
      <c r="F28" s="103">
        <f t="shared" si="8"/>
        <v>0</v>
      </c>
      <c r="G28" s="119">
        <v>0</v>
      </c>
      <c r="H28" s="148">
        <f t="shared" si="9"/>
        <v>0</v>
      </c>
      <c r="I28" s="117">
        <v>0</v>
      </c>
      <c r="J28" s="48">
        <f t="shared" si="4"/>
        <v>0</v>
      </c>
      <c r="L28" s="46">
        <f t="shared" si="5"/>
        <v>0</v>
      </c>
      <c r="M28">
        <f t="shared" si="6"/>
        <v>0</v>
      </c>
    </row>
    <row r="29" spans="1:13" ht="47.4" hidden="1" thickBot="1" x14ac:dyDescent="0.35">
      <c r="A29" s="99">
        <v>20</v>
      </c>
      <c r="B29" s="104" t="s">
        <v>29</v>
      </c>
      <c r="C29" s="101" t="s">
        <v>10</v>
      </c>
      <c r="D29" s="102">
        <v>0</v>
      </c>
      <c r="E29" s="69">
        <v>0</v>
      </c>
      <c r="F29" s="103">
        <f t="shared" si="8"/>
        <v>0</v>
      </c>
      <c r="G29" s="119">
        <v>0</v>
      </c>
      <c r="H29" s="148">
        <f t="shared" si="9"/>
        <v>0</v>
      </c>
      <c r="I29" s="118">
        <v>0</v>
      </c>
      <c r="J29" s="48">
        <f t="shared" si="4"/>
        <v>0</v>
      </c>
      <c r="L29" s="46">
        <f t="shared" si="5"/>
        <v>0</v>
      </c>
      <c r="M29">
        <f t="shared" si="6"/>
        <v>0</v>
      </c>
    </row>
    <row r="30" spans="1:13" ht="31.8" thickBot="1" x14ac:dyDescent="0.35">
      <c r="A30" s="6"/>
      <c r="B30" s="7" t="s">
        <v>30</v>
      </c>
      <c r="C30" s="8"/>
      <c r="D30" s="25"/>
      <c r="E30" s="69"/>
      <c r="F30" s="43"/>
      <c r="G30" s="119"/>
      <c r="H30" s="120"/>
      <c r="I30" s="149"/>
      <c r="J30" s="48">
        <f t="shared" si="4"/>
        <v>0</v>
      </c>
      <c r="L30" s="46">
        <f t="shared" si="5"/>
        <v>0</v>
      </c>
      <c r="M30">
        <f t="shared" si="6"/>
        <v>0</v>
      </c>
    </row>
    <row r="31" spans="1:13" ht="16.2" thickBot="1" x14ac:dyDescent="0.35">
      <c r="A31" s="6">
        <v>21</v>
      </c>
      <c r="B31" s="12" t="s">
        <v>31</v>
      </c>
      <c r="C31" s="8" t="s">
        <v>10</v>
      </c>
      <c r="D31" s="25">
        <v>108.657</v>
      </c>
      <c r="E31" s="69">
        <v>500.48</v>
      </c>
      <c r="F31" s="43">
        <f t="shared" si="8"/>
        <v>54380.655359999997</v>
      </c>
      <c r="G31" s="119">
        <v>528.67999999999995</v>
      </c>
      <c r="H31" s="120">
        <f t="shared" ref="H31:H61" si="10">G31*D31</f>
        <v>57444.782759999995</v>
      </c>
      <c r="I31" s="117">
        <v>475.25</v>
      </c>
      <c r="J31" s="48">
        <f t="shared" si="4"/>
        <v>51639.239249999999</v>
      </c>
      <c r="L31" s="46">
        <f t="shared" si="5"/>
        <v>1504.4099999999999</v>
      </c>
      <c r="M31">
        <f t="shared" si="6"/>
        <v>501.46999999999997</v>
      </c>
    </row>
    <row r="32" spans="1:13" ht="16.2" thickBot="1" x14ac:dyDescent="0.35">
      <c r="A32" s="6">
        <v>22</v>
      </c>
      <c r="B32" s="12" t="s">
        <v>32</v>
      </c>
      <c r="C32" s="8" t="s">
        <v>10</v>
      </c>
      <c r="D32" s="26">
        <v>217.941</v>
      </c>
      <c r="E32" s="69">
        <v>734.16</v>
      </c>
      <c r="F32" s="43">
        <f t="shared" si="8"/>
        <v>160003.56456</v>
      </c>
      <c r="G32" s="119">
        <v>760.26</v>
      </c>
      <c r="H32" s="120">
        <f t="shared" si="10"/>
        <v>165691.82466000001</v>
      </c>
      <c r="I32" s="117">
        <v>715.65</v>
      </c>
      <c r="J32" s="48">
        <f t="shared" si="4"/>
        <v>155969.47665</v>
      </c>
      <c r="L32" s="46">
        <f t="shared" si="5"/>
        <v>2210.0700000000002</v>
      </c>
      <c r="M32">
        <f t="shared" si="6"/>
        <v>736.69</v>
      </c>
    </row>
    <row r="33" spans="1:13" ht="16.2" thickBot="1" x14ac:dyDescent="0.35">
      <c r="A33" s="6">
        <v>23</v>
      </c>
      <c r="B33" s="12" t="s">
        <v>33</v>
      </c>
      <c r="C33" s="8" t="s">
        <v>10</v>
      </c>
      <c r="D33" s="25">
        <v>72.334000000000003</v>
      </c>
      <c r="E33" s="69">
        <v>1101.07</v>
      </c>
      <c r="F33" s="43">
        <f t="shared" si="8"/>
        <v>79644.797380000004</v>
      </c>
      <c r="G33" s="119">
        <v>1163.02</v>
      </c>
      <c r="H33" s="120">
        <f t="shared" si="10"/>
        <v>84125.888680000004</v>
      </c>
      <c r="I33" s="117">
        <v>1128.55</v>
      </c>
      <c r="J33" s="48">
        <f t="shared" si="4"/>
        <v>81632.535699999993</v>
      </c>
      <c r="L33" s="46">
        <f t="shared" si="5"/>
        <v>3392.6400000000003</v>
      </c>
      <c r="M33">
        <f t="shared" si="6"/>
        <v>1130.8800000000001</v>
      </c>
    </row>
    <row r="34" spans="1:13" ht="16.2" thickBot="1" x14ac:dyDescent="0.35">
      <c r="A34" s="14">
        <v>24</v>
      </c>
      <c r="B34" s="7" t="s">
        <v>34</v>
      </c>
      <c r="C34" s="8" t="s">
        <v>10</v>
      </c>
      <c r="D34" s="25">
        <v>1679.45</v>
      </c>
      <c r="E34" s="69">
        <v>66.14</v>
      </c>
      <c r="F34" s="43">
        <f t="shared" si="8"/>
        <v>111078.823</v>
      </c>
      <c r="G34" s="119">
        <v>70.209999999999994</v>
      </c>
      <c r="H34" s="120">
        <f t="shared" si="10"/>
        <v>117914.18449999999</v>
      </c>
      <c r="I34" s="117">
        <v>66.8</v>
      </c>
      <c r="J34" s="48">
        <f t="shared" si="4"/>
        <v>112187.26</v>
      </c>
      <c r="L34" s="46">
        <f t="shared" si="5"/>
        <v>203.14999999999998</v>
      </c>
      <c r="M34">
        <f t="shared" si="6"/>
        <v>67.716666666666654</v>
      </c>
    </row>
    <row r="35" spans="1:13" s="57" customFormat="1" ht="16.2" thickBot="1" x14ac:dyDescent="0.35">
      <c r="A35" s="79"/>
      <c r="B35" s="60" t="s">
        <v>35</v>
      </c>
      <c r="C35" s="80" t="s">
        <v>36</v>
      </c>
      <c r="D35" s="72">
        <v>60053</v>
      </c>
      <c r="E35" s="69">
        <v>1.19</v>
      </c>
      <c r="F35" s="43">
        <f t="shared" si="8"/>
        <v>71463.069999999992</v>
      </c>
      <c r="G35" s="119">
        <v>1.25</v>
      </c>
      <c r="H35" s="120">
        <f t="shared" si="10"/>
        <v>75066.25</v>
      </c>
      <c r="I35" s="117">
        <v>1.2</v>
      </c>
      <c r="J35" s="48">
        <f t="shared" si="4"/>
        <v>72063.599999999991</v>
      </c>
      <c r="K35" s="40"/>
      <c r="L35" s="46">
        <f t="shared" si="5"/>
        <v>3.6399999999999997</v>
      </c>
      <c r="M35">
        <f t="shared" si="6"/>
        <v>1.2133333333333332</v>
      </c>
    </row>
    <row r="36" spans="1:13" ht="16.2" thickBot="1" x14ac:dyDescent="0.35">
      <c r="A36" s="6"/>
      <c r="B36" s="7" t="s">
        <v>37</v>
      </c>
      <c r="C36" s="8" t="s">
        <v>36</v>
      </c>
      <c r="D36" s="25">
        <v>240212</v>
      </c>
      <c r="E36" s="69">
        <v>0.39200000000000002</v>
      </c>
      <c r="F36" s="43">
        <f t="shared" si="8"/>
        <v>94163.104000000007</v>
      </c>
      <c r="G36" s="150">
        <v>0.38600000000000001</v>
      </c>
      <c r="H36" s="120">
        <f t="shared" si="10"/>
        <v>92721.832000000009</v>
      </c>
      <c r="I36" s="117">
        <v>0.40899999999999997</v>
      </c>
      <c r="J36" s="48">
        <f t="shared" si="4"/>
        <v>98246.707999999999</v>
      </c>
      <c r="L36" s="46">
        <f t="shared" si="5"/>
        <v>1.1870000000000001</v>
      </c>
      <c r="M36">
        <f t="shared" si="6"/>
        <v>0.39566666666666667</v>
      </c>
    </row>
    <row r="37" spans="1:13" ht="31.8" thickBot="1" x14ac:dyDescent="0.35">
      <c r="A37" s="9"/>
      <c r="B37" s="7" t="s">
        <v>38</v>
      </c>
      <c r="C37" s="8" t="s">
        <v>10</v>
      </c>
      <c r="D37" s="25">
        <v>0.1</v>
      </c>
      <c r="E37" s="69">
        <v>358.3</v>
      </c>
      <c r="F37" s="43">
        <f t="shared" si="8"/>
        <v>35.830000000000005</v>
      </c>
      <c r="G37" s="119">
        <v>368.99</v>
      </c>
      <c r="H37" s="120">
        <f t="shared" si="10"/>
        <v>36.899000000000001</v>
      </c>
      <c r="I37" s="117">
        <v>350.68</v>
      </c>
      <c r="J37" s="48">
        <f t="shared" si="4"/>
        <v>35.068000000000005</v>
      </c>
      <c r="L37" s="46">
        <f t="shared" si="5"/>
        <v>1077.97</v>
      </c>
      <c r="M37">
        <f t="shared" si="6"/>
        <v>359.32333333333332</v>
      </c>
    </row>
    <row r="38" spans="1:13" ht="31.8" thickBot="1" x14ac:dyDescent="0.35">
      <c r="A38" s="10"/>
      <c r="B38" s="15" t="s">
        <v>39</v>
      </c>
      <c r="C38" s="8" t="s">
        <v>40</v>
      </c>
      <c r="D38" s="25">
        <v>114.16</v>
      </c>
      <c r="E38" s="69">
        <v>262.16000000000003</v>
      </c>
      <c r="F38" s="43">
        <f t="shared" si="8"/>
        <v>29928.185600000001</v>
      </c>
      <c r="G38" s="119">
        <v>276.89999999999998</v>
      </c>
      <c r="H38" s="120">
        <f t="shared" si="10"/>
        <v>31610.903999999995</v>
      </c>
      <c r="I38" s="117">
        <v>255.65</v>
      </c>
      <c r="J38" s="48">
        <f t="shared" si="4"/>
        <v>29185.004000000001</v>
      </c>
      <c r="L38" s="46">
        <f t="shared" si="5"/>
        <v>794.70999999999992</v>
      </c>
      <c r="M38">
        <f t="shared" si="6"/>
        <v>264.90333333333331</v>
      </c>
    </row>
    <row r="39" spans="1:13" ht="31.8" hidden="1" thickBot="1" x14ac:dyDescent="0.35">
      <c r="A39" s="6"/>
      <c r="B39" s="15" t="s">
        <v>41</v>
      </c>
      <c r="C39" s="8" t="s">
        <v>19</v>
      </c>
      <c r="D39" s="25">
        <v>0</v>
      </c>
      <c r="E39" s="69">
        <v>0</v>
      </c>
      <c r="F39" s="43">
        <f t="shared" si="8"/>
        <v>0</v>
      </c>
      <c r="G39" s="119">
        <v>0</v>
      </c>
      <c r="H39" s="120">
        <f t="shared" si="10"/>
        <v>0</v>
      </c>
      <c r="I39" s="117">
        <v>0</v>
      </c>
      <c r="J39" s="48">
        <f t="shared" si="4"/>
        <v>0</v>
      </c>
      <c r="L39" s="46">
        <f t="shared" si="5"/>
        <v>0</v>
      </c>
      <c r="M39">
        <f t="shared" si="6"/>
        <v>0</v>
      </c>
    </row>
    <row r="40" spans="1:13" ht="57.75" customHeight="1" thickBot="1" x14ac:dyDescent="0.35">
      <c r="A40" s="6"/>
      <c r="B40" s="15" t="s">
        <v>42</v>
      </c>
      <c r="C40" s="8" t="s">
        <v>43</v>
      </c>
      <c r="D40" s="25">
        <v>72.647000000000006</v>
      </c>
      <c r="E40" s="69">
        <v>934.26</v>
      </c>
      <c r="F40" s="43">
        <f t="shared" si="8"/>
        <v>67871.186220000003</v>
      </c>
      <c r="G40" s="119">
        <v>944.33</v>
      </c>
      <c r="H40" s="120">
        <f t="shared" si="10"/>
        <v>68602.741510000007</v>
      </c>
      <c r="I40" s="117">
        <v>930.3</v>
      </c>
      <c r="J40" s="48">
        <f t="shared" si="4"/>
        <v>67583.504100000006</v>
      </c>
      <c r="L40" s="46">
        <f t="shared" si="5"/>
        <v>2808.8900000000003</v>
      </c>
      <c r="M40">
        <f t="shared" si="6"/>
        <v>936.29666666666674</v>
      </c>
    </row>
    <row r="41" spans="1:13" ht="78.599999999999994" thickBot="1" x14ac:dyDescent="0.35">
      <c r="A41" s="6">
        <v>31</v>
      </c>
      <c r="B41" s="7" t="s">
        <v>44</v>
      </c>
      <c r="C41" s="8" t="s">
        <v>19</v>
      </c>
      <c r="D41" s="25">
        <v>6586</v>
      </c>
      <c r="E41" s="69">
        <v>3.37</v>
      </c>
      <c r="F41" s="43">
        <f t="shared" si="8"/>
        <v>22194.82</v>
      </c>
      <c r="G41" s="119">
        <v>3.5</v>
      </c>
      <c r="H41" s="120">
        <f t="shared" si="10"/>
        <v>23051</v>
      </c>
      <c r="I41" s="117">
        <v>3.51</v>
      </c>
      <c r="J41" s="48">
        <f t="shared" ref="J41:J85" si="11">D41*I41</f>
        <v>23116.859999999997</v>
      </c>
      <c r="L41" s="46">
        <f t="shared" si="5"/>
        <v>10.379999999999999</v>
      </c>
      <c r="M41">
        <f t="shared" si="6"/>
        <v>3.4599999999999995</v>
      </c>
    </row>
    <row r="42" spans="1:13" ht="63" thickBot="1" x14ac:dyDescent="0.35">
      <c r="A42" s="6">
        <v>32</v>
      </c>
      <c r="B42" s="7" t="s">
        <v>45</v>
      </c>
      <c r="C42" s="8" t="s">
        <v>19</v>
      </c>
      <c r="D42" s="25">
        <v>10281</v>
      </c>
      <c r="E42" s="69">
        <v>3.5259999999999998</v>
      </c>
      <c r="F42" s="43">
        <f t="shared" si="8"/>
        <v>36250.805999999997</v>
      </c>
      <c r="G42" s="119">
        <v>3.65</v>
      </c>
      <c r="H42" s="120">
        <f t="shared" si="10"/>
        <v>37525.65</v>
      </c>
      <c r="I42" s="117">
        <v>4.0199999999999996</v>
      </c>
      <c r="J42" s="48">
        <f t="shared" si="11"/>
        <v>41329.619999999995</v>
      </c>
      <c r="L42" s="46">
        <f t="shared" si="5"/>
        <v>11.196</v>
      </c>
      <c r="M42">
        <f t="shared" si="6"/>
        <v>3.7319999999999998</v>
      </c>
    </row>
    <row r="43" spans="1:13" ht="63" thickBot="1" x14ac:dyDescent="0.35">
      <c r="A43" s="16">
        <v>33</v>
      </c>
      <c r="B43" s="7" t="s">
        <v>46</v>
      </c>
      <c r="C43" s="13" t="s">
        <v>19</v>
      </c>
      <c r="D43" s="26">
        <v>6586</v>
      </c>
      <c r="E43" s="69">
        <v>3.4420000000000002</v>
      </c>
      <c r="F43" s="43">
        <f t="shared" si="8"/>
        <v>22669.012000000002</v>
      </c>
      <c r="G43" s="119">
        <v>3.61</v>
      </c>
      <c r="H43" s="120">
        <f t="shared" si="10"/>
        <v>23775.46</v>
      </c>
      <c r="I43" s="117">
        <v>3.62</v>
      </c>
      <c r="J43" s="48">
        <f t="shared" si="11"/>
        <v>23841.32</v>
      </c>
      <c r="L43" s="46">
        <f t="shared" si="5"/>
        <v>10.672000000000001</v>
      </c>
      <c r="M43">
        <f t="shared" si="6"/>
        <v>3.5573333333333337</v>
      </c>
    </row>
    <row r="44" spans="1:13" ht="63" thickBot="1" x14ac:dyDescent="0.35">
      <c r="A44" s="16">
        <v>34</v>
      </c>
      <c r="B44" s="7" t="s">
        <v>47</v>
      </c>
      <c r="C44" s="13" t="s">
        <v>19</v>
      </c>
      <c r="D44" s="26">
        <v>10281</v>
      </c>
      <c r="E44" s="69">
        <v>3.5979999999999999</v>
      </c>
      <c r="F44" s="43">
        <f t="shared" si="8"/>
        <v>36991.038</v>
      </c>
      <c r="G44" s="119">
        <v>3.7</v>
      </c>
      <c r="H44" s="120">
        <f t="shared" si="10"/>
        <v>38039.700000000004</v>
      </c>
      <c r="I44" s="117">
        <v>3.55</v>
      </c>
      <c r="J44" s="48">
        <f t="shared" si="11"/>
        <v>36497.549999999996</v>
      </c>
      <c r="L44" s="46">
        <f t="shared" si="5"/>
        <v>10.847999999999999</v>
      </c>
      <c r="M44" s="164">
        <f t="shared" si="6"/>
        <v>3.6159999999999997</v>
      </c>
    </row>
    <row r="45" spans="1:13" ht="78.599999999999994" hidden="1" thickBot="1" x14ac:dyDescent="0.35">
      <c r="A45" s="81">
        <v>35</v>
      </c>
      <c r="B45" s="74" t="s">
        <v>48</v>
      </c>
      <c r="C45" s="82" t="s">
        <v>12</v>
      </c>
      <c r="D45" s="83">
        <v>0</v>
      </c>
      <c r="E45" s="69">
        <v>0</v>
      </c>
      <c r="F45" s="78">
        <f t="shared" ref="F45" si="12">D45*E45</f>
        <v>0</v>
      </c>
      <c r="G45" s="119">
        <v>0</v>
      </c>
      <c r="H45" s="119">
        <f t="shared" si="10"/>
        <v>0</v>
      </c>
      <c r="I45" s="117">
        <v>0</v>
      </c>
      <c r="J45" s="78">
        <f t="shared" si="11"/>
        <v>0</v>
      </c>
      <c r="K45" s="84"/>
      <c r="L45" s="46">
        <f>E45+G45+I45</f>
        <v>0</v>
      </c>
      <c r="M45">
        <f>L45/3</f>
        <v>0</v>
      </c>
    </row>
    <row r="46" spans="1:13" ht="31.8" thickBot="1" x14ac:dyDescent="0.35">
      <c r="A46" s="16">
        <v>36</v>
      </c>
      <c r="B46" s="7" t="s">
        <v>49</v>
      </c>
      <c r="C46" s="13" t="s">
        <v>36</v>
      </c>
      <c r="D46" s="26">
        <v>1509</v>
      </c>
      <c r="E46" s="69">
        <v>4.67</v>
      </c>
      <c r="F46" s="41">
        <f>D46*E46</f>
        <v>7047.03</v>
      </c>
      <c r="G46" s="119">
        <v>4.9400000000000004</v>
      </c>
      <c r="H46" s="147">
        <f t="shared" si="10"/>
        <v>7454.4600000000009</v>
      </c>
      <c r="I46" s="117">
        <v>4.95</v>
      </c>
      <c r="J46" s="48">
        <f t="shared" si="11"/>
        <v>7469.55</v>
      </c>
      <c r="L46" s="46">
        <f t="shared" ref="L46:L61" si="13">E46+G46+I46</f>
        <v>14.559999999999999</v>
      </c>
      <c r="M46">
        <f t="shared" ref="M46:M61" si="14">L46/3</f>
        <v>4.8533333333333326</v>
      </c>
    </row>
    <row r="47" spans="1:13" ht="31.8" thickBot="1" x14ac:dyDescent="0.35">
      <c r="A47" s="16">
        <v>37</v>
      </c>
      <c r="B47" s="7" t="s">
        <v>50</v>
      </c>
      <c r="C47" s="13" t="s">
        <v>19</v>
      </c>
      <c r="D47" s="26">
        <v>748</v>
      </c>
      <c r="E47" s="70">
        <v>16.71</v>
      </c>
      <c r="F47" s="41">
        <f t="shared" ref="F47:F60" si="15">D47*E47</f>
        <v>12499.08</v>
      </c>
      <c r="G47" s="119">
        <v>17.63</v>
      </c>
      <c r="H47" s="147">
        <f t="shared" si="10"/>
        <v>13187.24</v>
      </c>
      <c r="I47" s="117">
        <v>16.579999999999998</v>
      </c>
      <c r="J47" s="48">
        <f t="shared" si="11"/>
        <v>12401.839999999998</v>
      </c>
      <c r="L47" s="46">
        <f t="shared" si="13"/>
        <v>50.92</v>
      </c>
      <c r="M47">
        <f t="shared" si="14"/>
        <v>16.973333333333333</v>
      </c>
    </row>
    <row r="48" spans="1:13" ht="31.8" thickBot="1" x14ac:dyDescent="0.35">
      <c r="A48" s="16">
        <v>38</v>
      </c>
      <c r="B48" s="7" t="s">
        <v>51</v>
      </c>
      <c r="C48" s="13" t="s">
        <v>19</v>
      </c>
      <c r="D48" s="26">
        <v>752</v>
      </c>
      <c r="E48" s="69">
        <v>15.05</v>
      </c>
      <c r="F48" s="41">
        <f t="shared" si="15"/>
        <v>11317.6</v>
      </c>
      <c r="G48" s="119">
        <v>15.89</v>
      </c>
      <c r="H48" s="147">
        <f t="shared" si="10"/>
        <v>11949.28</v>
      </c>
      <c r="I48" s="117">
        <v>15.92</v>
      </c>
      <c r="J48" s="48">
        <f t="shared" si="11"/>
        <v>11971.84</v>
      </c>
      <c r="L48" s="46">
        <f t="shared" si="13"/>
        <v>46.86</v>
      </c>
      <c r="M48">
        <f t="shared" si="14"/>
        <v>15.62</v>
      </c>
    </row>
    <row r="49" spans="1:13" ht="31.8" thickBot="1" x14ac:dyDescent="0.35">
      <c r="A49" s="16">
        <v>39</v>
      </c>
      <c r="B49" s="7" t="s">
        <v>52</v>
      </c>
      <c r="C49" s="13" t="s">
        <v>53</v>
      </c>
      <c r="D49" s="26">
        <v>5264</v>
      </c>
      <c r="E49" s="69">
        <v>10.75</v>
      </c>
      <c r="F49" s="41">
        <f t="shared" si="15"/>
        <v>56588</v>
      </c>
      <c r="G49" s="119">
        <v>11.38</v>
      </c>
      <c r="H49" s="147">
        <f t="shared" si="10"/>
        <v>59904.320000000007</v>
      </c>
      <c r="I49" s="117">
        <v>11.18</v>
      </c>
      <c r="J49" s="48">
        <f t="shared" si="11"/>
        <v>58851.519999999997</v>
      </c>
      <c r="L49" s="46">
        <f t="shared" si="13"/>
        <v>33.31</v>
      </c>
      <c r="M49">
        <f t="shared" si="14"/>
        <v>11.103333333333333</v>
      </c>
    </row>
    <row r="50" spans="1:13" ht="31.8" thickBot="1" x14ac:dyDescent="0.35">
      <c r="A50" s="16">
        <v>40</v>
      </c>
      <c r="B50" s="7" t="s">
        <v>54</v>
      </c>
      <c r="C50" s="13" t="s">
        <v>19</v>
      </c>
      <c r="D50" s="26">
        <v>30</v>
      </c>
      <c r="E50" s="69">
        <v>50.12</v>
      </c>
      <c r="F50" s="41">
        <f t="shared" si="15"/>
        <v>1503.6</v>
      </c>
      <c r="G50" s="119">
        <v>67.69</v>
      </c>
      <c r="H50" s="147">
        <f t="shared" si="10"/>
        <v>2030.6999999999998</v>
      </c>
      <c r="I50" s="117">
        <v>40.89</v>
      </c>
      <c r="J50" s="48">
        <f t="shared" si="11"/>
        <v>1226.7</v>
      </c>
      <c r="L50" s="46">
        <f t="shared" si="13"/>
        <v>158.69999999999999</v>
      </c>
      <c r="M50">
        <f t="shared" si="14"/>
        <v>52.9</v>
      </c>
    </row>
    <row r="51" spans="1:13" ht="31.8" thickBot="1" x14ac:dyDescent="0.35">
      <c r="A51" s="16">
        <v>41</v>
      </c>
      <c r="B51" s="7" t="s">
        <v>55</v>
      </c>
      <c r="C51" s="13" t="s">
        <v>56</v>
      </c>
      <c r="D51" s="26">
        <v>45.27</v>
      </c>
      <c r="E51" s="70">
        <v>115.6</v>
      </c>
      <c r="F51" s="41">
        <f t="shared" si="15"/>
        <v>5233.2120000000004</v>
      </c>
      <c r="G51" s="119">
        <v>122.09</v>
      </c>
      <c r="H51" s="120">
        <f t="shared" si="10"/>
        <v>5527.0143000000007</v>
      </c>
      <c r="I51" s="117">
        <v>122.22</v>
      </c>
      <c r="J51" s="48">
        <f t="shared" si="11"/>
        <v>5532.8994000000002</v>
      </c>
      <c r="L51" s="46">
        <f t="shared" si="13"/>
        <v>359.90999999999997</v>
      </c>
      <c r="M51">
        <f t="shared" si="14"/>
        <v>119.96999999999998</v>
      </c>
    </row>
    <row r="52" spans="1:13" ht="31.8" thickBot="1" x14ac:dyDescent="0.35">
      <c r="A52" s="16">
        <v>42</v>
      </c>
      <c r="B52" s="7" t="s">
        <v>57</v>
      </c>
      <c r="C52" s="13" t="s">
        <v>40</v>
      </c>
      <c r="D52" s="26">
        <v>90.54</v>
      </c>
      <c r="E52" s="69">
        <v>282.32</v>
      </c>
      <c r="F52" s="41">
        <f t="shared" si="15"/>
        <v>25561.252800000002</v>
      </c>
      <c r="G52" s="119">
        <v>298.2</v>
      </c>
      <c r="H52" s="120">
        <f t="shared" si="10"/>
        <v>26999.028000000002</v>
      </c>
      <c r="I52" s="117">
        <v>269.89999999999998</v>
      </c>
      <c r="J52" s="48">
        <f t="shared" si="11"/>
        <v>24436.745999999999</v>
      </c>
      <c r="L52" s="46">
        <f t="shared" si="13"/>
        <v>850.42</v>
      </c>
      <c r="M52">
        <f t="shared" si="14"/>
        <v>283.4733333333333</v>
      </c>
    </row>
    <row r="53" spans="1:13" ht="16.2" thickBot="1" x14ac:dyDescent="0.35">
      <c r="A53" s="16">
        <v>43</v>
      </c>
      <c r="B53" s="7" t="s">
        <v>58</v>
      </c>
      <c r="C53" s="13" t="s">
        <v>40</v>
      </c>
      <c r="D53" s="26">
        <v>150.9</v>
      </c>
      <c r="E53" s="69">
        <v>241.24</v>
      </c>
      <c r="F53" s="41">
        <f t="shared" si="15"/>
        <v>36403.116000000002</v>
      </c>
      <c r="G53" s="119">
        <v>254.93</v>
      </c>
      <c r="H53" s="120">
        <f t="shared" si="10"/>
        <v>38468.937000000005</v>
      </c>
      <c r="I53" s="117">
        <v>230.55</v>
      </c>
      <c r="J53" s="48">
        <f t="shared" si="11"/>
        <v>34789.995000000003</v>
      </c>
      <c r="L53" s="46">
        <f t="shared" si="13"/>
        <v>726.72</v>
      </c>
      <c r="M53">
        <f t="shared" si="14"/>
        <v>242.24</v>
      </c>
    </row>
    <row r="54" spans="1:13" ht="31.8" thickBot="1" x14ac:dyDescent="0.35">
      <c r="A54" s="16"/>
      <c r="B54" s="7" t="s">
        <v>59</v>
      </c>
      <c r="C54" s="13" t="s">
        <v>36</v>
      </c>
      <c r="D54" s="26">
        <v>1509</v>
      </c>
      <c r="E54" s="69">
        <v>10.337999999999999</v>
      </c>
      <c r="F54" s="41">
        <f t="shared" si="15"/>
        <v>15600.041999999999</v>
      </c>
      <c r="G54" s="119">
        <v>10.97</v>
      </c>
      <c r="H54" s="147">
        <f t="shared" si="10"/>
        <v>16553.73</v>
      </c>
      <c r="I54" s="117">
        <v>10.88</v>
      </c>
      <c r="J54" s="48">
        <f t="shared" si="11"/>
        <v>16417.920000000002</v>
      </c>
      <c r="L54" s="46">
        <f t="shared" si="13"/>
        <v>32.188000000000002</v>
      </c>
      <c r="M54">
        <f t="shared" si="14"/>
        <v>10.729333333333335</v>
      </c>
    </row>
    <row r="55" spans="1:13" ht="31.8" hidden="1" thickBot="1" x14ac:dyDescent="0.35">
      <c r="A55" s="16"/>
      <c r="B55" s="7" t="s">
        <v>60</v>
      </c>
      <c r="C55" s="13" t="s">
        <v>36</v>
      </c>
      <c r="D55" s="26">
        <v>0</v>
      </c>
      <c r="E55" s="69">
        <v>0</v>
      </c>
      <c r="F55" s="41">
        <f t="shared" si="15"/>
        <v>0</v>
      </c>
      <c r="G55" s="119">
        <v>0</v>
      </c>
      <c r="H55" s="147">
        <f t="shared" si="10"/>
        <v>0</v>
      </c>
      <c r="I55" s="117">
        <v>0</v>
      </c>
      <c r="J55" s="48">
        <f t="shared" si="11"/>
        <v>0</v>
      </c>
      <c r="L55" s="46">
        <f t="shared" si="13"/>
        <v>0</v>
      </c>
      <c r="M55">
        <f t="shared" si="14"/>
        <v>0</v>
      </c>
    </row>
    <row r="56" spans="1:13" ht="63" thickBot="1" x14ac:dyDescent="0.35">
      <c r="A56" s="16"/>
      <c r="B56" s="7" t="s">
        <v>61</v>
      </c>
      <c r="C56" s="13" t="s">
        <v>36</v>
      </c>
      <c r="D56" s="26">
        <v>1509</v>
      </c>
      <c r="E56" s="70">
        <v>4.3</v>
      </c>
      <c r="F56" s="41">
        <f t="shared" si="15"/>
        <v>6488.7</v>
      </c>
      <c r="G56" s="119">
        <v>5.17</v>
      </c>
      <c r="H56" s="147">
        <f t="shared" si="10"/>
        <v>7801.53</v>
      </c>
      <c r="I56" s="117">
        <v>4.3499999999999996</v>
      </c>
      <c r="J56" s="48">
        <f t="shared" si="11"/>
        <v>6564.15</v>
      </c>
      <c r="L56" s="46">
        <f t="shared" si="13"/>
        <v>13.819999999999999</v>
      </c>
      <c r="M56">
        <f t="shared" si="14"/>
        <v>4.6066666666666665</v>
      </c>
    </row>
    <row r="57" spans="1:13" ht="63" thickBot="1" x14ac:dyDescent="0.35">
      <c r="A57" s="16"/>
      <c r="B57" s="7" t="s">
        <v>62</v>
      </c>
      <c r="C57" s="13" t="s">
        <v>36</v>
      </c>
      <c r="D57" s="26">
        <v>3018</v>
      </c>
      <c r="E57" s="70">
        <v>21.9</v>
      </c>
      <c r="F57" s="41">
        <f t="shared" si="15"/>
        <v>66094.2</v>
      </c>
      <c r="G57" s="119">
        <v>23.28</v>
      </c>
      <c r="H57" s="147">
        <f t="shared" si="10"/>
        <v>70259.040000000008</v>
      </c>
      <c r="I57" s="117">
        <v>21.6</v>
      </c>
      <c r="J57" s="48">
        <f t="shared" si="11"/>
        <v>65188.800000000003</v>
      </c>
      <c r="L57" s="46">
        <f t="shared" si="13"/>
        <v>66.78</v>
      </c>
      <c r="M57">
        <f t="shared" si="14"/>
        <v>22.26</v>
      </c>
    </row>
    <row r="58" spans="1:13" ht="63" thickBot="1" x14ac:dyDescent="0.35">
      <c r="A58" s="16"/>
      <c r="B58" s="7" t="s">
        <v>63</v>
      </c>
      <c r="C58" s="13" t="s">
        <v>36</v>
      </c>
      <c r="D58" s="26">
        <v>4527</v>
      </c>
      <c r="E58" s="110">
        <v>22.736999999999998</v>
      </c>
      <c r="F58" s="43">
        <f t="shared" si="15"/>
        <v>102930.39899999999</v>
      </c>
      <c r="G58" s="119">
        <v>23.57</v>
      </c>
      <c r="H58" s="147">
        <f t="shared" si="10"/>
        <v>106701.39</v>
      </c>
      <c r="I58" s="117">
        <v>22.85</v>
      </c>
      <c r="J58" s="48">
        <f t="shared" si="11"/>
        <v>103441.95000000001</v>
      </c>
      <c r="L58" s="46">
        <f t="shared" si="13"/>
        <v>69.157000000000011</v>
      </c>
      <c r="M58">
        <f t="shared" si="14"/>
        <v>23.052333333333337</v>
      </c>
    </row>
    <row r="59" spans="1:13" ht="63" thickBot="1" x14ac:dyDescent="0.35">
      <c r="A59" s="16">
        <v>49</v>
      </c>
      <c r="B59" s="7" t="s">
        <v>64</v>
      </c>
      <c r="C59" s="13" t="s">
        <v>36</v>
      </c>
      <c r="D59" s="26">
        <v>4527</v>
      </c>
      <c r="E59" s="69">
        <v>23.51</v>
      </c>
      <c r="F59" s="43">
        <f t="shared" si="15"/>
        <v>106429.77</v>
      </c>
      <c r="G59" s="119">
        <v>29.4</v>
      </c>
      <c r="H59" s="147">
        <f t="shared" si="10"/>
        <v>133093.79999999999</v>
      </c>
      <c r="I59" s="117">
        <v>20.36</v>
      </c>
      <c r="J59" s="48">
        <f t="shared" si="11"/>
        <v>92169.72</v>
      </c>
      <c r="L59" s="46">
        <f t="shared" si="13"/>
        <v>73.27</v>
      </c>
      <c r="M59">
        <f t="shared" si="14"/>
        <v>24.423333333333332</v>
      </c>
    </row>
    <row r="60" spans="1:13" ht="78.599999999999994" thickBot="1" x14ac:dyDescent="0.35">
      <c r="A60" s="16">
        <v>50</v>
      </c>
      <c r="B60" s="7" t="s">
        <v>65</v>
      </c>
      <c r="C60" s="13" t="s">
        <v>36</v>
      </c>
      <c r="D60" s="26">
        <v>3018</v>
      </c>
      <c r="E60" s="69">
        <v>21.17</v>
      </c>
      <c r="F60" s="43">
        <f t="shared" si="15"/>
        <v>63891.060000000005</v>
      </c>
      <c r="G60" s="119">
        <v>21.21</v>
      </c>
      <c r="H60" s="147">
        <f t="shared" si="10"/>
        <v>64011.780000000006</v>
      </c>
      <c r="I60" s="117">
        <v>21.23</v>
      </c>
      <c r="J60" s="48">
        <f t="shared" si="11"/>
        <v>64072.14</v>
      </c>
      <c r="L60" s="46">
        <f t="shared" si="13"/>
        <v>63.61</v>
      </c>
      <c r="M60">
        <f t="shared" si="14"/>
        <v>21.203333333333333</v>
      </c>
    </row>
    <row r="61" spans="1:13" ht="78.599999999999994" hidden="1" thickBot="1" x14ac:dyDescent="0.35">
      <c r="A61" s="81">
        <v>51</v>
      </c>
      <c r="B61" s="74" t="s">
        <v>66</v>
      </c>
      <c r="C61" s="82" t="s">
        <v>12</v>
      </c>
      <c r="D61" s="83">
        <v>0</v>
      </c>
      <c r="E61" s="69">
        <v>0</v>
      </c>
      <c r="F61" s="77">
        <f t="shared" ref="F61" si="16">D61*E61</f>
        <v>0</v>
      </c>
      <c r="G61" s="119">
        <v>31777.87</v>
      </c>
      <c r="H61" s="151">
        <f t="shared" si="10"/>
        <v>0</v>
      </c>
      <c r="I61" s="117">
        <v>30995.439999999999</v>
      </c>
      <c r="J61" s="85">
        <f t="shared" si="11"/>
        <v>0</v>
      </c>
      <c r="L61" s="46">
        <f t="shared" si="13"/>
        <v>62773.31</v>
      </c>
      <c r="M61">
        <f t="shared" si="14"/>
        <v>20924.436666666665</v>
      </c>
    </row>
    <row r="62" spans="1:13" ht="47.4" thickBot="1" x14ac:dyDescent="0.35">
      <c r="A62" s="17"/>
      <c r="B62" s="7" t="s">
        <v>67</v>
      </c>
      <c r="C62" s="13"/>
      <c r="D62" s="26"/>
      <c r="E62" s="69"/>
      <c r="F62" s="41"/>
      <c r="G62" s="119"/>
      <c r="H62" s="147"/>
      <c r="I62" s="117"/>
      <c r="J62" s="49"/>
    </row>
    <row r="63" spans="1:13" s="40" customFormat="1" ht="16.2" thickBot="1" x14ac:dyDescent="0.35">
      <c r="A63" s="59">
        <v>52</v>
      </c>
      <c r="B63" s="60" t="s">
        <v>68</v>
      </c>
      <c r="C63" s="61" t="s">
        <v>36</v>
      </c>
      <c r="D63" s="86">
        <v>491</v>
      </c>
      <c r="E63" s="69">
        <v>488.15</v>
      </c>
      <c r="F63" s="43">
        <f>D63*E63</f>
        <v>239681.65</v>
      </c>
      <c r="G63" s="119">
        <v>445.98</v>
      </c>
      <c r="H63" s="147">
        <f t="shared" ref="H63:H70" si="17">G63*D63</f>
        <v>218976.18000000002</v>
      </c>
      <c r="I63" s="117">
        <v>534.85</v>
      </c>
      <c r="J63" s="54">
        <f t="shared" si="11"/>
        <v>262611.35000000003</v>
      </c>
      <c r="K63" s="56">
        <f>E63+G63+I63</f>
        <v>1468.98</v>
      </c>
      <c r="L63" s="40">
        <f>K63/3</f>
        <v>489.66</v>
      </c>
    </row>
    <row r="64" spans="1:13" s="40" customFormat="1" ht="16.2" thickBot="1" x14ac:dyDescent="0.35">
      <c r="A64" s="59">
        <v>53</v>
      </c>
      <c r="B64" s="60" t="s">
        <v>69</v>
      </c>
      <c r="C64" s="61" t="s">
        <v>36</v>
      </c>
      <c r="D64" s="86">
        <v>308</v>
      </c>
      <c r="E64" s="69">
        <v>601.13</v>
      </c>
      <c r="F64" s="43">
        <f t="shared" ref="F64:F70" si="18">D64*E64</f>
        <v>185148.04</v>
      </c>
      <c r="G64" s="119">
        <v>549.61</v>
      </c>
      <c r="H64" s="147">
        <f t="shared" si="17"/>
        <v>169279.88</v>
      </c>
      <c r="I64" s="117">
        <v>657.12</v>
      </c>
      <c r="J64" s="54">
        <f t="shared" si="11"/>
        <v>202392.95999999999</v>
      </c>
      <c r="K64" s="56">
        <f t="shared" ref="K64:K70" si="19">E64+G64+I64</f>
        <v>1807.8600000000001</v>
      </c>
      <c r="L64" s="40">
        <f t="shared" ref="L64:L70" si="20">K64/3</f>
        <v>602.62</v>
      </c>
    </row>
    <row r="65" spans="1:12" s="40" customFormat="1" ht="16.2" thickBot="1" x14ac:dyDescent="0.35">
      <c r="A65" s="59">
        <v>54</v>
      </c>
      <c r="B65" s="60" t="s">
        <v>70</v>
      </c>
      <c r="C65" s="61" t="s">
        <v>36</v>
      </c>
      <c r="D65" s="86">
        <v>206</v>
      </c>
      <c r="E65" s="69">
        <v>888.61</v>
      </c>
      <c r="F65" s="43">
        <f t="shared" si="18"/>
        <v>183053.66</v>
      </c>
      <c r="G65" s="119">
        <v>813.34</v>
      </c>
      <c r="H65" s="147">
        <f t="shared" si="17"/>
        <v>167548.04</v>
      </c>
      <c r="I65" s="118">
        <v>971.35</v>
      </c>
      <c r="J65" s="54">
        <f t="shared" si="11"/>
        <v>200098.1</v>
      </c>
      <c r="K65" s="56">
        <f t="shared" si="19"/>
        <v>2673.3</v>
      </c>
      <c r="L65" s="40">
        <f t="shared" si="20"/>
        <v>891.1</v>
      </c>
    </row>
    <row r="66" spans="1:12" s="40" customFormat="1" ht="16.2" thickBot="1" x14ac:dyDescent="0.35">
      <c r="A66" s="59">
        <v>55</v>
      </c>
      <c r="B66" s="60" t="s">
        <v>71</v>
      </c>
      <c r="C66" s="61" t="s">
        <v>36</v>
      </c>
      <c r="D66" s="86">
        <v>132</v>
      </c>
      <c r="E66" s="69">
        <v>1092.42</v>
      </c>
      <c r="F66" s="43">
        <f t="shared" si="18"/>
        <v>144199.44</v>
      </c>
      <c r="G66" s="119">
        <v>1009.77</v>
      </c>
      <c r="H66" s="147">
        <f t="shared" si="17"/>
        <v>133289.63999999998</v>
      </c>
      <c r="I66" s="118">
        <v>1175.8399999999999</v>
      </c>
      <c r="J66" s="54">
        <f t="shared" si="11"/>
        <v>155210.87999999998</v>
      </c>
      <c r="K66" s="56">
        <f t="shared" si="19"/>
        <v>3278.0299999999997</v>
      </c>
      <c r="L66" s="40">
        <f t="shared" si="20"/>
        <v>1092.6766666666665</v>
      </c>
    </row>
    <row r="67" spans="1:12" s="40" customFormat="1" ht="16.2" thickBot="1" x14ac:dyDescent="0.35">
      <c r="A67" s="59">
        <v>56</v>
      </c>
      <c r="B67" s="60" t="s">
        <v>72</v>
      </c>
      <c r="C67" s="61" t="s">
        <v>36</v>
      </c>
      <c r="D67" s="86">
        <v>78</v>
      </c>
      <c r="E67" s="69">
        <v>1175.3399999999999</v>
      </c>
      <c r="F67" s="43">
        <f t="shared" si="18"/>
        <v>91676.51999999999</v>
      </c>
      <c r="G67" s="119">
        <v>1089.1099999999999</v>
      </c>
      <c r="H67" s="147">
        <f t="shared" si="17"/>
        <v>84950.579999999987</v>
      </c>
      <c r="I67" s="118">
        <v>1270.3499999999999</v>
      </c>
      <c r="J67" s="54">
        <f t="shared" si="11"/>
        <v>99087.299999999988</v>
      </c>
      <c r="K67" s="56">
        <f t="shared" si="19"/>
        <v>3534.7999999999997</v>
      </c>
      <c r="L67" s="40">
        <f t="shared" si="20"/>
        <v>1178.2666666666667</v>
      </c>
    </row>
    <row r="68" spans="1:12" s="40" customFormat="1" ht="16.2" thickBot="1" x14ac:dyDescent="0.35">
      <c r="A68" s="59">
        <v>57</v>
      </c>
      <c r="B68" s="60" t="s">
        <v>73</v>
      </c>
      <c r="C68" s="61" t="s">
        <v>36</v>
      </c>
      <c r="D68" s="86">
        <v>46</v>
      </c>
      <c r="E68" s="69">
        <v>1284.76</v>
      </c>
      <c r="F68" s="43">
        <f t="shared" si="18"/>
        <v>59098.96</v>
      </c>
      <c r="G68" s="119">
        <v>1099.57</v>
      </c>
      <c r="H68" s="147">
        <f t="shared" si="17"/>
        <v>50580.219999999994</v>
      </c>
      <c r="I68" s="118">
        <v>1481.32</v>
      </c>
      <c r="J68" s="54">
        <f t="shared" si="11"/>
        <v>68140.72</v>
      </c>
      <c r="K68" s="56">
        <f t="shared" si="19"/>
        <v>3865.6499999999996</v>
      </c>
      <c r="L68" s="40">
        <f t="shared" si="20"/>
        <v>1288.55</v>
      </c>
    </row>
    <row r="69" spans="1:12" s="40" customFormat="1" ht="16.2" thickBot="1" x14ac:dyDescent="0.35">
      <c r="A69" s="59">
        <v>58</v>
      </c>
      <c r="B69" s="60" t="s">
        <v>74</v>
      </c>
      <c r="C69" s="61" t="s">
        <v>36</v>
      </c>
      <c r="D69" s="86">
        <v>37</v>
      </c>
      <c r="E69" s="69">
        <v>1397.4</v>
      </c>
      <c r="F69" s="43">
        <f t="shared" si="18"/>
        <v>51703.8</v>
      </c>
      <c r="G69" s="119">
        <v>1178.48</v>
      </c>
      <c r="H69" s="147">
        <f t="shared" si="17"/>
        <v>43603.76</v>
      </c>
      <c r="I69" s="117">
        <v>1619.55</v>
      </c>
      <c r="J69" s="54">
        <f t="shared" si="11"/>
        <v>59923.35</v>
      </c>
      <c r="K69" s="56">
        <f t="shared" si="19"/>
        <v>4195.43</v>
      </c>
      <c r="L69" s="40">
        <f t="shared" si="20"/>
        <v>1398.4766666666667</v>
      </c>
    </row>
    <row r="70" spans="1:12" s="40" customFormat="1" ht="16.2" thickBot="1" x14ac:dyDescent="0.35">
      <c r="A70" s="59">
        <v>59</v>
      </c>
      <c r="B70" s="60" t="s">
        <v>75</v>
      </c>
      <c r="C70" s="61" t="s">
        <v>36</v>
      </c>
      <c r="D70" s="86">
        <v>38</v>
      </c>
      <c r="E70" s="69">
        <v>1571.21</v>
      </c>
      <c r="F70" s="43">
        <f t="shared" si="18"/>
        <v>59705.98</v>
      </c>
      <c r="G70" s="119">
        <v>1324.57</v>
      </c>
      <c r="H70" s="147">
        <f t="shared" si="17"/>
        <v>50333.659999999996</v>
      </c>
      <c r="I70" s="117">
        <v>1830.6</v>
      </c>
      <c r="J70" s="54">
        <f t="shared" si="11"/>
        <v>69562.8</v>
      </c>
      <c r="K70" s="56">
        <f t="shared" si="19"/>
        <v>4726.3799999999992</v>
      </c>
      <c r="L70" s="40">
        <f t="shared" si="20"/>
        <v>1575.4599999999998</v>
      </c>
    </row>
    <row r="71" spans="1:12" s="40" customFormat="1" ht="47.4" thickBot="1" x14ac:dyDescent="0.35">
      <c r="A71" s="79"/>
      <c r="B71" s="60" t="s">
        <v>76</v>
      </c>
      <c r="C71" s="61"/>
      <c r="D71" s="86"/>
      <c r="E71" s="69"/>
      <c r="F71" s="41"/>
      <c r="G71" s="119"/>
      <c r="H71" s="147"/>
      <c r="I71" s="117"/>
      <c r="J71" s="39"/>
      <c r="K71" s="56"/>
    </row>
    <row r="72" spans="1:12" s="40" customFormat="1" ht="16.2" thickBot="1" x14ac:dyDescent="0.35">
      <c r="A72" s="59">
        <v>60</v>
      </c>
      <c r="B72" s="60" t="s">
        <v>77</v>
      </c>
      <c r="C72" s="61" t="s">
        <v>36</v>
      </c>
      <c r="D72" s="86">
        <v>22</v>
      </c>
      <c r="E72" s="69">
        <v>950.65</v>
      </c>
      <c r="F72" s="43">
        <f>D72*E72</f>
        <v>20914.3</v>
      </c>
      <c r="G72" s="119">
        <v>909.78</v>
      </c>
      <c r="H72" s="147">
        <f t="shared" ref="H72:H80" si="21">G72*D72</f>
        <v>20015.16</v>
      </c>
      <c r="I72" s="118">
        <v>997.04</v>
      </c>
      <c r="J72" s="54">
        <f t="shared" si="11"/>
        <v>21934.879999999997</v>
      </c>
      <c r="K72" s="56">
        <f t="shared" ref="K72:K80" si="22">E72+G72+I72</f>
        <v>2857.47</v>
      </c>
      <c r="L72" s="40">
        <f t="shared" ref="L72:L80" si="23">K72/3</f>
        <v>952.4899999999999</v>
      </c>
    </row>
    <row r="73" spans="1:12" s="40" customFormat="1" ht="16.2" thickBot="1" x14ac:dyDescent="0.35">
      <c r="A73" s="59">
        <v>61</v>
      </c>
      <c r="B73" s="60" t="s">
        <v>68</v>
      </c>
      <c r="C73" s="61" t="s">
        <v>36</v>
      </c>
      <c r="D73" s="86">
        <v>114</v>
      </c>
      <c r="E73" s="69">
        <v>1077.3599999999999</v>
      </c>
      <c r="F73" s="43">
        <f t="shared" ref="F73:F80" si="24">D73*E73</f>
        <v>122819.04</v>
      </c>
      <c r="G73" s="119">
        <v>1043.83</v>
      </c>
      <c r="H73" s="147">
        <f t="shared" si="21"/>
        <v>118996.62</v>
      </c>
      <c r="I73" s="118">
        <v>1116.3599999999999</v>
      </c>
      <c r="J73" s="54">
        <f t="shared" si="11"/>
        <v>127265.04</v>
      </c>
      <c r="K73" s="56">
        <f t="shared" si="22"/>
        <v>3237.5499999999993</v>
      </c>
      <c r="L73" s="40">
        <f t="shared" si="23"/>
        <v>1079.1833333333332</v>
      </c>
    </row>
    <row r="74" spans="1:12" s="40" customFormat="1" ht="16.2" thickBot="1" x14ac:dyDescent="0.35">
      <c r="A74" s="59">
        <v>62</v>
      </c>
      <c r="B74" s="60" t="s">
        <v>69</v>
      </c>
      <c r="C74" s="61" t="s">
        <v>36</v>
      </c>
      <c r="D74" s="86">
        <v>223</v>
      </c>
      <c r="E74" s="69">
        <v>1257.46</v>
      </c>
      <c r="F74" s="43">
        <f t="shared" si="24"/>
        <v>280413.58</v>
      </c>
      <c r="G74" s="119">
        <v>1220.04</v>
      </c>
      <c r="H74" s="147">
        <f t="shared" si="21"/>
        <v>272068.92</v>
      </c>
      <c r="I74" s="118">
        <v>1300.81</v>
      </c>
      <c r="J74" s="54">
        <f t="shared" si="11"/>
        <v>290080.63</v>
      </c>
      <c r="K74" s="56">
        <f t="shared" si="22"/>
        <v>3778.31</v>
      </c>
      <c r="L74" s="40">
        <f t="shared" si="23"/>
        <v>1259.4366666666667</v>
      </c>
    </row>
    <row r="75" spans="1:12" s="40" customFormat="1" ht="16.2" thickBot="1" x14ac:dyDescent="0.35">
      <c r="A75" s="59">
        <v>63</v>
      </c>
      <c r="B75" s="60" t="s">
        <v>70</v>
      </c>
      <c r="C75" s="61" t="s">
        <v>36</v>
      </c>
      <c r="D75" s="86">
        <v>244</v>
      </c>
      <c r="E75" s="162">
        <v>1756.85</v>
      </c>
      <c r="F75" s="43">
        <f t="shared" si="24"/>
        <v>428671.39999999997</v>
      </c>
      <c r="G75" s="119">
        <v>1714.32</v>
      </c>
      <c r="H75" s="120">
        <f t="shared" si="21"/>
        <v>418294.07999999996</v>
      </c>
      <c r="I75" s="118">
        <v>1799.48</v>
      </c>
      <c r="J75" s="54">
        <f t="shared" si="11"/>
        <v>439073.12</v>
      </c>
      <c r="K75" s="56">
        <f t="shared" si="22"/>
        <v>5270.65</v>
      </c>
      <c r="L75" s="40">
        <f t="shared" si="23"/>
        <v>1756.8833333333332</v>
      </c>
    </row>
    <row r="76" spans="1:12" s="40" customFormat="1" ht="16.2" thickBot="1" x14ac:dyDescent="0.35">
      <c r="A76" s="59">
        <v>64</v>
      </c>
      <c r="B76" s="60" t="s">
        <v>71</v>
      </c>
      <c r="C76" s="61" t="s">
        <v>36</v>
      </c>
      <c r="D76" s="86">
        <v>210</v>
      </c>
      <c r="E76" s="69">
        <v>2253.23</v>
      </c>
      <c r="F76" s="43">
        <f t="shared" si="24"/>
        <v>473178.3</v>
      </c>
      <c r="G76" s="119">
        <v>2228.38</v>
      </c>
      <c r="H76" s="120">
        <f t="shared" si="21"/>
        <v>467959.80000000005</v>
      </c>
      <c r="I76" s="118">
        <v>2279.65</v>
      </c>
      <c r="J76" s="54">
        <f t="shared" si="11"/>
        <v>478726.5</v>
      </c>
      <c r="K76" s="56">
        <f t="shared" si="22"/>
        <v>6761.26</v>
      </c>
      <c r="L76" s="40">
        <f t="shared" si="23"/>
        <v>2253.7533333333336</v>
      </c>
    </row>
    <row r="77" spans="1:12" s="40" customFormat="1" ht="16.2" thickBot="1" x14ac:dyDescent="0.35">
      <c r="A77" s="59">
        <v>65</v>
      </c>
      <c r="B77" s="60" t="s">
        <v>72</v>
      </c>
      <c r="C77" s="61" t="s">
        <v>36</v>
      </c>
      <c r="D77" s="86">
        <v>118</v>
      </c>
      <c r="E77" s="69">
        <v>3197.04</v>
      </c>
      <c r="F77" s="43">
        <f t="shared" si="24"/>
        <v>377250.72</v>
      </c>
      <c r="G77" s="119">
        <v>2870.94</v>
      </c>
      <c r="H77" s="147">
        <f t="shared" si="21"/>
        <v>338770.92</v>
      </c>
      <c r="I77" s="118">
        <v>3561.3</v>
      </c>
      <c r="J77" s="54">
        <f t="shared" si="11"/>
        <v>420233.4</v>
      </c>
      <c r="K77" s="56">
        <f t="shared" si="22"/>
        <v>9629.2799999999988</v>
      </c>
      <c r="L77" s="40">
        <f t="shared" si="23"/>
        <v>3209.7599999999998</v>
      </c>
    </row>
    <row r="78" spans="1:12" s="40" customFormat="1" ht="16.2" thickBot="1" x14ac:dyDescent="0.35">
      <c r="A78" s="59">
        <v>66</v>
      </c>
      <c r="B78" s="60" t="s">
        <v>73</v>
      </c>
      <c r="C78" s="61" t="s">
        <v>36</v>
      </c>
      <c r="D78" s="86">
        <v>78</v>
      </c>
      <c r="E78" s="69">
        <v>3601.01</v>
      </c>
      <c r="F78" s="43">
        <f t="shared" si="24"/>
        <v>280878.78000000003</v>
      </c>
      <c r="G78" s="119">
        <v>3610.57</v>
      </c>
      <c r="H78" s="120">
        <f t="shared" si="21"/>
        <v>281624.46000000002</v>
      </c>
      <c r="I78" s="117">
        <v>3595.33</v>
      </c>
      <c r="J78" s="54">
        <f t="shared" si="11"/>
        <v>280435.74</v>
      </c>
      <c r="K78" s="56">
        <f t="shared" si="22"/>
        <v>10806.91</v>
      </c>
      <c r="L78" s="40">
        <f t="shared" si="23"/>
        <v>3602.3033333333333</v>
      </c>
    </row>
    <row r="79" spans="1:12" s="40" customFormat="1" ht="16.2" thickBot="1" x14ac:dyDescent="0.35">
      <c r="A79" s="59">
        <v>67</v>
      </c>
      <c r="B79" s="60" t="s">
        <v>74</v>
      </c>
      <c r="C79" s="61" t="s">
        <v>36</v>
      </c>
      <c r="D79" s="86">
        <v>34</v>
      </c>
      <c r="E79" s="69">
        <v>4436.29</v>
      </c>
      <c r="F79" s="43">
        <f t="shared" si="24"/>
        <v>150833.85999999999</v>
      </c>
      <c r="G79" s="119">
        <v>3988.39</v>
      </c>
      <c r="H79" s="120">
        <f t="shared" si="21"/>
        <v>135605.26</v>
      </c>
      <c r="I79" s="117">
        <v>4888.09</v>
      </c>
      <c r="J79" s="54">
        <f t="shared" si="11"/>
        <v>166195.06</v>
      </c>
      <c r="K79" s="56">
        <f t="shared" si="22"/>
        <v>13312.77</v>
      </c>
      <c r="L79" s="40">
        <f t="shared" si="23"/>
        <v>4437.59</v>
      </c>
    </row>
    <row r="80" spans="1:12" s="40" customFormat="1" ht="16.2" thickBot="1" x14ac:dyDescent="0.35">
      <c r="A80" s="59">
        <v>68</v>
      </c>
      <c r="B80" s="60" t="s">
        <v>75</v>
      </c>
      <c r="C80" s="61" t="s">
        <v>36</v>
      </c>
      <c r="D80" s="86">
        <v>51</v>
      </c>
      <c r="E80" s="69">
        <v>5075.72</v>
      </c>
      <c r="F80" s="43">
        <f t="shared" si="24"/>
        <v>258861.72</v>
      </c>
      <c r="G80" s="119">
        <v>4568.2700000000004</v>
      </c>
      <c r="H80" s="120">
        <f t="shared" si="21"/>
        <v>232981.77000000002</v>
      </c>
      <c r="I80" s="117">
        <v>5586.31</v>
      </c>
      <c r="J80" s="54">
        <f t="shared" si="11"/>
        <v>284901.81</v>
      </c>
      <c r="K80" s="56">
        <f t="shared" si="22"/>
        <v>15230.300000000003</v>
      </c>
      <c r="L80" s="40">
        <f t="shared" si="23"/>
        <v>5076.7666666666673</v>
      </c>
    </row>
    <row r="81" spans="1:13" ht="63" thickBot="1" x14ac:dyDescent="0.35">
      <c r="A81" s="17"/>
      <c r="B81" s="7" t="s">
        <v>78</v>
      </c>
      <c r="C81" s="13"/>
      <c r="D81" s="26"/>
      <c r="E81" s="69"/>
      <c r="F81" s="41"/>
      <c r="G81" s="119"/>
      <c r="H81" s="147"/>
      <c r="I81" s="117"/>
      <c r="J81" s="49"/>
    </row>
    <row r="82" spans="1:13" ht="16.2" thickBot="1" x14ac:dyDescent="0.35">
      <c r="A82" s="16">
        <v>69</v>
      </c>
      <c r="B82" s="7" t="s">
        <v>77</v>
      </c>
      <c r="C82" s="13" t="s">
        <v>79</v>
      </c>
      <c r="D82" s="26">
        <v>18.079999999999998</v>
      </c>
      <c r="E82" s="69">
        <v>446.35</v>
      </c>
      <c r="F82" s="43">
        <f>D82*E82</f>
        <v>8070.0079999999998</v>
      </c>
      <c r="G82" s="119">
        <v>470.63</v>
      </c>
      <c r="H82" s="120">
        <f t="shared" ref="H82:H90" si="25">G82*D82</f>
        <v>8508.9903999999988</v>
      </c>
      <c r="I82" s="118">
        <v>424.65</v>
      </c>
      <c r="J82" s="52">
        <f t="shared" si="11"/>
        <v>7677.6719999999987</v>
      </c>
      <c r="L82" s="46">
        <f>E82+G82+I82</f>
        <v>1341.63</v>
      </c>
      <c r="M82">
        <f>L82/3</f>
        <v>447.21000000000004</v>
      </c>
    </row>
    <row r="83" spans="1:13" ht="16.2" thickBot="1" x14ac:dyDescent="0.35">
      <c r="A83" s="16">
        <v>70</v>
      </c>
      <c r="B83" s="7" t="s">
        <v>68</v>
      </c>
      <c r="C83" s="13" t="s">
        <v>79</v>
      </c>
      <c r="D83" s="26">
        <v>29.6</v>
      </c>
      <c r="E83" s="69">
        <v>376.61</v>
      </c>
      <c r="F83" s="43">
        <f t="shared" ref="F83:F90" si="26">D83*E83</f>
        <v>11147.656000000001</v>
      </c>
      <c r="G83" s="119">
        <v>396.98</v>
      </c>
      <c r="H83" s="120">
        <f t="shared" si="25"/>
        <v>11750.608000000002</v>
      </c>
      <c r="I83" s="118">
        <v>360.22</v>
      </c>
      <c r="J83" s="52">
        <f t="shared" si="11"/>
        <v>10662.512000000001</v>
      </c>
      <c r="L83" s="46">
        <f t="shared" ref="L83:L90" si="27">E83+G83+I83</f>
        <v>1133.81</v>
      </c>
      <c r="M83">
        <f t="shared" ref="M83:M90" si="28">L83/3</f>
        <v>377.93666666666667</v>
      </c>
    </row>
    <row r="84" spans="1:13" ht="16.2" thickBot="1" x14ac:dyDescent="0.35">
      <c r="A84" s="16">
        <v>71</v>
      </c>
      <c r="B84" s="7" t="s">
        <v>69</v>
      </c>
      <c r="C84" s="13" t="s">
        <v>79</v>
      </c>
      <c r="D84" s="26">
        <v>22.47</v>
      </c>
      <c r="E84" s="69">
        <v>326.82</v>
      </c>
      <c r="F84" s="43">
        <f t="shared" si="26"/>
        <v>7343.6453999999994</v>
      </c>
      <c r="G84" s="119">
        <v>344.54</v>
      </c>
      <c r="H84" s="120">
        <f t="shared" si="25"/>
        <v>7741.8137999999999</v>
      </c>
      <c r="I84" s="118">
        <v>311.24</v>
      </c>
      <c r="J84" s="52">
        <f t="shared" si="11"/>
        <v>6993.5627999999997</v>
      </c>
      <c r="L84" s="46">
        <f t="shared" si="27"/>
        <v>982.6</v>
      </c>
      <c r="M84">
        <f t="shared" si="28"/>
        <v>327.53333333333336</v>
      </c>
    </row>
    <row r="85" spans="1:13" ht="16.2" thickBot="1" x14ac:dyDescent="0.35">
      <c r="A85" s="16">
        <v>72</v>
      </c>
      <c r="B85" s="7" t="s">
        <v>70</v>
      </c>
      <c r="C85" s="13" t="s">
        <v>79</v>
      </c>
      <c r="D85" s="26">
        <v>29.05</v>
      </c>
      <c r="E85" s="69">
        <v>305.36</v>
      </c>
      <c r="F85" s="43">
        <f t="shared" si="26"/>
        <v>8870.7080000000005</v>
      </c>
      <c r="G85" s="119">
        <v>321.91000000000003</v>
      </c>
      <c r="H85" s="120">
        <f t="shared" si="25"/>
        <v>9351.4855000000007</v>
      </c>
      <c r="I85" s="118">
        <v>291.88</v>
      </c>
      <c r="J85" s="52">
        <f t="shared" si="11"/>
        <v>8479.1139999999996</v>
      </c>
      <c r="L85" s="46">
        <f t="shared" si="27"/>
        <v>919.15</v>
      </c>
      <c r="M85">
        <f t="shared" si="28"/>
        <v>306.38333333333333</v>
      </c>
    </row>
    <row r="86" spans="1:13" ht="16.2" thickBot="1" x14ac:dyDescent="0.35">
      <c r="A86" s="16">
        <v>73</v>
      </c>
      <c r="B86" s="7" t="s">
        <v>71</v>
      </c>
      <c r="C86" s="13" t="s">
        <v>79</v>
      </c>
      <c r="D86" s="26">
        <v>31.92</v>
      </c>
      <c r="E86" s="70">
        <v>281.68</v>
      </c>
      <c r="F86" s="43">
        <f t="shared" si="26"/>
        <v>8991.2256000000016</v>
      </c>
      <c r="G86" s="119">
        <v>290.33</v>
      </c>
      <c r="H86" s="120">
        <f t="shared" si="25"/>
        <v>9267.3335999999999</v>
      </c>
      <c r="I86" s="118">
        <v>276.36</v>
      </c>
      <c r="J86" s="52">
        <f t="shared" ref="J86:J90" si="29">D86*I86</f>
        <v>8821.4112000000005</v>
      </c>
      <c r="L86" s="46">
        <f t="shared" si="27"/>
        <v>848.37</v>
      </c>
      <c r="M86">
        <f t="shared" si="28"/>
        <v>282.79000000000002</v>
      </c>
    </row>
    <row r="87" spans="1:13" ht="16.2" thickBot="1" x14ac:dyDescent="0.35">
      <c r="A87" s="16">
        <v>74</v>
      </c>
      <c r="B87" s="7" t="s">
        <v>72</v>
      </c>
      <c r="C87" s="13" t="s">
        <v>79</v>
      </c>
      <c r="D87" s="26">
        <v>29.26</v>
      </c>
      <c r="E87" s="69">
        <v>181.43</v>
      </c>
      <c r="F87" s="43">
        <f t="shared" si="26"/>
        <v>5308.6418000000003</v>
      </c>
      <c r="G87" s="119">
        <v>187.15</v>
      </c>
      <c r="H87" s="120">
        <f t="shared" si="25"/>
        <v>5476.009</v>
      </c>
      <c r="I87" s="118">
        <v>179.17</v>
      </c>
      <c r="J87" s="52">
        <f t="shared" si="29"/>
        <v>5242.5141999999996</v>
      </c>
      <c r="L87" s="46">
        <f t="shared" si="27"/>
        <v>547.75</v>
      </c>
      <c r="M87">
        <f t="shared" si="28"/>
        <v>182.58333333333334</v>
      </c>
    </row>
    <row r="88" spans="1:13" ht="16.2" thickBot="1" x14ac:dyDescent="0.35">
      <c r="A88" s="16">
        <v>75</v>
      </c>
      <c r="B88" s="7" t="s">
        <v>73</v>
      </c>
      <c r="C88" s="13" t="s">
        <v>79</v>
      </c>
      <c r="D88" s="26">
        <v>28.93</v>
      </c>
      <c r="E88" s="69">
        <v>177.8</v>
      </c>
      <c r="F88" s="43">
        <f t="shared" si="26"/>
        <v>5143.7539999999999</v>
      </c>
      <c r="G88" s="119">
        <v>183.36</v>
      </c>
      <c r="H88" s="120">
        <f t="shared" si="25"/>
        <v>5304.6048000000001</v>
      </c>
      <c r="I88" s="118">
        <v>174.9</v>
      </c>
      <c r="J88" s="52">
        <f t="shared" si="29"/>
        <v>5059.857</v>
      </c>
      <c r="L88" s="46">
        <f t="shared" si="27"/>
        <v>536.06000000000006</v>
      </c>
      <c r="M88">
        <f t="shared" si="28"/>
        <v>178.6866666666667</v>
      </c>
    </row>
    <row r="89" spans="1:13" ht="16.2" thickBot="1" x14ac:dyDescent="0.35">
      <c r="A89" s="16">
        <v>76</v>
      </c>
      <c r="B89" s="7" t="s">
        <v>74</v>
      </c>
      <c r="C89" s="13" t="s">
        <v>79</v>
      </c>
      <c r="D89" s="26">
        <v>24.66</v>
      </c>
      <c r="E89" s="69">
        <v>147.24</v>
      </c>
      <c r="F89" s="43">
        <f t="shared" si="26"/>
        <v>3630.9384000000005</v>
      </c>
      <c r="G89" s="119">
        <v>154.94</v>
      </c>
      <c r="H89" s="120">
        <f t="shared" si="25"/>
        <v>3820.8204000000001</v>
      </c>
      <c r="I89" s="118">
        <v>141.33000000000001</v>
      </c>
      <c r="J89" s="52">
        <f t="shared" si="29"/>
        <v>3485.1978000000004</v>
      </c>
      <c r="L89" s="46">
        <f t="shared" si="27"/>
        <v>443.51</v>
      </c>
      <c r="M89">
        <f t="shared" si="28"/>
        <v>147.83666666666667</v>
      </c>
    </row>
    <row r="90" spans="1:13" ht="16.2" thickBot="1" x14ac:dyDescent="0.35">
      <c r="A90" s="16">
        <v>77</v>
      </c>
      <c r="B90" s="7" t="s">
        <v>75</v>
      </c>
      <c r="C90" s="13" t="s">
        <v>79</v>
      </c>
      <c r="D90" s="26">
        <v>30.46</v>
      </c>
      <c r="E90" s="69">
        <v>147.24</v>
      </c>
      <c r="F90" s="43">
        <f t="shared" si="26"/>
        <v>4484.9304000000002</v>
      </c>
      <c r="G90" s="119">
        <v>154.94</v>
      </c>
      <c r="H90" s="120">
        <f t="shared" si="25"/>
        <v>4719.4723999999997</v>
      </c>
      <c r="I90" s="118">
        <v>141.94</v>
      </c>
      <c r="J90" s="52">
        <f t="shared" si="29"/>
        <v>4323.4924000000001</v>
      </c>
      <c r="L90" s="46">
        <f t="shared" si="27"/>
        <v>444.12</v>
      </c>
      <c r="M90">
        <f t="shared" si="28"/>
        <v>148.04</v>
      </c>
    </row>
    <row r="91" spans="1:13" ht="63" thickBot="1" x14ac:dyDescent="0.35">
      <c r="A91" s="17"/>
      <c r="B91" s="7" t="s">
        <v>80</v>
      </c>
      <c r="C91" s="13"/>
      <c r="D91" s="26"/>
      <c r="E91" s="69"/>
      <c r="F91" s="41"/>
      <c r="G91" s="152"/>
      <c r="H91" s="153"/>
      <c r="I91" s="142"/>
      <c r="J91" s="50"/>
      <c r="L91" s="46">
        <f t="shared" ref="L91:L146" si="30">E91+G91+I91</f>
        <v>0</v>
      </c>
      <c r="M91">
        <f t="shared" ref="M91:M146" si="31">L91/3</f>
        <v>0</v>
      </c>
    </row>
    <row r="92" spans="1:13" ht="16.2" thickBot="1" x14ac:dyDescent="0.35">
      <c r="A92" s="16">
        <v>78</v>
      </c>
      <c r="B92" s="7" t="s">
        <v>77</v>
      </c>
      <c r="C92" s="13" t="s">
        <v>79</v>
      </c>
      <c r="D92" s="26">
        <v>34.56</v>
      </c>
      <c r="E92" s="69">
        <v>630.72</v>
      </c>
      <c r="F92" s="43">
        <f>D92*E92</f>
        <v>21797.683200000003</v>
      </c>
      <c r="G92" s="119">
        <v>665.2</v>
      </c>
      <c r="H92" s="147">
        <f t="shared" ref="H92:H100" si="32">G92*D92</f>
        <v>22989.312000000002</v>
      </c>
      <c r="I92" s="118">
        <v>601.59</v>
      </c>
      <c r="J92" s="51">
        <f>D92*I92</f>
        <v>20790.950400000002</v>
      </c>
      <c r="L92" s="46">
        <f t="shared" si="30"/>
        <v>1897.5100000000002</v>
      </c>
      <c r="M92">
        <f t="shared" si="31"/>
        <v>632.50333333333344</v>
      </c>
    </row>
    <row r="93" spans="1:13" ht="16.2" thickBot="1" x14ac:dyDescent="0.35">
      <c r="A93" s="16">
        <v>79</v>
      </c>
      <c r="B93" s="7" t="s">
        <v>68</v>
      </c>
      <c r="C93" s="13" t="s">
        <v>79</v>
      </c>
      <c r="D93" s="26">
        <v>68.88</v>
      </c>
      <c r="E93" s="69">
        <v>482.36</v>
      </c>
      <c r="F93" s="43">
        <f t="shared" ref="F93:F100" si="33">D93*E93</f>
        <v>33224.9568</v>
      </c>
      <c r="G93" s="119">
        <v>508.49</v>
      </c>
      <c r="H93" s="120">
        <f t="shared" si="32"/>
        <v>35024.7912</v>
      </c>
      <c r="I93" s="118">
        <v>463.27</v>
      </c>
      <c r="J93" s="51">
        <f t="shared" ref="J93:J100" si="34">D93*I93</f>
        <v>31910.037599999996</v>
      </c>
      <c r="L93" s="46">
        <f t="shared" si="30"/>
        <v>1454.12</v>
      </c>
      <c r="M93">
        <f t="shared" si="31"/>
        <v>484.70666666666665</v>
      </c>
    </row>
    <row r="94" spans="1:13" ht="16.2" thickBot="1" x14ac:dyDescent="0.35">
      <c r="A94" s="16">
        <v>80</v>
      </c>
      <c r="B94" s="7" t="s">
        <v>69</v>
      </c>
      <c r="C94" s="13" t="s">
        <v>79</v>
      </c>
      <c r="D94" s="26">
        <v>65.61</v>
      </c>
      <c r="E94" s="69">
        <v>445.98</v>
      </c>
      <c r="F94" s="43">
        <f t="shared" si="33"/>
        <v>29260.747800000001</v>
      </c>
      <c r="G94" s="119">
        <v>470.27</v>
      </c>
      <c r="H94" s="120">
        <f t="shared" si="32"/>
        <v>30854.414699999998</v>
      </c>
      <c r="I94" s="118">
        <v>430.5</v>
      </c>
      <c r="J94" s="51">
        <f t="shared" si="34"/>
        <v>28245.105</v>
      </c>
      <c r="L94" s="46">
        <f t="shared" si="30"/>
        <v>1346.75</v>
      </c>
      <c r="M94">
        <f t="shared" si="31"/>
        <v>448.91666666666669</v>
      </c>
    </row>
    <row r="95" spans="1:13" ht="16.2" thickBot="1" x14ac:dyDescent="0.35">
      <c r="A95" s="16">
        <v>81</v>
      </c>
      <c r="B95" s="7" t="s">
        <v>70</v>
      </c>
      <c r="C95" s="13" t="s">
        <v>79</v>
      </c>
      <c r="D95" s="26">
        <v>87.75</v>
      </c>
      <c r="E95" s="69">
        <v>419.68</v>
      </c>
      <c r="F95" s="43">
        <f t="shared" si="33"/>
        <v>36826.92</v>
      </c>
      <c r="G95" s="119">
        <v>442.51</v>
      </c>
      <c r="H95" s="120">
        <f t="shared" si="32"/>
        <v>38830.252500000002</v>
      </c>
      <c r="I95" s="118">
        <v>398.79</v>
      </c>
      <c r="J95" s="51">
        <f t="shared" si="34"/>
        <v>34993.822500000002</v>
      </c>
      <c r="L95" s="46">
        <f t="shared" si="30"/>
        <v>1260.98</v>
      </c>
      <c r="M95">
        <f t="shared" si="31"/>
        <v>420.32666666666665</v>
      </c>
    </row>
    <row r="96" spans="1:13" ht="16.2" thickBot="1" x14ac:dyDescent="0.35">
      <c r="A96" s="16">
        <v>82</v>
      </c>
      <c r="B96" s="7" t="s">
        <v>71</v>
      </c>
      <c r="C96" s="13" t="s">
        <v>79</v>
      </c>
      <c r="D96" s="26">
        <v>51.03</v>
      </c>
      <c r="E96" s="69">
        <v>390.37</v>
      </c>
      <c r="F96" s="43">
        <f t="shared" si="33"/>
        <v>19920.581099999999</v>
      </c>
      <c r="G96" s="119">
        <v>411.73</v>
      </c>
      <c r="H96" s="120">
        <f t="shared" si="32"/>
        <v>21010.581900000001</v>
      </c>
      <c r="I96" s="118">
        <v>378.1</v>
      </c>
      <c r="J96" s="51">
        <f t="shared" si="34"/>
        <v>19294.443000000003</v>
      </c>
      <c r="L96" s="46">
        <f t="shared" si="30"/>
        <v>1180.2</v>
      </c>
      <c r="M96">
        <f t="shared" si="31"/>
        <v>393.40000000000003</v>
      </c>
    </row>
    <row r="97" spans="1:13" ht="16.2" thickBot="1" x14ac:dyDescent="0.35">
      <c r="A97" s="16">
        <v>83</v>
      </c>
      <c r="B97" s="7" t="s">
        <v>72</v>
      </c>
      <c r="C97" s="13" t="s">
        <v>79</v>
      </c>
      <c r="D97" s="26">
        <v>35.1</v>
      </c>
      <c r="E97" s="69">
        <v>357.7</v>
      </c>
      <c r="F97" s="43">
        <f t="shared" si="33"/>
        <v>12555.27</v>
      </c>
      <c r="G97" s="119">
        <v>377.22</v>
      </c>
      <c r="H97" s="120">
        <f t="shared" si="32"/>
        <v>13240.422000000002</v>
      </c>
      <c r="I97" s="118">
        <v>341.25</v>
      </c>
      <c r="J97" s="51">
        <f t="shared" si="34"/>
        <v>11977.875</v>
      </c>
      <c r="L97" s="46">
        <f t="shared" si="30"/>
        <v>1076.17</v>
      </c>
      <c r="M97">
        <f t="shared" si="31"/>
        <v>358.72333333333336</v>
      </c>
    </row>
    <row r="98" spans="1:13" ht="16.2" thickBot="1" x14ac:dyDescent="0.35">
      <c r="A98" s="16">
        <v>84</v>
      </c>
      <c r="B98" s="7" t="s">
        <v>73</v>
      </c>
      <c r="C98" s="13" t="s">
        <v>79</v>
      </c>
      <c r="D98" s="26">
        <v>27.63</v>
      </c>
      <c r="E98" s="69">
        <v>325.86</v>
      </c>
      <c r="F98" s="43">
        <f t="shared" si="33"/>
        <v>9003.5118000000002</v>
      </c>
      <c r="G98" s="119">
        <v>343.45</v>
      </c>
      <c r="H98" s="120">
        <f t="shared" si="32"/>
        <v>9489.5234999999993</v>
      </c>
      <c r="I98" s="118">
        <v>311.45</v>
      </c>
      <c r="J98" s="51">
        <f t="shared" si="34"/>
        <v>8605.3634999999995</v>
      </c>
      <c r="L98" s="46">
        <f t="shared" si="30"/>
        <v>980.76</v>
      </c>
      <c r="M98">
        <f t="shared" si="31"/>
        <v>326.92</v>
      </c>
    </row>
    <row r="99" spans="1:13" ht="16.2" thickBot="1" x14ac:dyDescent="0.35">
      <c r="A99" s="16">
        <v>85</v>
      </c>
      <c r="B99" s="7" t="s">
        <v>74</v>
      </c>
      <c r="C99" s="13" t="s">
        <v>79</v>
      </c>
      <c r="D99" s="26">
        <v>25.03</v>
      </c>
      <c r="E99" s="69">
        <v>268.91000000000003</v>
      </c>
      <c r="F99" s="43">
        <f t="shared" si="33"/>
        <v>6730.8173000000006</v>
      </c>
      <c r="G99" s="119">
        <v>283.37</v>
      </c>
      <c r="H99" s="120">
        <f t="shared" si="32"/>
        <v>7092.7511000000004</v>
      </c>
      <c r="I99" s="118">
        <v>257.05</v>
      </c>
      <c r="J99" s="51">
        <f t="shared" si="34"/>
        <v>6433.9615000000003</v>
      </c>
      <c r="L99" s="46">
        <f t="shared" si="30"/>
        <v>809.32999999999993</v>
      </c>
      <c r="M99">
        <f t="shared" si="31"/>
        <v>269.77666666666664</v>
      </c>
    </row>
    <row r="100" spans="1:13" ht="16.2" thickBot="1" x14ac:dyDescent="0.35">
      <c r="A100" s="16">
        <v>86</v>
      </c>
      <c r="B100" s="7" t="s">
        <v>75</v>
      </c>
      <c r="C100" s="13" t="s">
        <v>79</v>
      </c>
      <c r="D100" s="26">
        <v>15.46</v>
      </c>
      <c r="E100" s="69">
        <v>268.91000000000003</v>
      </c>
      <c r="F100" s="43">
        <f t="shared" si="33"/>
        <v>4157.3486000000003</v>
      </c>
      <c r="G100" s="119">
        <v>289.14</v>
      </c>
      <c r="H100" s="120">
        <f t="shared" si="32"/>
        <v>4470.1044000000002</v>
      </c>
      <c r="I100" s="118">
        <v>257.10000000000002</v>
      </c>
      <c r="J100" s="51">
        <f t="shared" si="34"/>
        <v>3974.7660000000005</v>
      </c>
      <c r="L100" s="46">
        <f t="shared" si="30"/>
        <v>815.15</v>
      </c>
      <c r="M100">
        <f t="shared" si="31"/>
        <v>271.71666666666664</v>
      </c>
    </row>
    <row r="101" spans="1:13" ht="78.599999999999994" thickBot="1" x14ac:dyDescent="0.35">
      <c r="A101" s="17"/>
      <c r="B101" s="7" t="s">
        <v>81</v>
      </c>
      <c r="C101" s="13"/>
      <c r="D101" s="26"/>
      <c r="E101" s="69"/>
      <c r="F101" s="41"/>
      <c r="G101" s="119"/>
      <c r="H101" s="147"/>
      <c r="I101" s="117"/>
      <c r="J101" s="53"/>
      <c r="L101" s="46"/>
    </row>
    <row r="102" spans="1:13" ht="16.2" thickBot="1" x14ac:dyDescent="0.35">
      <c r="A102" s="16">
        <v>87</v>
      </c>
      <c r="B102" s="7" t="s">
        <v>77</v>
      </c>
      <c r="C102" s="13" t="s">
        <v>79</v>
      </c>
      <c r="D102" s="26">
        <v>13.56</v>
      </c>
      <c r="E102" s="69">
        <v>620.54</v>
      </c>
      <c r="F102" s="43">
        <f>D102*E102</f>
        <v>8414.5223999999998</v>
      </c>
      <c r="G102" s="119">
        <v>654.85</v>
      </c>
      <c r="H102" s="147">
        <f t="shared" ref="H102:H110" si="35">G102*D102</f>
        <v>8879.7660000000014</v>
      </c>
      <c r="I102" s="118">
        <v>595.22</v>
      </c>
      <c r="J102" s="54">
        <f>D102*I102</f>
        <v>8071.1832000000004</v>
      </c>
      <c r="L102" s="46">
        <f t="shared" si="30"/>
        <v>1870.61</v>
      </c>
      <c r="M102">
        <f t="shared" si="31"/>
        <v>623.53666666666663</v>
      </c>
    </row>
    <row r="103" spans="1:13" ht="16.2" thickBot="1" x14ac:dyDescent="0.35">
      <c r="A103" s="16">
        <v>88</v>
      </c>
      <c r="B103" s="7" t="s">
        <v>68</v>
      </c>
      <c r="C103" s="13" t="s">
        <v>79</v>
      </c>
      <c r="D103" s="26">
        <v>23.68</v>
      </c>
      <c r="E103" s="70">
        <v>522.20000000000005</v>
      </c>
      <c r="F103" s="43">
        <f t="shared" ref="F103:F110" si="36">D103*E103</f>
        <v>12365.696000000002</v>
      </c>
      <c r="G103" s="119">
        <v>550.96</v>
      </c>
      <c r="H103" s="120">
        <f t="shared" si="35"/>
        <v>13046.732800000002</v>
      </c>
      <c r="I103" s="118">
        <v>500.2</v>
      </c>
      <c r="J103" s="43">
        <f t="shared" ref="J103:J110" si="37">D103*I103</f>
        <v>11844.735999999999</v>
      </c>
      <c r="L103" s="46">
        <f t="shared" si="30"/>
        <v>1573.3600000000001</v>
      </c>
      <c r="M103">
        <f t="shared" si="31"/>
        <v>524.45333333333338</v>
      </c>
    </row>
    <row r="104" spans="1:13" ht="16.2" thickBot="1" x14ac:dyDescent="0.35">
      <c r="A104" s="16">
        <v>89</v>
      </c>
      <c r="B104" s="7" t="s">
        <v>69</v>
      </c>
      <c r="C104" s="13" t="s">
        <v>79</v>
      </c>
      <c r="D104" s="26">
        <v>22.48</v>
      </c>
      <c r="E104" s="69">
        <v>452.98</v>
      </c>
      <c r="F104" s="43">
        <f t="shared" si="36"/>
        <v>10182.990400000001</v>
      </c>
      <c r="G104" s="119">
        <v>477.92</v>
      </c>
      <c r="H104" s="120">
        <f t="shared" si="35"/>
        <v>10743.641600000001</v>
      </c>
      <c r="I104" s="118">
        <v>439.22</v>
      </c>
      <c r="J104" s="43">
        <f t="shared" si="37"/>
        <v>9873.6656000000003</v>
      </c>
      <c r="L104" s="46">
        <f t="shared" si="30"/>
        <v>1370.1200000000001</v>
      </c>
      <c r="M104">
        <f t="shared" si="31"/>
        <v>456.70666666666671</v>
      </c>
    </row>
    <row r="105" spans="1:13" ht="16.2" thickBot="1" x14ac:dyDescent="0.35">
      <c r="A105" s="16">
        <v>90</v>
      </c>
      <c r="B105" s="7" t="s">
        <v>70</v>
      </c>
      <c r="C105" s="13" t="s">
        <v>79</v>
      </c>
      <c r="D105" s="26">
        <v>14.53</v>
      </c>
      <c r="E105" s="69">
        <v>423.66</v>
      </c>
      <c r="F105" s="43">
        <f t="shared" si="36"/>
        <v>6155.7798000000003</v>
      </c>
      <c r="G105" s="119">
        <v>447.01</v>
      </c>
      <c r="H105" s="120">
        <f t="shared" si="35"/>
        <v>6495.0553</v>
      </c>
      <c r="I105" s="118">
        <v>404.23</v>
      </c>
      <c r="J105" s="43">
        <f t="shared" si="37"/>
        <v>5873.4619000000002</v>
      </c>
      <c r="L105" s="46">
        <f t="shared" si="30"/>
        <v>1274.9000000000001</v>
      </c>
      <c r="M105">
        <f t="shared" si="31"/>
        <v>424.9666666666667</v>
      </c>
    </row>
    <row r="106" spans="1:13" ht="16.2" thickBot="1" x14ac:dyDescent="0.35">
      <c r="A106" s="16">
        <v>91</v>
      </c>
      <c r="B106" s="7" t="s">
        <v>71</v>
      </c>
      <c r="C106" s="13" t="s">
        <v>79</v>
      </c>
      <c r="D106" s="26">
        <v>21.28</v>
      </c>
      <c r="E106" s="69">
        <v>390.85</v>
      </c>
      <c r="F106" s="43">
        <f t="shared" si="36"/>
        <v>8317.2880000000005</v>
      </c>
      <c r="G106" s="119">
        <v>412.46</v>
      </c>
      <c r="H106" s="120">
        <f t="shared" si="35"/>
        <v>8777.1488000000008</v>
      </c>
      <c r="I106" s="118">
        <v>374.22</v>
      </c>
      <c r="J106" s="43">
        <f t="shared" si="37"/>
        <v>7963.4016000000011</v>
      </c>
      <c r="L106" s="46">
        <f t="shared" si="30"/>
        <v>1177.53</v>
      </c>
      <c r="M106">
        <f t="shared" si="31"/>
        <v>392.51</v>
      </c>
    </row>
    <row r="107" spans="1:13" ht="16.2" thickBot="1" x14ac:dyDescent="0.35">
      <c r="A107" s="16">
        <v>92</v>
      </c>
      <c r="B107" s="7" t="s">
        <v>72</v>
      </c>
      <c r="C107" s="13" t="s">
        <v>79</v>
      </c>
      <c r="D107" s="26">
        <v>29.26</v>
      </c>
      <c r="E107" s="69">
        <v>250.24</v>
      </c>
      <c r="F107" s="43">
        <f t="shared" si="36"/>
        <v>7322.0224000000007</v>
      </c>
      <c r="G107" s="119">
        <v>263.82</v>
      </c>
      <c r="H107" s="120">
        <f t="shared" si="35"/>
        <v>7719.3732</v>
      </c>
      <c r="I107" s="118">
        <v>239.16</v>
      </c>
      <c r="J107" s="43">
        <f t="shared" si="37"/>
        <v>6997.8216000000002</v>
      </c>
      <c r="L107" s="46">
        <f t="shared" si="30"/>
        <v>753.21999999999991</v>
      </c>
      <c r="M107">
        <f t="shared" si="31"/>
        <v>251.0733333333333</v>
      </c>
    </row>
    <row r="108" spans="1:13" ht="16.2" thickBot="1" x14ac:dyDescent="0.35">
      <c r="A108" s="16">
        <v>93</v>
      </c>
      <c r="B108" s="7" t="s">
        <v>73</v>
      </c>
      <c r="C108" s="13" t="s">
        <v>79</v>
      </c>
      <c r="D108" s="26">
        <v>9.65</v>
      </c>
      <c r="E108" s="69">
        <v>245.34</v>
      </c>
      <c r="F108" s="43">
        <f t="shared" si="36"/>
        <v>2367.5309999999999</v>
      </c>
      <c r="G108" s="119">
        <v>258.58999999999997</v>
      </c>
      <c r="H108" s="120">
        <f t="shared" si="35"/>
        <v>2495.3934999999997</v>
      </c>
      <c r="I108" s="118">
        <v>233.12</v>
      </c>
      <c r="J108" s="43">
        <f t="shared" si="37"/>
        <v>2249.6080000000002</v>
      </c>
      <c r="L108" s="46">
        <f t="shared" si="30"/>
        <v>737.05</v>
      </c>
      <c r="M108">
        <f t="shared" si="31"/>
        <v>245.68333333333331</v>
      </c>
    </row>
    <row r="109" spans="1:13" ht="16.2" thickBot="1" x14ac:dyDescent="0.35">
      <c r="A109" s="16">
        <v>94</v>
      </c>
      <c r="B109" s="7" t="s">
        <v>74</v>
      </c>
      <c r="C109" s="13" t="s">
        <v>79</v>
      </c>
      <c r="D109" s="26">
        <v>24.66</v>
      </c>
      <c r="E109" s="69">
        <v>203.06</v>
      </c>
      <c r="F109" s="43">
        <f t="shared" si="36"/>
        <v>5007.4596000000001</v>
      </c>
      <c r="G109" s="119">
        <v>213.97</v>
      </c>
      <c r="H109" s="120">
        <f t="shared" si="35"/>
        <v>5276.5002000000004</v>
      </c>
      <c r="I109" s="118">
        <v>196.15</v>
      </c>
      <c r="J109" s="43">
        <f t="shared" si="37"/>
        <v>4837.0590000000002</v>
      </c>
      <c r="L109" s="46">
        <f t="shared" si="30"/>
        <v>613.17999999999995</v>
      </c>
      <c r="M109">
        <f t="shared" si="31"/>
        <v>204.39333333333332</v>
      </c>
    </row>
    <row r="110" spans="1:13" ht="16.2" thickBot="1" x14ac:dyDescent="0.35">
      <c r="A110" s="16">
        <v>95</v>
      </c>
      <c r="B110" s="7" t="s">
        <v>75</v>
      </c>
      <c r="C110" s="13" t="s">
        <v>79</v>
      </c>
      <c r="D110" s="26">
        <v>15.23</v>
      </c>
      <c r="E110" s="69">
        <v>203.06</v>
      </c>
      <c r="F110" s="43">
        <f t="shared" si="36"/>
        <v>3092.6038000000003</v>
      </c>
      <c r="G110" s="119">
        <v>214.88</v>
      </c>
      <c r="H110" s="120">
        <f t="shared" si="35"/>
        <v>3272.6224000000002</v>
      </c>
      <c r="I110" s="118">
        <v>196.9</v>
      </c>
      <c r="J110" s="43">
        <f t="shared" si="37"/>
        <v>2998.7870000000003</v>
      </c>
      <c r="L110" s="46">
        <f t="shared" si="30"/>
        <v>614.84</v>
      </c>
      <c r="M110">
        <f t="shared" si="31"/>
        <v>204.94666666666669</v>
      </c>
    </row>
    <row r="111" spans="1:13" ht="78.599999999999994" thickBot="1" x14ac:dyDescent="0.35">
      <c r="A111" s="17"/>
      <c r="B111" s="7" t="s">
        <v>82</v>
      </c>
      <c r="C111" s="13"/>
      <c r="D111" s="27"/>
      <c r="E111" s="69"/>
      <c r="F111" s="41"/>
      <c r="G111" s="119"/>
      <c r="H111" s="147"/>
      <c r="I111" s="149"/>
      <c r="J111" s="49"/>
      <c r="L111" s="46">
        <f t="shared" si="30"/>
        <v>0</v>
      </c>
      <c r="M111">
        <f t="shared" si="31"/>
        <v>0</v>
      </c>
    </row>
    <row r="112" spans="1:13" ht="16.2" thickBot="1" x14ac:dyDescent="0.35">
      <c r="A112" s="16">
        <v>96</v>
      </c>
      <c r="B112" s="7" t="s">
        <v>77</v>
      </c>
      <c r="C112" s="13" t="s">
        <v>79</v>
      </c>
      <c r="D112" s="26">
        <v>25.92</v>
      </c>
      <c r="E112" s="70">
        <v>876.38</v>
      </c>
      <c r="F112" s="43">
        <f>D112*E112</f>
        <v>22715.7696</v>
      </c>
      <c r="G112" s="119">
        <v>924.27</v>
      </c>
      <c r="H112" s="120">
        <f t="shared" ref="H112:H131" si="38">G112*D112</f>
        <v>23957.078400000002</v>
      </c>
      <c r="I112" s="118">
        <v>834.34</v>
      </c>
      <c r="J112" s="43">
        <f t="shared" ref="J112:J166" si="39">D112*I112</f>
        <v>21626.092800000002</v>
      </c>
      <c r="L112" s="46">
        <f t="shared" si="30"/>
        <v>2634.9900000000002</v>
      </c>
      <c r="M112">
        <f t="shared" si="31"/>
        <v>878.33</v>
      </c>
    </row>
    <row r="113" spans="1:13" ht="16.2" thickBot="1" x14ac:dyDescent="0.35">
      <c r="A113" s="16">
        <v>97</v>
      </c>
      <c r="B113" s="7" t="s">
        <v>68</v>
      </c>
      <c r="C113" s="13" t="s">
        <v>79</v>
      </c>
      <c r="D113" s="26">
        <v>17.22</v>
      </c>
      <c r="E113" s="69">
        <v>669.48</v>
      </c>
      <c r="F113" s="43">
        <f t="shared" ref="F113:F144" si="40">D113*E113</f>
        <v>11528.445599999999</v>
      </c>
      <c r="G113" s="119">
        <v>706.36</v>
      </c>
      <c r="H113" s="120">
        <f t="shared" si="38"/>
        <v>12163.519199999999</v>
      </c>
      <c r="I113" s="118">
        <v>637.17999999999995</v>
      </c>
      <c r="J113" s="43">
        <f t="shared" si="39"/>
        <v>10972.239599999999</v>
      </c>
      <c r="L113" s="46">
        <f t="shared" si="30"/>
        <v>2013.02</v>
      </c>
      <c r="M113">
        <f t="shared" si="31"/>
        <v>671.00666666666666</v>
      </c>
    </row>
    <row r="114" spans="1:13" ht="16.2" thickBot="1" x14ac:dyDescent="0.35">
      <c r="A114" s="16">
        <v>98</v>
      </c>
      <c r="B114" s="7" t="s">
        <v>69</v>
      </c>
      <c r="C114" s="13" t="s">
        <v>79</v>
      </c>
      <c r="D114" s="26">
        <v>26.25</v>
      </c>
      <c r="E114" s="69">
        <v>620.16999999999996</v>
      </c>
      <c r="F114" s="43">
        <f t="shared" si="40"/>
        <v>16279.4625</v>
      </c>
      <c r="G114" s="119">
        <v>654.49</v>
      </c>
      <c r="H114" s="120">
        <f t="shared" si="38"/>
        <v>17180.362499999999</v>
      </c>
      <c r="I114" s="118">
        <v>604.4</v>
      </c>
      <c r="J114" s="43">
        <f t="shared" si="39"/>
        <v>15865.5</v>
      </c>
      <c r="L114" s="46">
        <f t="shared" si="30"/>
        <v>1879.06</v>
      </c>
      <c r="M114">
        <f t="shared" si="31"/>
        <v>626.35333333333335</v>
      </c>
    </row>
    <row r="115" spans="1:13" ht="16.2" thickBot="1" x14ac:dyDescent="0.35">
      <c r="A115" s="16">
        <v>99</v>
      </c>
      <c r="B115" s="7" t="s">
        <v>70</v>
      </c>
      <c r="C115" s="13" t="s">
        <v>79</v>
      </c>
      <c r="D115" s="26">
        <v>31.59</v>
      </c>
      <c r="E115" s="70">
        <v>582.14</v>
      </c>
      <c r="F115" s="43">
        <f t="shared" si="40"/>
        <v>18389.802599999999</v>
      </c>
      <c r="G115" s="119">
        <v>614.32000000000005</v>
      </c>
      <c r="H115" s="120">
        <f t="shared" si="38"/>
        <v>19406.3688</v>
      </c>
      <c r="I115" s="118">
        <v>557.88</v>
      </c>
      <c r="J115" s="43">
        <f t="shared" si="39"/>
        <v>17623.429199999999</v>
      </c>
      <c r="L115" s="46">
        <f t="shared" si="30"/>
        <v>1754.3400000000001</v>
      </c>
      <c r="M115">
        <f t="shared" si="31"/>
        <v>584.78000000000009</v>
      </c>
    </row>
    <row r="116" spans="1:13" ht="16.2" thickBot="1" x14ac:dyDescent="0.35">
      <c r="A116" s="16">
        <v>100</v>
      </c>
      <c r="B116" s="7" t="s">
        <v>71</v>
      </c>
      <c r="C116" s="13" t="s">
        <v>79</v>
      </c>
      <c r="D116" s="26">
        <v>20.420000000000002</v>
      </c>
      <c r="E116" s="70">
        <v>542.45000000000005</v>
      </c>
      <c r="F116" s="43">
        <f t="shared" si="40"/>
        <v>11076.829000000002</v>
      </c>
      <c r="G116" s="119">
        <v>572.55999999999995</v>
      </c>
      <c r="H116" s="120">
        <f t="shared" si="38"/>
        <v>11691.6752</v>
      </c>
      <c r="I116" s="118">
        <v>530.66</v>
      </c>
      <c r="J116" s="43">
        <f t="shared" si="39"/>
        <v>10836.0772</v>
      </c>
      <c r="L116" s="46">
        <f t="shared" si="30"/>
        <v>1645.67</v>
      </c>
      <c r="M116">
        <f t="shared" si="31"/>
        <v>548.55666666666673</v>
      </c>
    </row>
    <row r="117" spans="1:13" ht="16.2" thickBot="1" x14ac:dyDescent="0.35">
      <c r="A117" s="16">
        <v>101</v>
      </c>
      <c r="B117" s="7" t="s">
        <v>72</v>
      </c>
      <c r="C117" s="13" t="s">
        <v>79</v>
      </c>
      <c r="D117" s="26">
        <v>14.04</v>
      </c>
      <c r="E117" s="70">
        <v>496.78</v>
      </c>
      <c r="F117" s="43">
        <f t="shared" si="40"/>
        <v>6974.7911999999988</v>
      </c>
      <c r="G117" s="119">
        <v>524.27</v>
      </c>
      <c r="H117" s="120">
        <f t="shared" si="38"/>
        <v>7360.7507999999989</v>
      </c>
      <c r="I117" s="118">
        <v>469.54</v>
      </c>
      <c r="J117" s="43">
        <f t="shared" si="39"/>
        <v>6592.3415999999997</v>
      </c>
      <c r="L117" s="46">
        <f t="shared" si="30"/>
        <v>1490.59</v>
      </c>
      <c r="M117">
        <f t="shared" si="31"/>
        <v>496.86333333333329</v>
      </c>
    </row>
    <row r="118" spans="1:13" ht="16.2" thickBot="1" x14ac:dyDescent="0.35">
      <c r="A118" s="16">
        <v>102</v>
      </c>
      <c r="B118" s="7" t="s">
        <v>73</v>
      </c>
      <c r="C118" s="13" t="s">
        <v>79</v>
      </c>
      <c r="D118" s="26">
        <v>9.1999999999999993</v>
      </c>
      <c r="E118" s="69">
        <v>451.98</v>
      </c>
      <c r="F118" s="43">
        <f t="shared" si="40"/>
        <v>4158.2159999999994</v>
      </c>
      <c r="G118" s="119">
        <v>476.84</v>
      </c>
      <c r="H118" s="120">
        <f t="shared" si="38"/>
        <v>4386.9279999999999</v>
      </c>
      <c r="I118" s="118">
        <v>427.95</v>
      </c>
      <c r="J118" s="43">
        <f t="shared" si="39"/>
        <v>3937.1399999999994</v>
      </c>
      <c r="L118" s="46">
        <f t="shared" si="30"/>
        <v>1356.77</v>
      </c>
      <c r="M118">
        <f t="shared" si="31"/>
        <v>452.25666666666666</v>
      </c>
    </row>
    <row r="119" spans="1:13" ht="16.2" thickBot="1" x14ac:dyDescent="0.35">
      <c r="A119" s="16">
        <v>103</v>
      </c>
      <c r="B119" s="7" t="s">
        <v>74</v>
      </c>
      <c r="C119" s="13" t="s">
        <v>79</v>
      </c>
      <c r="D119" s="26">
        <v>12.52</v>
      </c>
      <c r="E119" s="69">
        <v>372.91</v>
      </c>
      <c r="F119" s="43">
        <f t="shared" si="40"/>
        <v>4668.8332</v>
      </c>
      <c r="G119" s="119">
        <v>393.34</v>
      </c>
      <c r="H119" s="120">
        <f t="shared" si="38"/>
        <v>4924.6167999999998</v>
      </c>
      <c r="I119" s="118">
        <v>353.14</v>
      </c>
      <c r="J119" s="43">
        <f t="shared" si="39"/>
        <v>4421.3127999999997</v>
      </c>
      <c r="L119" s="46">
        <f t="shared" si="30"/>
        <v>1119.3899999999999</v>
      </c>
      <c r="M119">
        <f t="shared" si="31"/>
        <v>373.12999999999994</v>
      </c>
    </row>
    <row r="120" spans="1:13" ht="16.2" thickBot="1" x14ac:dyDescent="0.35">
      <c r="A120" s="16">
        <v>104</v>
      </c>
      <c r="B120" s="7" t="s">
        <v>75</v>
      </c>
      <c r="C120" s="13" t="s">
        <v>79</v>
      </c>
      <c r="D120" s="26">
        <v>15.46</v>
      </c>
      <c r="E120" s="69">
        <v>372.91</v>
      </c>
      <c r="F120" s="43">
        <f t="shared" si="40"/>
        <v>5765.1886000000004</v>
      </c>
      <c r="G120" s="119">
        <v>394.81</v>
      </c>
      <c r="H120" s="120">
        <f t="shared" si="38"/>
        <v>6103.7626</v>
      </c>
      <c r="I120" s="118">
        <v>353.7</v>
      </c>
      <c r="J120" s="43">
        <f t="shared" si="39"/>
        <v>5468.2020000000002</v>
      </c>
      <c r="L120" s="46">
        <f t="shared" si="30"/>
        <v>1121.42</v>
      </c>
      <c r="M120">
        <f t="shared" si="31"/>
        <v>373.80666666666667</v>
      </c>
    </row>
    <row r="121" spans="1:13" ht="31.8" thickBot="1" x14ac:dyDescent="0.35">
      <c r="A121" s="16">
        <v>105</v>
      </c>
      <c r="B121" s="7" t="s">
        <v>83</v>
      </c>
      <c r="C121" s="13" t="s">
        <v>84</v>
      </c>
      <c r="D121" s="26">
        <v>13100</v>
      </c>
      <c r="E121" s="69">
        <v>110.26</v>
      </c>
      <c r="F121" s="43">
        <f>D121*E121</f>
        <v>1444406</v>
      </c>
      <c r="G121" s="119">
        <v>132.22999999999999</v>
      </c>
      <c r="H121" s="120">
        <f t="shared" si="38"/>
        <v>1732212.9999999998</v>
      </c>
      <c r="I121" s="118">
        <v>98.52</v>
      </c>
      <c r="J121" s="43">
        <f t="shared" si="39"/>
        <v>1290612</v>
      </c>
      <c r="L121" s="46">
        <f t="shared" si="30"/>
        <v>341.01</v>
      </c>
      <c r="M121">
        <f t="shared" si="31"/>
        <v>113.67</v>
      </c>
    </row>
    <row r="122" spans="1:13" ht="31.8" thickBot="1" x14ac:dyDescent="0.35">
      <c r="A122" s="16">
        <v>106</v>
      </c>
      <c r="B122" s="7" t="s">
        <v>85</v>
      </c>
      <c r="C122" s="13" t="s">
        <v>84</v>
      </c>
      <c r="D122" s="26">
        <v>4000</v>
      </c>
      <c r="E122" s="69">
        <v>158.66</v>
      </c>
      <c r="F122" s="43">
        <f t="shared" si="40"/>
        <v>634640</v>
      </c>
      <c r="G122" s="119">
        <v>178.55</v>
      </c>
      <c r="H122" s="120">
        <f t="shared" si="38"/>
        <v>714200</v>
      </c>
      <c r="I122" s="118">
        <v>148.44</v>
      </c>
      <c r="J122" s="43">
        <f t="shared" si="39"/>
        <v>593760</v>
      </c>
      <c r="L122" s="46">
        <f t="shared" si="30"/>
        <v>485.65000000000003</v>
      </c>
      <c r="M122">
        <f t="shared" si="31"/>
        <v>161.88333333333335</v>
      </c>
    </row>
    <row r="123" spans="1:13" ht="47.4" thickBot="1" x14ac:dyDescent="0.35">
      <c r="A123" s="16">
        <v>107</v>
      </c>
      <c r="B123" s="7" t="s">
        <v>86</v>
      </c>
      <c r="C123" s="13" t="s">
        <v>10</v>
      </c>
      <c r="D123" s="26">
        <v>2148</v>
      </c>
      <c r="E123" s="69">
        <v>173.86</v>
      </c>
      <c r="F123" s="43">
        <f t="shared" si="40"/>
        <v>373451.28</v>
      </c>
      <c r="G123" s="119">
        <v>177.83</v>
      </c>
      <c r="H123" s="147">
        <f t="shared" si="38"/>
        <v>381978.84</v>
      </c>
      <c r="I123" s="118">
        <v>173.12</v>
      </c>
      <c r="J123" s="43">
        <f t="shared" si="39"/>
        <v>371861.76000000001</v>
      </c>
      <c r="L123" s="46">
        <f t="shared" si="30"/>
        <v>524.81000000000006</v>
      </c>
      <c r="M123">
        <f t="shared" si="31"/>
        <v>174.9366666666667</v>
      </c>
    </row>
    <row r="124" spans="1:13" ht="31.8" thickBot="1" x14ac:dyDescent="0.35">
      <c r="A124" s="16">
        <v>108</v>
      </c>
      <c r="B124" s="7" t="s">
        <v>87</v>
      </c>
      <c r="C124" s="13" t="s">
        <v>19</v>
      </c>
      <c r="D124" s="26">
        <v>7061.6</v>
      </c>
      <c r="E124" s="69">
        <v>13.21</v>
      </c>
      <c r="F124" s="43">
        <f t="shared" si="40"/>
        <v>93283.736000000004</v>
      </c>
      <c r="G124" s="119">
        <v>13.96</v>
      </c>
      <c r="H124" s="120">
        <f t="shared" si="38"/>
        <v>98579.936000000016</v>
      </c>
      <c r="I124" s="118">
        <f t="shared" ref="I124" si="41">G124*1.0019</f>
        <v>13.986524000000001</v>
      </c>
      <c r="J124" s="43">
        <f t="shared" si="39"/>
        <v>98767.237878400018</v>
      </c>
      <c r="L124" s="46">
        <f t="shared" si="30"/>
        <v>41.156524000000005</v>
      </c>
      <c r="M124">
        <f t="shared" si="31"/>
        <v>13.718841333333335</v>
      </c>
    </row>
    <row r="125" spans="1:13" ht="31.8" thickBot="1" x14ac:dyDescent="0.35">
      <c r="A125" s="16">
        <v>109</v>
      </c>
      <c r="B125" s="7" t="s">
        <v>88</v>
      </c>
      <c r="C125" s="13" t="s">
        <v>36</v>
      </c>
      <c r="D125" s="26">
        <v>5607</v>
      </c>
      <c r="E125" s="69">
        <v>4.13</v>
      </c>
      <c r="F125" s="43">
        <f t="shared" si="40"/>
        <v>23156.91</v>
      </c>
      <c r="G125" s="119">
        <v>4.8899999999999997</v>
      </c>
      <c r="H125" s="147">
        <f t="shared" si="38"/>
        <v>27418.23</v>
      </c>
      <c r="I125" s="118">
        <v>4.6500000000000004</v>
      </c>
      <c r="J125" s="43">
        <f t="shared" si="39"/>
        <v>26072.550000000003</v>
      </c>
      <c r="L125" s="46">
        <f t="shared" si="30"/>
        <v>13.67</v>
      </c>
      <c r="M125">
        <f t="shared" si="31"/>
        <v>4.5566666666666666</v>
      </c>
    </row>
    <row r="126" spans="1:13" ht="47.4" thickBot="1" x14ac:dyDescent="0.35">
      <c r="A126" s="16">
        <v>110</v>
      </c>
      <c r="B126" s="7" t="s">
        <v>89</v>
      </c>
      <c r="C126" s="13" t="s">
        <v>36</v>
      </c>
      <c r="D126" s="26">
        <v>285</v>
      </c>
      <c r="E126" s="69">
        <v>16.07</v>
      </c>
      <c r="F126" s="43">
        <f t="shared" si="40"/>
        <v>4579.95</v>
      </c>
      <c r="G126" s="119">
        <v>27.26</v>
      </c>
      <c r="H126" s="147">
        <f t="shared" si="38"/>
        <v>7769.1</v>
      </c>
      <c r="I126" s="118">
        <v>16.12</v>
      </c>
      <c r="J126" s="43">
        <f t="shared" si="39"/>
        <v>4594.2000000000007</v>
      </c>
      <c r="L126" s="46">
        <f t="shared" si="30"/>
        <v>59.45</v>
      </c>
      <c r="M126">
        <f t="shared" si="31"/>
        <v>19.816666666666666</v>
      </c>
    </row>
    <row r="127" spans="1:13" ht="47.4" thickBot="1" x14ac:dyDescent="0.35">
      <c r="A127" s="16">
        <v>111</v>
      </c>
      <c r="B127" s="7" t="s">
        <v>90</v>
      </c>
      <c r="C127" s="13" t="s">
        <v>36</v>
      </c>
      <c r="D127" s="26">
        <v>35</v>
      </c>
      <c r="E127" s="70">
        <v>63.82</v>
      </c>
      <c r="F127" s="43">
        <f t="shared" si="40"/>
        <v>2233.6999999999998</v>
      </c>
      <c r="G127" s="119">
        <v>70.11</v>
      </c>
      <c r="H127" s="147">
        <f t="shared" si="38"/>
        <v>2453.85</v>
      </c>
      <c r="I127" s="118">
        <v>60.88</v>
      </c>
      <c r="J127" s="43">
        <f t="shared" si="39"/>
        <v>2130.8000000000002</v>
      </c>
      <c r="L127" s="46">
        <f t="shared" si="30"/>
        <v>194.81</v>
      </c>
      <c r="M127">
        <f t="shared" si="31"/>
        <v>64.936666666666667</v>
      </c>
    </row>
    <row r="128" spans="1:13" ht="47.4" thickBot="1" x14ac:dyDescent="0.35">
      <c r="A128" s="16">
        <v>112</v>
      </c>
      <c r="B128" s="7" t="s">
        <v>91</v>
      </c>
      <c r="C128" s="13" t="s">
        <v>36</v>
      </c>
      <c r="D128" s="26">
        <v>800</v>
      </c>
      <c r="E128" s="70">
        <v>39.5</v>
      </c>
      <c r="F128" s="43">
        <f t="shared" si="40"/>
        <v>31600</v>
      </c>
      <c r="G128" s="119">
        <v>40.090000000000003</v>
      </c>
      <c r="H128" s="147">
        <f t="shared" si="38"/>
        <v>32072.000000000004</v>
      </c>
      <c r="I128" s="118">
        <v>39.85</v>
      </c>
      <c r="J128" s="43">
        <f t="shared" si="39"/>
        <v>31880</v>
      </c>
      <c r="L128" s="46">
        <f t="shared" si="30"/>
        <v>119.44</v>
      </c>
      <c r="M128">
        <f t="shared" si="31"/>
        <v>39.813333333333333</v>
      </c>
    </row>
    <row r="129" spans="1:13" ht="16.2" thickBot="1" x14ac:dyDescent="0.35">
      <c r="A129" s="16">
        <v>113</v>
      </c>
      <c r="B129" s="7" t="s">
        <v>92</v>
      </c>
      <c r="C129" s="13" t="s">
        <v>36</v>
      </c>
      <c r="D129" s="26">
        <v>250</v>
      </c>
      <c r="E129" s="69">
        <v>83.48</v>
      </c>
      <c r="F129" s="43">
        <f t="shared" si="40"/>
        <v>20870</v>
      </c>
      <c r="G129" s="119">
        <v>88.5</v>
      </c>
      <c r="H129" s="147">
        <f t="shared" si="38"/>
        <v>22125</v>
      </c>
      <c r="I129" s="118">
        <v>82.64</v>
      </c>
      <c r="J129" s="43">
        <f t="shared" si="39"/>
        <v>20660</v>
      </c>
      <c r="L129" s="46">
        <f t="shared" si="30"/>
        <v>254.62</v>
      </c>
      <c r="M129">
        <f t="shared" si="31"/>
        <v>84.873333333333335</v>
      </c>
    </row>
    <row r="130" spans="1:13" ht="47.4" thickBot="1" x14ac:dyDescent="0.35">
      <c r="A130" s="16">
        <v>114</v>
      </c>
      <c r="B130" s="7" t="s">
        <v>93</v>
      </c>
      <c r="C130" s="13" t="s">
        <v>94</v>
      </c>
      <c r="D130" s="26">
        <v>2.8000000000000001E-2</v>
      </c>
      <c r="E130" s="69">
        <v>42190.84</v>
      </c>
      <c r="F130" s="43">
        <f t="shared" si="40"/>
        <v>1181.3435199999999</v>
      </c>
      <c r="G130" s="119">
        <v>43189.45</v>
      </c>
      <c r="H130" s="120">
        <f t="shared" si="38"/>
        <v>1209.3045999999999</v>
      </c>
      <c r="I130" s="118">
        <v>41468.199999999997</v>
      </c>
      <c r="J130" s="43">
        <f t="shared" si="39"/>
        <v>1161.1096</v>
      </c>
      <c r="L130" s="46">
        <f t="shared" si="30"/>
        <v>126848.48999999999</v>
      </c>
      <c r="M130">
        <f t="shared" si="31"/>
        <v>42282.829999999994</v>
      </c>
    </row>
    <row r="131" spans="1:13" ht="47.4" thickBot="1" x14ac:dyDescent="0.35">
      <c r="A131" s="16">
        <v>115</v>
      </c>
      <c r="B131" s="7" t="s">
        <v>95</v>
      </c>
      <c r="C131" s="13" t="s">
        <v>79</v>
      </c>
      <c r="D131" s="26">
        <v>2</v>
      </c>
      <c r="E131" s="69">
        <v>4372.91</v>
      </c>
      <c r="F131" s="43">
        <f t="shared" si="40"/>
        <v>8745.82</v>
      </c>
      <c r="G131" s="119">
        <v>4615.2299999999996</v>
      </c>
      <c r="H131" s="147">
        <f t="shared" si="38"/>
        <v>9230.4599999999991</v>
      </c>
      <c r="I131" s="118">
        <v>4132.8</v>
      </c>
      <c r="J131" s="43">
        <f t="shared" si="39"/>
        <v>8265.6</v>
      </c>
      <c r="L131" s="46">
        <f t="shared" si="30"/>
        <v>13120.939999999999</v>
      </c>
      <c r="M131">
        <f t="shared" si="31"/>
        <v>4373.6466666666665</v>
      </c>
    </row>
    <row r="132" spans="1:13" ht="31.8" thickBot="1" x14ac:dyDescent="0.35">
      <c r="A132" s="17"/>
      <c r="B132" s="7" t="s">
        <v>96</v>
      </c>
      <c r="C132" s="13"/>
      <c r="D132" s="27"/>
      <c r="E132" s="69"/>
      <c r="F132" s="43"/>
      <c r="G132" s="119"/>
      <c r="H132" s="147"/>
      <c r="I132" s="118"/>
      <c r="J132" s="43">
        <f t="shared" si="39"/>
        <v>0</v>
      </c>
      <c r="L132" s="46">
        <f t="shared" si="30"/>
        <v>0</v>
      </c>
      <c r="M132">
        <f t="shared" si="31"/>
        <v>0</v>
      </c>
    </row>
    <row r="133" spans="1:13" ht="16.2" thickBot="1" x14ac:dyDescent="0.35">
      <c r="A133" s="16">
        <v>116</v>
      </c>
      <c r="B133" s="7" t="s">
        <v>97</v>
      </c>
      <c r="C133" s="13" t="s">
        <v>98</v>
      </c>
      <c r="D133" s="28">
        <v>63172</v>
      </c>
      <c r="E133" s="69">
        <v>6.16</v>
      </c>
      <c r="F133" s="43">
        <f t="shared" si="40"/>
        <v>389139.52</v>
      </c>
      <c r="G133" s="119">
        <v>6.49</v>
      </c>
      <c r="H133" s="147">
        <f t="shared" ref="H133:H144" si="42">G133*D133</f>
        <v>409986.28</v>
      </c>
      <c r="I133" s="118">
        <v>6.25</v>
      </c>
      <c r="J133" s="43">
        <f t="shared" si="39"/>
        <v>394825</v>
      </c>
      <c r="L133" s="46">
        <f t="shared" si="30"/>
        <v>18.899999999999999</v>
      </c>
      <c r="M133">
        <f t="shared" si="31"/>
        <v>6.3</v>
      </c>
    </row>
    <row r="134" spans="1:13" ht="16.2" thickBot="1" x14ac:dyDescent="0.35">
      <c r="A134" s="16">
        <v>117</v>
      </c>
      <c r="B134" s="7" t="s">
        <v>99</v>
      </c>
      <c r="C134" s="13" t="s">
        <v>98</v>
      </c>
      <c r="D134" s="28">
        <v>1580</v>
      </c>
      <c r="E134" s="69">
        <v>7.85</v>
      </c>
      <c r="F134" s="43">
        <f t="shared" si="40"/>
        <v>12403</v>
      </c>
      <c r="G134" s="119">
        <v>8.2899999999999991</v>
      </c>
      <c r="H134" s="147">
        <f t="shared" si="42"/>
        <v>13098.199999999999</v>
      </c>
      <c r="I134" s="118">
        <v>7.8</v>
      </c>
      <c r="J134" s="43">
        <f t="shared" si="39"/>
        <v>12324</v>
      </c>
      <c r="L134" s="46">
        <f t="shared" si="30"/>
        <v>23.94</v>
      </c>
      <c r="M134">
        <f t="shared" si="31"/>
        <v>7.98</v>
      </c>
    </row>
    <row r="135" spans="1:13" ht="31.8" thickBot="1" x14ac:dyDescent="0.35">
      <c r="A135" s="16">
        <v>118</v>
      </c>
      <c r="B135" s="7" t="s">
        <v>100</v>
      </c>
      <c r="C135" s="13" t="s">
        <v>98</v>
      </c>
      <c r="D135" s="28">
        <v>764</v>
      </c>
      <c r="E135" s="69">
        <v>22.02</v>
      </c>
      <c r="F135" s="43">
        <f t="shared" si="40"/>
        <v>16823.28</v>
      </c>
      <c r="G135" s="119">
        <v>23.24</v>
      </c>
      <c r="H135" s="147">
        <f t="shared" si="42"/>
        <v>17755.36</v>
      </c>
      <c r="I135" s="118">
        <f t="shared" ref="I135:I192" si="43">G135*1.0019</f>
        <v>23.284155999999999</v>
      </c>
      <c r="J135" s="43">
        <f t="shared" si="39"/>
        <v>17789.095183999998</v>
      </c>
      <c r="L135" s="46">
        <f t="shared" si="30"/>
        <v>68.544156000000001</v>
      </c>
      <c r="M135">
        <f t="shared" si="31"/>
        <v>22.848051999999999</v>
      </c>
    </row>
    <row r="136" spans="1:13" ht="16.2" thickBot="1" x14ac:dyDescent="0.35">
      <c r="A136" s="16">
        <v>119</v>
      </c>
      <c r="B136" s="7" t="s">
        <v>101</v>
      </c>
      <c r="C136" s="13" t="s">
        <v>36</v>
      </c>
      <c r="D136" s="28">
        <v>2548</v>
      </c>
      <c r="E136" s="69">
        <v>31.55</v>
      </c>
      <c r="F136" s="43">
        <f t="shared" si="40"/>
        <v>80389.400000000009</v>
      </c>
      <c r="G136" s="119">
        <v>33.299999999999997</v>
      </c>
      <c r="H136" s="147">
        <f t="shared" si="42"/>
        <v>84848.4</v>
      </c>
      <c r="I136" s="118">
        <v>33.200000000000003</v>
      </c>
      <c r="J136" s="43">
        <f t="shared" si="39"/>
        <v>84593.600000000006</v>
      </c>
      <c r="L136" s="46">
        <f t="shared" si="30"/>
        <v>98.05</v>
      </c>
      <c r="M136">
        <f t="shared" si="31"/>
        <v>32.68333333333333</v>
      </c>
    </row>
    <row r="137" spans="1:13" ht="16.2" thickBot="1" x14ac:dyDescent="0.35">
      <c r="A137" s="16">
        <v>120</v>
      </c>
      <c r="B137" s="7" t="s">
        <v>102</v>
      </c>
      <c r="C137" s="13" t="s">
        <v>19</v>
      </c>
      <c r="D137" s="28">
        <v>3213.4</v>
      </c>
      <c r="E137" s="69">
        <v>70.510000000000005</v>
      </c>
      <c r="F137" s="43">
        <f t="shared" si="40"/>
        <v>226576.83400000003</v>
      </c>
      <c r="G137" s="119">
        <v>74.459999999999994</v>
      </c>
      <c r="H137" s="120">
        <f t="shared" si="42"/>
        <v>239269.764</v>
      </c>
      <c r="I137" s="118">
        <v>70.650000000000006</v>
      </c>
      <c r="J137" s="43">
        <f t="shared" si="39"/>
        <v>227026.71000000002</v>
      </c>
      <c r="L137" s="46">
        <f t="shared" si="30"/>
        <v>215.62</v>
      </c>
      <c r="M137">
        <f t="shared" si="31"/>
        <v>71.873333333333335</v>
      </c>
    </row>
    <row r="138" spans="1:13" ht="16.2" thickBot="1" x14ac:dyDescent="0.35">
      <c r="A138" s="16">
        <v>121</v>
      </c>
      <c r="B138" s="7" t="s">
        <v>103</v>
      </c>
      <c r="C138" s="13" t="s">
        <v>36</v>
      </c>
      <c r="D138" s="28">
        <v>15070</v>
      </c>
      <c r="E138" s="69">
        <v>4.37</v>
      </c>
      <c r="F138" s="43">
        <f t="shared" si="40"/>
        <v>65855.900000000009</v>
      </c>
      <c r="G138" s="119">
        <v>4.6100000000000003</v>
      </c>
      <c r="H138" s="147">
        <f t="shared" si="42"/>
        <v>69472.700000000012</v>
      </c>
      <c r="I138" s="118">
        <f t="shared" si="43"/>
        <v>4.6187590000000007</v>
      </c>
      <c r="J138" s="43">
        <f t="shared" si="39"/>
        <v>69604.698130000004</v>
      </c>
      <c r="L138" s="46">
        <f t="shared" si="30"/>
        <v>13.598759000000001</v>
      </c>
      <c r="M138">
        <f t="shared" si="31"/>
        <v>4.5329196666666673</v>
      </c>
    </row>
    <row r="139" spans="1:13" ht="47.4" thickBot="1" x14ac:dyDescent="0.35">
      <c r="A139" s="16">
        <v>122</v>
      </c>
      <c r="B139" s="7" t="s">
        <v>104</v>
      </c>
      <c r="C139" s="13" t="s">
        <v>36</v>
      </c>
      <c r="D139" s="28">
        <v>1470</v>
      </c>
      <c r="E139" s="69">
        <v>66.67</v>
      </c>
      <c r="F139" s="43">
        <f t="shared" si="40"/>
        <v>98004.900000000009</v>
      </c>
      <c r="G139" s="119">
        <v>70.540000000000006</v>
      </c>
      <c r="H139" s="147">
        <f t="shared" si="42"/>
        <v>103693.8</v>
      </c>
      <c r="I139" s="118">
        <v>66.7</v>
      </c>
      <c r="J139" s="43">
        <f t="shared" si="39"/>
        <v>98049</v>
      </c>
      <c r="L139" s="46">
        <f t="shared" si="30"/>
        <v>203.91000000000003</v>
      </c>
      <c r="M139">
        <f t="shared" si="31"/>
        <v>67.970000000000013</v>
      </c>
    </row>
    <row r="140" spans="1:13" ht="31.8" thickBot="1" x14ac:dyDescent="0.35">
      <c r="A140" s="16">
        <v>123</v>
      </c>
      <c r="B140" s="7" t="s">
        <v>105</v>
      </c>
      <c r="C140" s="13" t="s">
        <v>36</v>
      </c>
      <c r="D140" s="28">
        <v>243</v>
      </c>
      <c r="E140" s="69">
        <v>30.97</v>
      </c>
      <c r="F140" s="43">
        <f t="shared" si="40"/>
        <v>7525.71</v>
      </c>
      <c r="G140" s="119">
        <v>32.74</v>
      </c>
      <c r="H140" s="147">
        <f t="shared" si="42"/>
        <v>7955.8200000000006</v>
      </c>
      <c r="I140" s="118">
        <v>30.99</v>
      </c>
      <c r="J140" s="43">
        <f t="shared" si="39"/>
        <v>7530.57</v>
      </c>
      <c r="L140" s="46">
        <f t="shared" si="30"/>
        <v>94.7</v>
      </c>
      <c r="M140">
        <f t="shared" si="31"/>
        <v>31.566666666666666</v>
      </c>
    </row>
    <row r="141" spans="1:13" ht="31.8" thickBot="1" x14ac:dyDescent="0.35">
      <c r="A141" s="16">
        <v>124</v>
      </c>
      <c r="B141" s="7" t="s">
        <v>106</v>
      </c>
      <c r="C141" s="13" t="s">
        <v>36</v>
      </c>
      <c r="D141" s="28">
        <v>48</v>
      </c>
      <c r="E141" s="69">
        <v>13.02</v>
      </c>
      <c r="F141" s="43">
        <f t="shared" si="40"/>
        <v>624.96</v>
      </c>
      <c r="G141" s="119">
        <v>13.76</v>
      </c>
      <c r="H141" s="147">
        <f t="shared" si="42"/>
        <v>660.48</v>
      </c>
      <c r="I141" s="118">
        <v>13.18</v>
      </c>
      <c r="J141" s="43">
        <f t="shared" si="39"/>
        <v>632.64</v>
      </c>
      <c r="L141" s="46">
        <f t="shared" si="30"/>
        <v>39.96</v>
      </c>
      <c r="M141">
        <f t="shared" si="31"/>
        <v>13.32</v>
      </c>
    </row>
    <row r="142" spans="1:13" ht="16.2" thickBot="1" x14ac:dyDescent="0.35">
      <c r="A142" s="16">
        <v>125</v>
      </c>
      <c r="B142" s="7" t="s">
        <v>107</v>
      </c>
      <c r="C142" s="13" t="s">
        <v>40</v>
      </c>
      <c r="D142" s="28">
        <v>2068.52</v>
      </c>
      <c r="E142" s="70">
        <v>449.3</v>
      </c>
      <c r="F142" s="43">
        <f t="shared" si="40"/>
        <v>929386.03599999996</v>
      </c>
      <c r="G142" s="119">
        <v>474.79</v>
      </c>
      <c r="H142" s="147">
        <f t="shared" si="42"/>
        <v>982112.61080000002</v>
      </c>
      <c r="I142" s="118">
        <v>433.12</v>
      </c>
      <c r="J142" s="43">
        <f t="shared" si="39"/>
        <v>895917.3824</v>
      </c>
      <c r="L142" s="46">
        <f t="shared" si="30"/>
        <v>1357.21</v>
      </c>
      <c r="M142">
        <f t="shared" si="31"/>
        <v>452.40333333333336</v>
      </c>
    </row>
    <row r="143" spans="1:13" ht="16.2" thickBot="1" x14ac:dyDescent="0.35">
      <c r="A143" s="16">
        <v>126</v>
      </c>
      <c r="B143" s="7" t="s">
        <v>108</v>
      </c>
      <c r="C143" s="13" t="s">
        <v>36</v>
      </c>
      <c r="D143" s="28">
        <v>3941</v>
      </c>
      <c r="E143" s="69">
        <v>155.84</v>
      </c>
      <c r="F143" s="43">
        <f t="shared" si="40"/>
        <v>614165.44000000006</v>
      </c>
      <c r="G143" s="119">
        <v>164.93</v>
      </c>
      <c r="H143" s="147">
        <f t="shared" si="42"/>
        <v>649989.13</v>
      </c>
      <c r="I143" s="118">
        <v>154.80000000000001</v>
      </c>
      <c r="J143" s="43">
        <f t="shared" si="39"/>
        <v>610066.80000000005</v>
      </c>
      <c r="L143" s="46">
        <f t="shared" si="30"/>
        <v>475.57</v>
      </c>
      <c r="M143">
        <f t="shared" si="31"/>
        <v>158.52333333333334</v>
      </c>
    </row>
    <row r="144" spans="1:13" ht="16.2" thickBot="1" x14ac:dyDescent="0.35">
      <c r="A144" s="16">
        <v>127</v>
      </c>
      <c r="B144" s="7" t="s">
        <v>109</v>
      </c>
      <c r="C144" s="13" t="s">
        <v>36</v>
      </c>
      <c r="D144" s="28">
        <v>6571</v>
      </c>
      <c r="E144" s="69">
        <v>198.51</v>
      </c>
      <c r="F144" s="43">
        <f t="shared" si="40"/>
        <v>1304409.21</v>
      </c>
      <c r="G144" s="119">
        <v>210.06</v>
      </c>
      <c r="H144" s="147">
        <f t="shared" si="42"/>
        <v>1380304.26</v>
      </c>
      <c r="I144" s="118">
        <v>195.7</v>
      </c>
      <c r="J144" s="43">
        <f t="shared" si="39"/>
        <v>1285944.7</v>
      </c>
      <c r="L144" s="46">
        <f t="shared" si="30"/>
        <v>604.27</v>
      </c>
      <c r="M144">
        <f t="shared" si="31"/>
        <v>201.42333333333332</v>
      </c>
    </row>
    <row r="145" spans="1:18" ht="31.8" thickBot="1" x14ac:dyDescent="0.35">
      <c r="A145" s="17"/>
      <c r="B145" s="7" t="s">
        <v>110</v>
      </c>
      <c r="C145" s="18"/>
      <c r="D145" s="29"/>
      <c r="E145" s="69"/>
      <c r="F145" s="41"/>
      <c r="G145" s="119"/>
      <c r="H145" s="147"/>
      <c r="I145" s="149"/>
      <c r="J145" s="49"/>
      <c r="L145" s="46">
        <f t="shared" si="30"/>
        <v>0</v>
      </c>
      <c r="M145">
        <f t="shared" si="31"/>
        <v>0</v>
      </c>
    </row>
    <row r="146" spans="1:18" ht="16.2" thickBot="1" x14ac:dyDescent="0.35">
      <c r="A146" s="16">
        <v>128</v>
      </c>
      <c r="B146" s="11" t="s">
        <v>111</v>
      </c>
      <c r="C146" s="13" t="s">
        <v>36</v>
      </c>
      <c r="D146" s="28">
        <v>110</v>
      </c>
      <c r="E146" s="69">
        <v>7.21</v>
      </c>
      <c r="F146" s="43">
        <f>D146*E146</f>
        <v>793.1</v>
      </c>
      <c r="G146" s="119">
        <v>7.26</v>
      </c>
      <c r="H146" s="147">
        <f t="shared" ref="H146:H177" si="44">G146*D146</f>
        <v>798.6</v>
      </c>
      <c r="I146" s="118">
        <f t="shared" si="43"/>
        <v>7.2737939999999996</v>
      </c>
      <c r="J146" s="43">
        <f t="shared" si="39"/>
        <v>800.11734000000001</v>
      </c>
      <c r="L146" s="46">
        <f t="shared" si="30"/>
        <v>21.743793999999998</v>
      </c>
      <c r="M146">
        <f t="shared" si="31"/>
        <v>7.2479313333333328</v>
      </c>
    </row>
    <row r="147" spans="1:18" ht="16.2" thickBot="1" x14ac:dyDescent="0.35">
      <c r="A147" s="16">
        <v>129</v>
      </c>
      <c r="B147" s="11" t="s">
        <v>112</v>
      </c>
      <c r="C147" s="13" t="s">
        <v>36</v>
      </c>
      <c r="D147" s="28">
        <v>96</v>
      </c>
      <c r="E147" s="69">
        <v>7.91</v>
      </c>
      <c r="F147" s="43">
        <f t="shared" ref="F147:F158" si="45">D147*E147</f>
        <v>759.36</v>
      </c>
      <c r="G147" s="119">
        <v>7.92</v>
      </c>
      <c r="H147" s="120">
        <f t="shared" si="44"/>
        <v>760.31999999999994</v>
      </c>
      <c r="I147" s="118">
        <f t="shared" si="43"/>
        <v>7.9350480000000001</v>
      </c>
      <c r="J147" s="43">
        <f t="shared" si="39"/>
        <v>761.76460799999995</v>
      </c>
      <c r="L147" s="46">
        <f t="shared" ref="L147:L210" si="46">E147+G147+I147</f>
        <v>23.765048</v>
      </c>
      <c r="M147">
        <f t="shared" ref="M147:M210" si="47">L147/3</f>
        <v>7.9216826666666664</v>
      </c>
    </row>
    <row r="148" spans="1:18" ht="16.2" thickBot="1" x14ac:dyDescent="0.35">
      <c r="A148" s="16">
        <v>130</v>
      </c>
      <c r="B148" s="11" t="s">
        <v>113</v>
      </c>
      <c r="C148" s="13" t="s">
        <v>36</v>
      </c>
      <c r="D148" s="28">
        <v>44</v>
      </c>
      <c r="E148" s="69">
        <v>8.6</v>
      </c>
      <c r="F148" s="43">
        <f t="shared" si="45"/>
        <v>378.4</v>
      </c>
      <c r="G148" s="119">
        <v>8.74</v>
      </c>
      <c r="H148" s="147">
        <f t="shared" si="44"/>
        <v>384.56</v>
      </c>
      <c r="I148" s="118">
        <f t="shared" si="43"/>
        <v>8.7566059999999997</v>
      </c>
      <c r="J148" s="43">
        <f t="shared" si="39"/>
        <v>385.29066399999999</v>
      </c>
      <c r="L148" s="46">
        <f t="shared" si="46"/>
        <v>26.096606000000001</v>
      </c>
      <c r="M148">
        <f t="shared" si="47"/>
        <v>8.6988686666666677</v>
      </c>
    </row>
    <row r="149" spans="1:18" ht="16.2" thickBot="1" x14ac:dyDescent="0.35">
      <c r="A149" s="16">
        <v>131</v>
      </c>
      <c r="B149" s="11" t="s">
        <v>114</v>
      </c>
      <c r="C149" s="13" t="s">
        <v>36</v>
      </c>
      <c r="D149" s="28">
        <v>44</v>
      </c>
      <c r="E149" s="69">
        <v>9.5500000000000007</v>
      </c>
      <c r="F149" s="43">
        <f t="shared" si="45"/>
        <v>420.20000000000005</v>
      </c>
      <c r="G149" s="119">
        <v>9.57</v>
      </c>
      <c r="H149" s="120">
        <f t="shared" si="44"/>
        <v>421.08000000000004</v>
      </c>
      <c r="I149" s="118">
        <f t="shared" si="43"/>
        <v>9.5881830000000008</v>
      </c>
      <c r="J149" s="43">
        <f t="shared" si="39"/>
        <v>421.88005200000003</v>
      </c>
      <c r="L149" s="46">
        <f t="shared" si="46"/>
        <v>28.708183000000002</v>
      </c>
      <c r="M149">
        <f t="shared" si="47"/>
        <v>9.5693943333333333</v>
      </c>
    </row>
    <row r="150" spans="1:18" ht="16.2" thickBot="1" x14ac:dyDescent="0.35">
      <c r="A150" s="16">
        <v>132</v>
      </c>
      <c r="B150" s="11" t="s">
        <v>115</v>
      </c>
      <c r="C150" s="13" t="s">
        <v>36</v>
      </c>
      <c r="D150" s="28">
        <v>44</v>
      </c>
      <c r="E150" s="69">
        <v>10.38</v>
      </c>
      <c r="F150" s="43">
        <f t="shared" si="45"/>
        <v>456.72</v>
      </c>
      <c r="G150" s="119">
        <v>10.6</v>
      </c>
      <c r="H150" s="147">
        <f t="shared" si="44"/>
        <v>466.4</v>
      </c>
      <c r="I150" s="118">
        <f t="shared" si="43"/>
        <v>10.620139999999999</v>
      </c>
      <c r="J150" s="43">
        <f t="shared" si="39"/>
        <v>467.28616</v>
      </c>
      <c r="L150" s="46">
        <f t="shared" si="46"/>
        <v>31.60014</v>
      </c>
      <c r="M150">
        <f t="shared" si="47"/>
        <v>10.533379999999999</v>
      </c>
    </row>
    <row r="151" spans="1:18" ht="16.2" thickBot="1" x14ac:dyDescent="0.35">
      <c r="A151" s="16">
        <v>133</v>
      </c>
      <c r="B151" s="11" t="s">
        <v>116</v>
      </c>
      <c r="C151" s="13" t="s">
        <v>36</v>
      </c>
      <c r="D151" s="28">
        <v>28</v>
      </c>
      <c r="E151" s="69">
        <v>11.28</v>
      </c>
      <c r="F151" s="43">
        <f t="shared" si="45"/>
        <v>315.83999999999997</v>
      </c>
      <c r="G151" s="119">
        <v>11.58</v>
      </c>
      <c r="H151" s="147">
        <f t="shared" si="44"/>
        <v>324.24</v>
      </c>
      <c r="I151" s="118">
        <f t="shared" si="43"/>
        <v>11.602002000000001</v>
      </c>
      <c r="J151" s="43">
        <f t="shared" si="39"/>
        <v>324.85605600000002</v>
      </c>
      <c r="L151" s="46">
        <f t="shared" si="46"/>
        <v>34.462001999999998</v>
      </c>
      <c r="M151">
        <f t="shared" si="47"/>
        <v>11.487333999999999</v>
      </c>
    </row>
    <row r="152" spans="1:18" ht="47.4" thickBot="1" x14ac:dyDescent="0.35">
      <c r="A152" s="59">
        <v>134</v>
      </c>
      <c r="B152" s="60" t="s">
        <v>117</v>
      </c>
      <c r="C152" s="61" t="s">
        <v>10</v>
      </c>
      <c r="D152" s="62">
        <v>0.38</v>
      </c>
      <c r="E152" s="69">
        <v>6939.35</v>
      </c>
      <c r="F152" s="43">
        <f t="shared" si="45"/>
        <v>2636.953</v>
      </c>
      <c r="G152" s="119">
        <v>7004.78</v>
      </c>
      <c r="H152" s="120">
        <f t="shared" si="44"/>
        <v>2661.8164000000002</v>
      </c>
      <c r="I152" s="118">
        <v>7102.63</v>
      </c>
      <c r="J152" s="43">
        <f t="shared" si="39"/>
        <v>2698.9994000000002</v>
      </c>
      <c r="K152" s="40"/>
      <c r="L152" s="46">
        <f t="shared" si="46"/>
        <v>21046.760000000002</v>
      </c>
      <c r="M152">
        <f t="shared" si="47"/>
        <v>7015.586666666667</v>
      </c>
    </row>
    <row r="153" spans="1:18" ht="47.4" thickBot="1" x14ac:dyDescent="0.35">
      <c r="A153" s="59">
        <v>135</v>
      </c>
      <c r="B153" s="60" t="s">
        <v>118</v>
      </c>
      <c r="C153" s="61" t="s">
        <v>10</v>
      </c>
      <c r="D153" s="62">
        <v>2.37</v>
      </c>
      <c r="E153" s="69">
        <v>9421.85</v>
      </c>
      <c r="F153" s="43">
        <f t="shared" si="45"/>
        <v>22329.784500000002</v>
      </c>
      <c r="G153" s="119">
        <v>9554.44</v>
      </c>
      <c r="H153" s="120">
        <f>G153*D153</f>
        <v>22644.022800000002</v>
      </c>
      <c r="I153" s="118">
        <v>9606.9599999999991</v>
      </c>
      <c r="J153" s="43">
        <f t="shared" si="39"/>
        <v>22768.495199999998</v>
      </c>
      <c r="K153" s="40"/>
      <c r="L153" s="46">
        <f t="shared" si="46"/>
        <v>28583.25</v>
      </c>
      <c r="M153">
        <f t="shared" si="47"/>
        <v>9527.75</v>
      </c>
    </row>
    <row r="154" spans="1:18" s="57" customFormat="1" ht="63" thickBot="1" x14ac:dyDescent="0.35">
      <c r="A154" s="59">
        <v>136</v>
      </c>
      <c r="B154" s="60" t="s">
        <v>119</v>
      </c>
      <c r="C154" s="61" t="s">
        <v>10</v>
      </c>
      <c r="D154" s="62">
        <v>240.49600000000001</v>
      </c>
      <c r="E154" s="69">
        <v>2300.48</v>
      </c>
      <c r="F154" s="43">
        <f t="shared" si="45"/>
        <v>553256.23808000004</v>
      </c>
      <c r="G154" s="119">
        <v>2388.88</v>
      </c>
      <c r="H154" s="120">
        <f t="shared" si="44"/>
        <v>574516.08448000008</v>
      </c>
      <c r="I154" s="118">
        <v>2250.41</v>
      </c>
      <c r="J154" s="43">
        <f t="shared" si="39"/>
        <v>541214.60335999995</v>
      </c>
      <c r="K154" s="40"/>
      <c r="L154" s="46">
        <f t="shared" si="46"/>
        <v>6939.77</v>
      </c>
      <c r="M154">
        <f t="shared" si="47"/>
        <v>2313.2566666666667</v>
      </c>
      <c r="N154" s="40"/>
      <c r="O154" s="40"/>
      <c r="P154" s="40"/>
      <c r="Q154" s="40"/>
      <c r="R154" s="40"/>
    </row>
    <row r="155" spans="1:18" s="57" customFormat="1" ht="63" thickBot="1" x14ac:dyDescent="0.35">
      <c r="A155" s="59">
        <v>137</v>
      </c>
      <c r="B155" s="60" t="s">
        <v>120</v>
      </c>
      <c r="C155" s="61" t="s">
        <v>10</v>
      </c>
      <c r="D155" s="62">
        <v>21.7</v>
      </c>
      <c r="E155" s="69">
        <v>1649.74</v>
      </c>
      <c r="F155" s="43">
        <f t="shared" si="45"/>
        <v>35799.358</v>
      </c>
      <c r="G155" s="119">
        <v>1800</v>
      </c>
      <c r="H155" s="120">
        <f t="shared" si="44"/>
        <v>39060</v>
      </c>
      <c r="I155" s="118">
        <v>1785.65</v>
      </c>
      <c r="J155" s="43">
        <f t="shared" si="39"/>
        <v>38748.605000000003</v>
      </c>
      <c r="K155" s="40"/>
      <c r="L155" s="46">
        <f t="shared" si="46"/>
        <v>5235.3899999999994</v>
      </c>
      <c r="M155">
        <f t="shared" si="47"/>
        <v>1745.1299999999999</v>
      </c>
      <c r="N155" s="40"/>
      <c r="O155" s="40"/>
      <c r="P155" s="40"/>
      <c r="Q155" s="40"/>
      <c r="R155" s="40"/>
    </row>
    <row r="156" spans="1:18" s="57" customFormat="1" ht="63" thickBot="1" x14ac:dyDescent="0.35">
      <c r="A156" s="59">
        <v>138</v>
      </c>
      <c r="B156" s="60" t="s">
        <v>121</v>
      </c>
      <c r="C156" s="61" t="s">
        <v>10</v>
      </c>
      <c r="D156" s="62">
        <v>8.92</v>
      </c>
      <c r="E156" s="69">
        <v>1345.22</v>
      </c>
      <c r="F156" s="43">
        <f t="shared" si="45"/>
        <v>11999.3624</v>
      </c>
      <c r="G156" s="119">
        <v>1450.16</v>
      </c>
      <c r="H156" s="120">
        <f t="shared" si="44"/>
        <v>12935.4272</v>
      </c>
      <c r="I156" s="118">
        <v>1268.22</v>
      </c>
      <c r="J156" s="43">
        <f t="shared" si="39"/>
        <v>11312.5224</v>
      </c>
      <c r="K156" s="40"/>
      <c r="L156" s="46">
        <f t="shared" si="46"/>
        <v>4063.6000000000004</v>
      </c>
      <c r="M156">
        <f t="shared" si="47"/>
        <v>1354.5333333333335</v>
      </c>
      <c r="N156" s="40"/>
      <c r="O156" s="40"/>
      <c r="P156" s="40"/>
      <c r="Q156" s="40"/>
      <c r="R156" s="40"/>
    </row>
    <row r="157" spans="1:18" ht="47.4" thickBot="1" x14ac:dyDescent="0.35">
      <c r="A157" s="16">
        <v>139</v>
      </c>
      <c r="B157" s="7" t="s">
        <v>122</v>
      </c>
      <c r="C157" s="13" t="s">
        <v>36</v>
      </c>
      <c r="D157" s="28">
        <v>10780</v>
      </c>
      <c r="E157" s="70">
        <v>4.3</v>
      </c>
      <c r="F157" s="43">
        <f t="shared" si="45"/>
        <v>46354</v>
      </c>
      <c r="G157" s="119">
        <v>4.3099999999999996</v>
      </c>
      <c r="H157" s="120">
        <f t="shared" si="44"/>
        <v>46461.799999999996</v>
      </c>
      <c r="I157" s="118">
        <v>4.32</v>
      </c>
      <c r="J157" s="43">
        <f t="shared" si="39"/>
        <v>46569.600000000006</v>
      </c>
      <c r="L157" s="46">
        <f t="shared" si="46"/>
        <v>12.93</v>
      </c>
      <c r="M157">
        <f t="shared" si="47"/>
        <v>4.3099999999999996</v>
      </c>
    </row>
    <row r="158" spans="1:18" ht="63" thickBot="1" x14ac:dyDescent="0.35">
      <c r="A158" s="16">
        <v>140</v>
      </c>
      <c r="B158" s="7" t="s">
        <v>123</v>
      </c>
      <c r="C158" s="13" t="s">
        <v>36</v>
      </c>
      <c r="D158" s="28">
        <v>5551</v>
      </c>
      <c r="E158" s="70">
        <v>7.87</v>
      </c>
      <c r="F158" s="43">
        <f t="shared" si="45"/>
        <v>43686.37</v>
      </c>
      <c r="G158" s="119">
        <v>7.91</v>
      </c>
      <c r="H158" s="120">
        <f t="shared" si="44"/>
        <v>43908.41</v>
      </c>
      <c r="I158" s="118">
        <v>7.92</v>
      </c>
      <c r="J158" s="43">
        <f t="shared" si="39"/>
        <v>43963.92</v>
      </c>
      <c r="L158" s="46">
        <f t="shared" si="46"/>
        <v>23.700000000000003</v>
      </c>
      <c r="M158">
        <f t="shared" si="47"/>
        <v>7.9000000000000012</v>
      </c>
    </row>
    <row r="159" spans="1:18" ht="63" hidden="1" thickBot="1" x14ac:dyDescent="0.35">
      <c r="A159" s="87">
        <v>141</v>
      </c>
      <c r="B159" s="88" t="s">
        <v>124</v>
      </c>
      <c r="C159" s="89" t="s">
        <v>36</v>
      </c>
      <c r="D159" s="90">
        <v>0</v>
      </c>
      <c r="E159" s="69">
        <v>0</v>
      </c>
      <c r="F159" s="91">
        <f t="shared" ref="F159:F192" si="48">D159*E159</f>
        <v>0</v>
      </c>
      <c r="G159" s="119">
        <v>5.52</v>
      </c>
      <c r="H159" s="154">
        <f t="shared" si="44"/>
        <v>0</v>
      </c>
      <c r="I159" s="118">
        <f t="shared" si="43"/>
        <v>5.5304880000000001</v>
      </c>
      <c r="J159" s="92">
        <f t="shared" si="39"/>
        <v>0</v>
      </c>
      <c r="L159" s="46">
        <f t="shared" si="46"/>
        <v>11.050488</v>
      </c>
      <c r="M159">
        <f t="shared" si="47"/>
        <v>3.6834959999999999</v>
      </c>
    </row>
    <row r="160" spans="1:18" ht="63" hidden="1" thickBot="1" x14ac:dyDescent="0.35">
      <c r="A160" s="87">
        <v>142</v>
      </c>
      <c r="B160" s="88" t="s">
        <v>125</v>
      </c>
      <c r="C160" s="89" t="s">
        <v>36</v>
      </c>
      <c r="D160" s="90">
        <v>0</v>
      </c>
      <c r="E160" s="69">
        <v>0</v>
      </c>
      <c r="F160" s="91">
        <f t="shared" si="48"/>
        <v>0</v>
      </c>
      <c r="G160" s="119">
        <v>15.1</v>
      </c>
      <c r="H160" s="155">
        <f t="shared" si="44"/>
        <v>0</v>
      </c>
      <c r="I160" s="118">
        <f t="shared" si="43"/>
        <v>15.128690000000001</v>
      </c>
      <c r="J160" s="92">
        <f t="shared" si="39"/>
        <v>0</v>
      </c>
      <c r="L160" s="46">
        <f t="shared" si="46"/>
        <v>30.22869</v>
      </c>
      <c r="M160">
        <f t="shared" si="47"/>
        <v>10.076230000000001</v>
      </c>
    </row>
    <row r="161" spans="1:13" s="40" customFormat="1" ht="47.4" thickBot="1" x14ac:dyDescent="0.35">
      <c r="A161" s="59">
        <v>143</v>
      </c>
      <c r="B161" s="60" t="s">
        <v>126</v>
      </c>
      <c r="C161" s="61" t="s">
        <v>10</v>
      </c>
      <c r="D161" s="62">
        <v>1.53</v>
      </c>
      <c r="E161" s="69">
        <v>36884.68</v>
      </c>
      <c r="F161" s="93">
        <f>D161*E161</f>
        <v>56433.560400000002</v>
      </c>
      <c r="G161" s="119">
        <v>38001.199999999997</v>
      </c>
      <c r="H161" s="147">
        <f t="shared" si="44"/>
        <v>58141.835999999996</v>
      </c>
      <c r="I161" s="118">
        <v>36144.5</v>
      </c>
      <c r="J161" s="43">
        <f t="shared" si="39"/>
        <v>55301.084999999999</v>
      </c>
      <c r="L161" s="46">
        <f t="shared" si="46"/>
        <v>111030.38</v>
      </c>
      <c r="M161">
        <f t="shared" si="47"/>
        <v>37010.126666666671</v>
      </c>
    </row>
    <row r="162" spans="1:13" s="40" customFormat="1" ht="31.8" thickBot="1" x14ac:dyDescent="0.35">
      <c r="A162" s="59">
        <v>144</v>
      </c>
      <c r="B162" s="60" t="s">
        <v>127</v>
      </c>
      <c r="C162" s="61" t="s">
        <v>10</v>
      </c>
      <c r="D162" s="62">
        <v>1.53</v>
      </c>
      <c r="E162" s="69">
        <v>46931.08</v>
      </c>
      <c r="F162" s="93">
        <f t="shared" ref="F162:F189" si="49">D162*E162</f>
        <v>71804.5524</v>
      </c>
      <c r="G162" s="119">
        <v>47116.160000000003</v>
      </c>
      <c r="H162" s="147">
        <f t="shared" si="44"/>
        <v>72087.724800000011</v>
      </c>
      <c r="I162" s="118">
        <v>46931</v>
      </c>
      <c r="J162" s="43">
        <f t="shared" si="39"/>
        <v>71804.430000000008</v>
      </c>
      <c r="L162" s="46">
        <f t="shared" si="46"/>
        <v>140978.23999999999</v>
      </c>
      <c r="M162">
        <f t="shared" si="47"/>
        <v>46992.746666666666</v>
      </c>
    </row>
    <row r="163" spans="1:13" ht="63" thickBot="1" x14ac:dyDescent="0.35">
      <c r="A163" s="16">
        <v>145</v>
      </c>
      <c r="B163" s="7" t="s">
        <v>128</v>
      </c>
      <c r="C163" s="13" t="s">
        <v>36</v>
      </c>
      <c r="D163" s="28">
        <v>380</v>
      </c>
      <c r="E163" s="69">
        <v>25.55</v>
      </c>
      <c r="F163" s="93">
        <f t="shared" si="49"/>
        <v>9709</v>
      </c>
      <c r="G163" s="119">
        <v>25.59</v>
      </c>
      <c r="H163" s="120">
        <f t="shared" si="44"/>
        <v>9724.2000000000007</v>
      </c>
      <c r="I163" s="118">
        <v>25.65</v>
      </c>
      <c r="J163" s="43">
        <f t="shared" si="39"/>
        <v>9747</v>
      </c>
      <c r="L163" s="46">
        <f t="shared" si="46"/>
        <v>76.789999999999992</v>
      </c>
      <c r="M163">
        <f t="shared" si="47"/>
        <v>25.596666666666664</v>
      </c>
    </row>
    <row r="164" spans="1:13" ht="63" thickBot="1" x14ac:dyDescent="0.35">
      <c r="A164" s="16">
        <v>146</v>
      </c>
      <c r="B164" s="7" t="s">
        <v>129</v>
      </c>
      <c r="C164" s="13" t="s">
        <v>36</v>
      </c>
      <c r="D164" s="28">
        <v>1245</v>
      </c>
      <c r="E164" s="69">
        <v>58.14</v>
      </c>
      <c r="F164" s="93">
        <f t="shared" si="49"/>
        <v>72384.3</v>
      </c>
      <c r="G164" s="119">
        <v>58.24</v>
      </c>
      <c r="H164" s="120">
        <f t="shared" si="44"/>
        <v>72508.800000000003</v>
      </c>
      <c r="I164" s="118">
        <v>58.45</v>
      </c>
      <c r="J164" s="43">
        <f t="shared" si="39"/>
        <v>72770.25</v>
      </c>
      <c r="L164" s="46">
        <f t="shared" si="46"/>
        <v>174.82999999999998</v>
      </c>
      <c r="M164">
        <f t="shared" si="47"/>
        <v>58.276666666666664</v>
      </c>
    </row>
    <row r="165" spans="1:13" ht="63" thickBot="1" x14ac:dyDescent="0.35">
      <c r="A165" s="16">
        <v>147</v>
      </c>
      <c r="B165" s="7" t="s">
        <v>130</v>
      </c>
      <c r="C165" s="13" t="s">
        <v>36</v>
      </c>
      <c r="D165" s="28">
        <v>190</v>
      </c>
      <c r="E165" s="69">
        <v>23.09</v>
      </c>
      <c r="F165" s="93">
        <f t="shared" si="49"/>
        <v>4387.1000000000004</v>
      </c>
      <c r="G165" s="119">
        <v>24.24</v>
      </c>
      <c r="H165" s="147">
        <f t="shared" si="44"/>
        <v>4605.5999999999995</v>
      </c>
      <c r="I165" s="118">
        <v>22.1</v>
      </c>
      <c r="J165" s="43">
        <f t="shared" si="39"/>
        <v>4199</v>
      </c>
      <c r="L165" s="46">
        <f t="shared" si="46"/>
        <v>69.430000000000007</v>
      </c>
      <c r="M165">
        <f t="shared" si="47"/>
        <v>23.143333333333334</v>
      </c>
    </row>
    <row r="166" spans="1:13" ht="63" thickBot="1" x14ac:dyDescent="0.35">
      <c r="A166" s="16">
        <v>148</v>
      </c>
      <c r="B166" s="19" t="s">
        <v>131</v>
      </c>
      <c r="C166" s="13" t="s">
        <v>36</v>
      </c>
      <c r="D166" s="28">
        <v>503</v>
      </c>
      <c r="E166" s="69">
        <v>55.68</v>
      </c>
      <c r="F166" s="93">
        <f t="shared" si="49"/>
        <v>28007.040000000001</v>
      </c>
      <c r="G166" s="119">
        <v>56.12</v>
      </c>
      <c r="H166" s="147">
        <f t="shared" si="44"/>
        <v>28228.359999999997</v>
      </c>
      <c r="I166" s="118">
        <v>55.45</v>
      </c>
      <c r="J166" s="43">
        <f t="shared" si="39"/>
        <v>27891.350000000002</v>
      </c>
      <c r="L166" s="46">
        <f t="shared" si="46"/>
        <v>167.25</v>
      </c>
      <c r="M166">
        <f t="shared" si="47"/>
        <v>55.75</v>
      </c>
    </row>
    <row r="167" spans="1:13" ht="63" thickBot="1" x14ac:dyDescent="0.35">
      <c r="A167" s="16">
        <v>149</v>
      </c>
      <c r="B167" s="7" t="s">
        <v>132</v>
      </c>
      <c r="C167" s="13" t="s">
        <v>36</v>
      </c>
      <c r="D167" s="28">
        <v>1614</v>
      </c>
      <c r="E167" s="69">
        <v>209.89</v>
      </c>
      <c r="F167" s="93">
        <f t="shared" si="49"/>
        <v>338762.45999999996</v>
      </c>
      <c r="G167" s="119">
        <v>210.24</v>
      </c>
      <c r="H167" s="120">
        <f t="shared" si="44"/>
        <v>339327.36</v>
      </c>
      <c r="I167" s="118">
        <v>210.62</v>
      </c>
      <c r="J167" s="43">
        <f t="shared" ref="J167:J193" si="50">D167*I167</f>
        <v>339940.68</v>
      </c>
      <c r="L167" s="46">
        <f t="shared" si="46"/>
        <v>630.75</v>
      </c>
      <c r="M167">
        <f t="shared" si="47"/>
        <v>210.25</v>
      </c>
    </row>
    <row r="168" spans="1:13" ht="63" thickBot="1" x14ac:dyDescent="0.35">
      <c r="A168" s="16">
        <v>150</v>
      </c>
      <c r="B168" s="7" t="s">
        <v>133</v>
      </c>
      <c r="C168" s="13" t="s">
        <v>36</v>
      </c>
      <c r="D168" s="28">
        <v>4276</v>
      </c>
      <c r="E168" s="69">
        <v>307.24</v>
      </c>
      <c r="F168" s="93">
        <f t="shared" si="49"/>
        <v>1313758.24</v>
      </c>
      <c r="G168" s="119">
        <v>307.76</v>
      </c>
      <c r="H168" s="120">
        <f t="shared" si="44"/>
        <v>1315981.76</v>
      </c>
      <c r="I168" s="118">
        <f t="shared" si="43"/>
        <v>308.34474399999999</v>
      </c>
      <c r="J168" s="43">
        <f t="shared" si="50"/>
        <v>1318482.1253440001</v>
      </c>
      <c r="L168" s="46">
        <f t="shared" si="46"/>
        <v>923.34474399999999</v>
      </c>
      <c r="M168">
        <f t="shared" si="47"/>
        <v>307.78158133333335</v>
      </c>
    </row>
    <row r="169" spans="1:13" ht="31.8" thickBot="1" x14ac:dyDescent="0.35">
      <c r="A169" s="16">
        <v>151</v>
      </c>
      <c r="B169" s="7" t="s">
        <v>134</v>
      </c>
      <c r="C169" s="13" t="s">
        <v>36</v>
      </c>
      <c r="D169" s="28">
        <v>256278</v>
      </c>
      <c r="E169" s="69">
        <v>6.16</v>
      </c>
      <c r="F169" s="93">
        <f t="shared" si="49"/>
        <v>1578672.48</v>
      </c>
      <c r="G169" s="119">
        <v>6.29</v>
      </c>
      <c r="H169" s="147">
        <f t="shared" si="44"/>
        <v>1611988.62</v>
      </c>
      <c r="I169" s="118">
        <v>6.4</v>
      </c>
      <c r="J169" s="43">
        <f t="shared" si="50"/>
        <v>1640179.2000000002</v>
      </c>
      <c r="L169" s="46">
        <f t="shared" si="46"/>
        <v>18.850000000000001</v>
      </c>
      <c r="M169">
        <f t="shared" si="47"/>
        <v>6.2833333333333341</v>
      </c>
    </row>
    <row r="170" spans="1:13" ht="31.8" thickBot="1" x14ac:dyDescent="0.35">
      <c r="A170" s="16">
        <v>152</v>
      </c>
      <c r="B170" s="7" t="s">
        <v>135</v>
      </c>
      <c r="C170" s="13" t="s">
        <v>36</v>
      </c>
      <c r="D170" s="28">
        <v>89374</v>
      </c>
      <c r="E170" s="69">
        <v>7.85</v>
      </c>
      <c r="F170" s="93">
        <f t="shared" si="49"/>
        <v>701585.9</v>
      </c>
      <c r="G170" s="119">
        <v>8.2899999999999991</v>
      </c>
      <c r="H170" s="147">
        <f t="shared" si="44"/>
        <v>740910.46</v>
      </c>
      <c r="I170" s="118">
        <v>7.72</v>
      </c>
      <c r="J170" s="43">
        <f t="shared" si="50"/>
        <v>689967.28</v>
      </c>
      <c r="L170" s="46">
        <f t="shared" si="46"/>
        <v>23.86</v>
      </c>
      <c r="M170">
        <f t="shared" si="47"/>
        <v>7.9533333333333331</v>
      </c>
    </row>
    <row r="171" spans="1:13" ht="31.8" thickBot="1" x14ac:dyDescent="0.35">
      <c r="A171" s="16">
        <v>153</v>
      </c>
      <c r="B171" s="7" t="s">
        <v>136</v>
      </c>
      <c r="C171" s="13" t="s">
        <v>40</v>
      </c>
      <c r="D171" s="28">
        <v>101.34</v>
      </c>
      <c r="E171" s="69">
        <v>66.02</v>
      </c>
      <c r="F171" s="93">
        <f t="shared" si="49"/>
        <v>6690.4668000000001</v>
      </c>
      <c r="G171" s="119">
        <v>66.2</v>
      </c>
      <c r="H171" s="120">
        <f t="shared" si="44"/>
        <v>6708.7080000000005</v>
      </c>
      <c r="I171" s="118">
        <v>66.33</v>
      </c>
      <c r="J171" s="43">
        <f t="shared" si="50"/>
        <v>6721.8822</v>
      </c>
      <c r="L171" s="46">
        <f t="shared" si="46"/>
        <v>198.55</v>
      </c>
      <c r="M171">
        <f t="shared" si="47"/>
        <v>66.183333333333337</v>
      </c>
    </row>
    <row r="172" spans="1:13" ht="31.8" thickBot="1" x14ac:dyDescent="0.35">
      <c r="A172" s="16">
        <v>154</v>
      </c>
      <c r="B172" s="7" t="s">
        <v>137</v>
      </c>
      <c r="C172" s="13" t="s">
        <v>40</v>
      </c>
      <c r="D172" s="28">
        <v>57.16</v>
      </c>
      <c r="E172" s="69">
        <v>132.04</v>
      </c>
      <c r="F172" s="93">
        <f t="shared" si="49"/>
        <v>7547.4063999999989</v>
      </c>
      <c r="G172" s="119">
        <v>132.38</v>
      </c>
      <c r="H172" s="120">
        <f t="shared" si="44"/>
        <v>7566.840799999999</v>
      </c>
      <c r="I172" s="118">
        <v>132.62</v>
      </c>
      <c r="J172" s="43">
        <f t="shared" si="50"/>
        <v>7580.5591999999997</v>
      </c>
      <c r="L172" s="46">
        <f t="shared" si="46"/>
        <v>397.03999999999996</v>
      </c>
      <c r="M172">
        <f t="shared" si="47"/>
        <v>132.34666666666666</v>
      </c>
    </row>
    <row r="173" spans="1:13" ht="31.8" thickBot="1" x14ac:dyDescent="0.35">
      <c r="A173" s="16">
        <v>155</v>
      </c>
      <c r="B173" s="7" t="s">
        <v>138</v>
      </c>
      <c r="C173" s="13" t="s">
        <v>139</v>
      </c>
      <c r="D173" s="28">
        <v>1292</v>
      </c>
      <c r="E173" s="69">
        <v>4.1900000000000004</v>
      </c>
      <c r="F173" s="93">
        <f t="shared" si="49"/>
        <v>5413.4800000000005</v>
      </c>
      <c r="G173" s="119">
        <v>4.12</v>
      </c>
      <c r="H173" s="120">
        <f t="shared" si="44"/>
        <v>5323.04</v>
      </c>
      <c r="I173" s="118">
        <v>5.05</v>
      </c>
      <c r="J173" s="43">
        <f t="shared" si="50"/>
        <v>6524.5999999999995</v>
      </c>
      <c r="L173" s="46">
        <f t="shared" si="46"/>
        <v>13.36</v>
      </c>
      <c r="M173">
        <f t="shared" si="47"/>
        <v>4.4533333333333331</v>
      </c>
    </row>
    <row r="174" spans="1:13" ht="31.8" thickBot="1" x14ac:dyDescent="0.35">
      <c r="A174" s="16">
        <v>156</v>
      </c>
      <c r="B174" s="7" t="s">
        <v>140</v>
      </c>
      <c r="C174" s="13" t="s">
        <v>139</v>
      </c>
      <c r="D174" s="28">
        <v>8977</v>
      </c>
      <c r="E174" s="69">
        <v>5.24</v>
      </c>
      <c r="F174" s="43">
        <f t="shared" si="49"/>
        <v>47039.48</v>
      </c>
      <c r="G174" s="119">
        <v>5.35</v>
      </c>
      <c r="H174" s="120">
        <f t="shared" si="44"/>
        <v>48026.95</v>
      </c>
      <c r="I174" s="118">
        <v>5.35</v>
      </c>
      <c r="J174" s="43">
        <f t="shared" si="50"/>
        <v>48026.95</v>
      </c>
      <c r="L174" s="46">
        <f t="shared" si="46"/>
        <v>15.94</v>
      </c>
      <c r="M174">
        <f t="shared" si="47"/>
        <v>5.3133333333333335</v>
      </c>
    </row>
    <row r="175" spans="1:13" ht="31.8" thickBot="1" x14ac:dyDescent="0.35">
      <c r="A175" s="16">
        <v>157</v>
      </c>
      <c r="B175" s="7" t="s">
        <v>141</v>
      </c>
      <c r="C175" s="13" t="s">
        <v>139</v>
      </c>
      <c r="D175" s="28">
        <v>3461</v>
      </c>
      <c r="E175" s="69">
        <v>6.78</v>
      </c>
      <c r="F175" s="43">
        <f t="shared" si="49"/>
        <v>23465.58</v>
      </c>
      <c r="G175" s="119">
        <v>6.9</v>
      </c>
      <c r="H175" s="120">
        <f t="shared" si="44"/>
        <v>23880.9</v>
      </c>
      <c r="I175" s="118">
        <v>6.92</v>
      </c>
      <c r="J175" s="43">
        <f t="shared" si="50"/>
        <v>23950.12</v>
      </c>
      <c r="L175" s="46">
        <f t="shared" si="46"/>
        <v>20.6</v>
      </c>
      <c r="M175">
        <f t="shared" si="47"/>
        <v>6.8666666666666671</v>
      </c>
    </row>
    <row r="176" spans="1:13" ht="31.8" thickBot="1" x14ac:dyDescent="0.35">
      <c r="A176" s="16">
        <v>158</v>
      </c>
      <c r="B176" s="7" t="s">
        <v>142</v>
      </c>
      <c r="C176" s="13" t="s">
        <v>36</v>
      </c>
      <c r="D176" s="28">
        <v>43459</v>
      </c>
      <c r="E176" s="69">
        <v>26.15</v>
      </c>
      <c r="F176" s="43">
        <f t="shared" si="49"/>
        <v>1136452.8499999999</v>
      </c>
      <c r="G176" s="119">
        <v>26.44</v>
      </c>
      <c r="H176" s="120">
        <f t="shared" si="44"/>
        <v>1149055.96</v>
      </c>
      <c r="I176" s="118">
        <v>26.48</v>
      </c>
      <c r="J176" s="43">
        <f t="shared" si="50"/>
        <v>1150794.32</v>
      </c>
      <c r="L176" s="46">
        <f t="shared" si="46"/>
        <v>79.070000000000007</v>
      </c>
      <c r="M176">
        <f t="shared" si="47"/>
        <v>26.356666666666669</v>
      </c>
    </row>
    <row r="177" spans="1:13" ht="31.8" thickBot="1" x14ac:dyDescent="0.35">
      <c r="A177" s="16">
        <v>159</v>
      </c>
      <c r="B177" s="7" t="s">
        <v>143</v>
      </c>
      <c r="C177" s="13" t="s">
        <v>144</v>
      </c>
      <c r="D177" s="28">
        <v>12035</v>
      </c>
      <c r="E177" s="70">
        <v>18.899999999999999</v>
      </c>
      <c r="F177" s="43">
        <f t="shared" si="49"/>
        <v>227461.49999999997</v>
      </c>
      <c r="G177" s="119">
        <v>18.989999999999998</v>
      </c>
      <c r="H177" s="147">
        <f t="shared" si="44"/>
        <v>228544.65</v>
      </c>
      <c r="I177" s="118">
        <v>19.02</v>
      </c>
      <c r="J177" s="43">
        <f t="shared" si="50"/>
        <v>228905.69999999998</v>
      </c>
      <c r="L177" s="46">
        <f t="shared" si="46"/>
        <v>56.91</v>
      </c>
      <c r="M177">
        <f t="shared" si="47"/>
        <v>18.97</v>
      </c>
    </row>
    <row r="178" spans="1:13" ht="31.8" thickBot="1" x14ac:dyDescent="0.35">
      <c r="A178" s="16">
        <v>160</v>
      </c>
      <c r="B178" s="7" t="s">
        <v>145</v>
      </c>
      <c r="C178" s="13" t="s">
        <v>144</v>
      </c>
      <c r="D178" s="28">
        <v>58217</v>
      </c>
      <c r="E178" s="70">
        <v>22.7</v>
      </c>
      <c r="F178" s="43">
        <f t="shared" si="49"/>
        <v>1321525.8999999999</v>
      </c>
      <c r="G178" s="119">
        <v>22.76</v>
      </c>
      <c r="H178" s="120">
        <f t="shared" ref="H178:H194" si="51">G178*D178</f>
        <v>1325018.9200000002</v>
      </c>
      <c r="I178" s="118">
        <v>22.79</v>
      </c>
      <c r="J178" s="43">
        <f t="shared" si="50"/>
        <v>1326765.43</v>
      </c>
      <c r="L178" s="46">
        <f t="shared" si="46"/>
        <v>68.25</v>
      </c>
      <c r="M178">
        <f t="shared" si="47"/>
        <v>22.75</v>
      </c>
    </row>
    <row r="179" spans="1:13" ht="16.2" thickBot="1" x14ac:dyDescent="0.35">
      <c r="A179" s="16">
        <v>161</v>
      </c>
      <c r="B179" s="7" t="s">
        <v>146</v>
      </c>
      <c r="C179" s="13" t="s">
        <v>19</v>
      </c>
      <c r="D179" s="28">
        <v>35126</v>
      </c>
      <c r="E179" s="69">
        <v>5.16</v>
      </c>
      <c r="F179" s="43">
        <f t="shared" si="49"/>
        <v>181250.16</v>
      </c>
      <c r="G179" s="119">
        <v>5.17</v>
      </c>
      <c r="H179" s="120">
        <f t="shared" si="51"/>
        <v>181601.41999999998</v>
      </c>
      <c r="I179" s="118">
        <v>5.17</v>
      </c>
      <c r="J179" s="43">
        <f t="shared" si="50"/>
        <v>181601.41999999998</v>
      </c>
      <c r="L179" s="46">
        <f t="shared" si="46"/>
        <v>15.5</v>
      </c>
      <c r="M179">
        <f t="shared" si="47"/>
        <v>5.166666666666667</v>
      </c>
    </row>
    <row r="180" spans="1:13" ht="16.2" thickBot="1" x14ac:dyDescent="0.35">
      <c r="A180" s="16">
        <v>162</v>
      </c>
      <c r="B180" s="7" t="s">
        <v>147</v>
      </c>
      <c r="C180" s="13" t="s">
        <v>40</v>
      </c>
      <c r="D180" s="28">
        <v>1986.61</v>
      </c>
      <c r="E180" s="69">
        <v>293.26</v>
      </c>
      <c r="F180" s="43">
        <f t="shared" si="49"/>
        <v>582593.24859999993</v>
      </c>
      <c r="G180" s="119">
        <v>294.11</v>
      </c>
      <c r="H180" s="120">
        <f t="shared" si="51"/>
        <v>584281.86710000003</v>
      </c>
      <c r="I180" s="118">
        <v>294.66000000000003</v>
      </c>
      <c r="J180" s="43">
        <f t="shared" si="50"/>
        <v>585374.50260000001</v>
      </c>
      <c r="L180" s="46">
        <f t="shared" si="46"/>
        <v>882.03</v>
      </c>
      <c r="M180">
        <f t="shared" si="47"/>
        <v>294.01</v>
      </c>
    </row>
    <row r="181" spans="1:13" ht="31.8" thickBot="1" x14ac:dyDescent="0.35">
      <c r="A181" s="16">
        <v>163</v>
      </c>
      <c r="B181" s="7" t="s">
        <v>148</v>
      </c>
      <c r="C181" s="13" t="s">
        <v>36</v>
      </c>
      <c r="D181" s="28">
        <v>245</v>
      </c>
      <c r="E181" s="70">
        <v>64</v>
      </c>
      <c r="F181" s="43">
        <f t="shared" si="49"/>
        <v>15680</v>
      </c>
      <c r="G181" s="119">
        <v>64.11</v>
      </c>
      <c r="H181" s="147">
        <f t="shared" si="51"/>
        <v>15706.95</v>
      </c>
      <c r="I181" s="118">
        <v>65</v>
      </c>
      <c r="J181" s="43">
        <f t="shared" si="50"/>
        <v>15925</v>
      </c>
      <c r="L181" s="46">
        <f t="shared" si="46"/>
        <v>193.11</v>
      </c>
      <c r="M181">
        <f t="shared" si="47"/>
        <v>64.37</v>
      </c>
    </row>
    <row r="182" spans="1:13" ht="47.4" thickBot="1" x14ac:dyDescent="0.35">
      <c r="A182" s="16">
        <v>164</v>
      </c>
      <c r="B182" s="7" t="s">
        <v>149</v>
      </c>
      <c r="C182" s="13" t="s">
        <v>10</v>
      </c>
      <c r="D182" s="28">
        <v>3.6</v>
      </c>
      <c r="E182" s="69">
        <v>7647.89</v>
      </c>
      <c r="F182" s="43">
        <f t="shared" si="49"/>
        <v>27532.404000000002</v>
      </c>
      <c r="G182" s="119">
        <v>7700</v>
      </c>
      <c r="H182" s="147">
        <f t="shared" si="51"/>
        <v>27720</v>
      </c>
      <c r="I182" s="118">
        <v>7610.23</v>
      </c>
      <c r="J182" s="43">
        <f t="shared" si="50"/>
        <v>27396.827999999998</v>
      </c>
      <c r="L182" s="46">
        <f t="shared" si="46"/>
        <v>22958.12</v>
      </c>
      <c r="M182">
        <f t="shared" si="47"/>
        <v>7652.706666666666</v>
      </c>
    </row>
    <row r="183" spans="1:13" ht="47.4" thickBot="1" x14ac:dyDescent="0.35">
      <c r="A183" s="16">
        <v>165</v>
      </c>
      <c r="B183" s="7" t="s">
        <v>150</v>
      </c>
      <c r="C183" s="13" t="s">
        <v>10</v>
      </c>
      <c r="D183" s="28">
        <v>549.024</v>
      </c>
      <c r="E183" s="69">
        <v>1432.13</v>
      </c>
      <c r="F183" s="43">
        <f t="shared" si="49"/>
        <v>786273.74112000002</v>
      </c>
      <c r="G183" s="119">
        <v>1516.22</v>
      </c>
      <c r="H183" s="120">
        <f t="shared" si="51"/>
        <v>832441.16928000003</v>
      </c>
      <c r="I183" s="118">
        <v>1400.5</v>
      </c>
      <c r="J183" s="43">
        <f t="shared" si="50"/>
        <v>768908.11199999996</v>
      </c>
      <c r="L183" s="46">
        <f t="shared" si="46"/>
        <v>4348.8500000000004</v>
      </c>
      <c r="M183">
        <f t="shared" si="47"/>
        <v>1449.6166666666668</v>
      </c>
    </row>
    <row r="184" spans="1:13" ht="47.4" thickBot="1" x14ac:dyDescent="0.35">
      <c r="A184" s="16">
        <v>166</v>
      </c>
      <c r="B184" s="7" t="s">
        <v>151</v>
      </c>
      <c r="C184" s="13" t="s">
        <v>36</v>
      </c>
      <c r="D184" s="28">
        <v>6853</v>
      </c>
      <c r="E184" s="69">
        <v>21.85</v>
      </c>
      <c r="F184" s="43">
        <f t="shared" si="49"/>
        <v>149738.05000000002</v>
      </c>
      <c r="G184" s="119">
        <v>21.9</v>
      </c>
      <c r="H184" s="120">
        <f t="shared" si="51"/>
        <v>150080.69999999998</v>
      </c>
      <c r="I184" s="118">
        <v>21.95</v>
      </c>
      <c r="J184" s="43">
        <f t="shared" si="50"/>
        <v>150423.35</v>
      </c>
      <c r="L184" s="46">
        <f t="shared" si="46"/>
        <v>65.7</v>
      </c>
      <c r="M184">
        <f t="shared" si="47"/>
        <v>21.900000000000002</v>
      </c>
    </row>
    <row r="185" spans="1:13" ht="63" thickBot="1" x14ac:dyDescent="0.35">
      <c r="A185" s="16">
        <v>167</v>
      </c>
      <c r="B185" s="7" t="s">
        <v>152</v>
      </c>
      <c r="C185" s="13" t="s">
        <v>36</v>
      </c>
      <c r="D185" s="28">
        <v>10922</v>
      </c>
      <c r="E185" s="69">
        <v>21.88</v>
      </c>
      <c r="F185" s="43">
        <f t="shared" si="49"/>
        <v>238973.36</v>
      </c>
      <c r="G185" s="119">
        <v>21.93</v>
      </c>
      <c r="H185" s="120">
        <f t="shared" si="51"/>
        <v>239519.46</v>
      </c>
      <c r="I185" s="118">
        <v>21.98</v>
      </c>
      <c r="J185" s="43">
        <f t="shared" si="50"/>
        <v>240065.56</v>
      </c>
      <c r="L185" s="46">
        <f t="shared" si="46"/>
        <v>65.790000000000006</v>
      </c>
      <c r="M185">
        <f t="shared" si="47"/>
        <v>21.930000000000003</v>
      </c>
    </row>
    <row r="186" spans="1:13" ht="63" thickBot="1" x14ac:dyDescent="0.35">
      <c r="A186" s="16">
        <v>168</v>
      </c>
      <c r="B186" s="7" t="s">
        <v>153</v>
      </c>
      <c r="C186" s="13" t="s">
        <v>36</v>
      </c>
      <c r="D186" s="28">
        <v>5461</v>
      </c>
      <c r="E186" s="70">
        <v>20.89</v>
      </c>
      <c r="F186" s="43">
        <f t="shared" si="49"/>
        <v>114080.29000000001</v>
      </c>
      <c r="G186" s="119">
        <v>20.93</v>
      </c>
      <c r="H186" s="120">
        <f t="shared" si="51"/>
        <v>114298.73</v>
      </c>
      <c r="I186" s="118">
        <v>20.96</v>
      </c>
      <c r="J186" s="43">
        <f t="shared" si="50"/>
        <v>114462.56</v>
      </c>
      <c r="L186" s="46">
        <f t="shared" si="46"/>
        <v>62.78</v>
      </c>
      <c r="M186">
        <f t="shared" si="47"/>
        <v>20.926666666666666</v>
      </c>
    </row>
    <row r="187" spans="1:13" ht="63" thickBot="1" x14ac:dyDescent="0.35">
      <c r="A187" s="16">
        <v>169</v>
      </c>
      <c r="B187" s="7" t="s">
        <v>154</v>
      </c>
      <c r="C187" s="13" t="s">
        <v>36</v>
      </c>
      <c r="D187" s="28">
        <v>66815</v>
      </c>
      <c r="E187" s="69">
        <v>3.73</v>
      </c>
      <c r="F187" s="43">
        <f t="shared" si="49"/>
        <v>249219.95</v>
      </c>
      <c r="G187" s="119">
        <v>3.88</v>
      </c>
      <c r="H187" s="147">
        <f t="shared" si="51"/>
        <v>259242.19999999998</v>
      </c>
      <c r="I187" s="118">
        <v>3.88</v>
      </c>
      <c r="J187" s="43">
        <f t="shared" si="50"/>
        <v>259242.19999999998</v>
      </c>
      <c r="L187" s="46">
        <f t="shared" si="46"/>
        <v>11.489999999999998</v>
      </c>
      <c r="M187">
        <f t="shared" si="47"/>
        <v>3.8299999999999996</v>
      </c>
    </row>
    <row r="188" spans="1:13" ht="63" thickBot="1" x14ac:dyDescent="0.35">
      <c r="A188" s="16">
        <v>170</v>
      </c>
      <c r="B188" s="7" t="s">
        <v>155</v>
      </c>
      <c r="C188" s="13" t="s">
        <v>36</v>
      </c>
      <c r="D188" s="28">
        <v>8774</v>
      </c>
      <c r="E188" s="70">
        <v>4.3</v>
      </c>
      <c r="F188" s="43">
        <f t="shared" si="49"/>
        <v>37728.199999999997</v>
      </c>
      <c r="G188" s="119">
        <v>4.3899999999999997</v>
      </c>
      <c r="H188" s="147">
        <f t="shared" si="51"/>
        <v>38517.86</v>
      </c>
      <c r="I188" s="118">
        <v>4.4000000000000004</v>
      </c>
      <c r="J188" s="43">
        <f t="shared" si="50"/>
        <v>38605.600000000006</v>
      </c>
      <c r="L188" s="46">
        <f t="shared" si="46"/>
        <v>13.09</v>
      </c>
      <c r="M188">
        <f t="shared" si="47"/>
        <v>4.3633333333333333</v>
      </c>
    </row>
    <row r="189" spans="1:13" ht="63" thickBot="1" x14ac:dyDescent="0.35">
      <c r="A189" s="16">
        <v>171</v>
      </c>
      <c r="B189" s="7" t="s">
        <v>156</v>
      </c>
      <c r="C189" s="13" t="s">
        <v>36</v>
      </c>
      <c r="D189" s="28">
        <v>37</v>
      </c>
      <c r="E189" s="69">
        <v>5.24</v>
      </c>
      <c r="F189" s="43">
        <f t="shared" si="49"/>
        <v>193.88</v>
      </c>
      <c r="G189" s="119">
        <v>5.33</v>
      </c>
      <c r="H189" s="147">
        <f t="shared" si="51"/>
        <v>197.21</v>
      </c>
      <c r="I189" s="118">
        <f t="shared" si="43"/>
        <v>5.3401269999999998</v>
      </c>
      <c r="J189" s="43">
        <f t="shared" si="50"/>
        <v>197.584699</v>
      </c>
      <c r="L189" s="46">
        <f t="shared" si="46"/>
        <v>15.910126999999999</v>
      </c>
      <c r="M189">
        <f t="shared" si="47"/>
        <v>5.3033756666666667</v>
      </c>
    </row>
    <row r="190" spans="1:13" ht="63" hidden="1" thickBot="1" x14ac:dyDescent="0.35">
      <c r="A190" s="87">
        <v>172</v>
      </c>
      <c r="B190" s="88" t="s">
        <v>157</v>
      </c>
      <c r="C190" s="89" t="s">
        <v>36</v>
      </c>
      <c r="D190" s="90">
        <v>0</v>
      </c>
      <c r="E190" s="70">
        <v>0</v>
      </c>
      <c r="F190" s="92">
        <f t="shared" si="48"/>
        <v>0</v>
      </c>
      <c r="G190" s="119">
        <v>0</v>
      </c>
      <c r="H190" s="154">
        <f t="shared" si="51"/>
        <v>0</v>
      </c>
      <c r="I190" s="118">
        <v>0</v>
      </c>
      <c r="J190" s="92">
        <f t="shared" si="50"/>
        <v>0</v>
      </c>
      <c r="L190" s="46">
        <f t="shared" si="46"/>
        <v>0</v>
      </c>
      <c r="M190">
        <f t="shared" si="47"/>
        <v>0</v>
      </c>
    </row>
    <row r="191" spans="1:13" ht="63" hidden="1" thickBot="1" x14ac:dyDescent="0.35">
      <c r="A191" s="87">
        <v>173</v>
      </c>
      <c r="B191" s="88" t="s">
        <v>158</v>
      </c>
      <c r="C191" s="89" t="s">
        <v>36</v>
      </c>
      <c r="D191" s="90">
        <v>0</v>
      </c>
      <c r="E191" s="69">
        <v>0</v>
      </c>
      <c r="F191" s="91">
        <f t="shared" si="48"/>
        <v>0</v>
      </c>
      <c r="G191" s="119">
        <v>5.12</v>
      </c>
      <c r="H191" s="154">
        <f t="shared" si="51"/>
        <v>0</v>
      </c>
      <c r="I191" s="118">
        <f t="shared" si="43"/>
        <v>5.1297280000000001</v>
      </c>
      <c r="J191" s="92">
        <f t="shared" si="50"/>
        <v>0</v>
      </c>
      <c r="L191" s="46">
        <f t="shared" si="46"/>
        <v>10.249728000000001</v>
      </c>
      <c r="M191">
        <f t="shared" si="47"/>
        <v>3.4165760000000005</v>
      </c>
    </row>
    <row r="192" spans="1:13" ht="63" hidden="1" thickBot="1" x14ac:dyDescent="0.35">
      <c r="A192" s="87">
        <v>174</v>
      </c>
      <c r="B192" s="88" t="s">
        <v>159</v>
      </c>
      <c r="C192" s="89" t="s">
        <v>36</v>
      </c>
      <c r="D192" s="90">
        <v>0</v>
      </c>
      <c r="E192" s="69">
        <v>0</v>
      </c>
      <c r="F192" s="91">
        <f t="shared" si="48"/>
        <v>0</v>
      </c>
      <c r="G192" s="119">
        <v>9.77</v>
      </c>
      <c r="H192" s="154">
        <f t="shared" si="51"/>
        <v>0</v>
      </c>
      <c r="I192" s="118">
        <f t="shared" si="43"/>
        <v>9.7885629999999999</v>
      </c>
      <c r="J192" s="92">
        <f t="shared" si="50"/>
        <v>0</v>
      </c>
      <c r="L192" s="46">
        <f t="shared" si="46"/>
        <v>19.558562999999999</v>
      </c>
      <c r="M192">
        <f t="shared" si="47"/>
        <v>6.5195210000000001</v>
      </c>
    </row>
    <row r="193" spans="1:13" ht="63" thickBot="1" x14ac:dyDescent="0.35">
      <c r="A193" s="16">
        <v>175</v>
      </c>
      <c r="B193" s="7" t="s">
        <v>160</v>
      </c>
      <c r="C193" s="13" t="s">
        <v>36</v>
      </c>
      <c r="D193" s="28">
        <v>61822</v>
      </c>
      <c r="E193" s="69">
        <v>36.22</v>
      </c>
      <c r="F193" s="43">
        <f>D193*E193</f>
        <v>2239192.84</v>
      </c>
      <c r="G193" s="119">
        <v>36.299999999999997</v>
      </c>
      <c r="H193" s="120">
        <f t="shared" si="51"/>
        <v>2244138.5999999996</v>
      </c>
      <c r="I193" s="118">
        <v>36.369999999999997</v>
      </c>
      <c r="J193" s="43">
        <f t="shared" si="50"/>
        <v>2248466.1399999997</v>
      </c>
      <c r="L193" s="46">
        <f t="shared" si="46"/>
        <v>108.88999999999999</v>
      </c>
      <c r="M193">
        <f t="shared" si="47"/>
        <v>36.29666666666666</v>
      </c>
    </row>
    <row r="194" spans="1:13" ht="63" thickBot="1" x14ac:dyDescent="0.35">
      <c r="A194" s="16">
        <v>176</v>
      </c>
      <c r="B194" s="7" t="s">
        <v>161</v>
      </c>
      <c r="C194" s="13" t="s">
        <v>36</v>
      </c>
      <c r="D194" s="28">
        <v>74</v>
      </c>
      <c r="E194" s="69">
        <v>44.06</v>
      </c>
      <c r="F194" s="43">
        <f t="shared" ref="F194:F204" si="52">D194*E194</f>
        <v>3260.44</v>
      </c>
      <c r="G194" s="119">
        <v>44.15</v>
      </c>
      <c r="H194" s="120">
        <f t="shared" si="51"/>
        <v>3267.1</v>
      </c>
      <c r="I194" s="118">
        <v>46.4</v>
      </c>
      <c r="J194" s="43">
        <f t="shared" ref="J194" si="53">D194*I194</f>
        <v>3433.6</v>
      </c>
      <c r="L194" s="46">
        <f t="shared" si="46"/>
        <v>134.61000000000001</v>
      </c>
      <c r="M194">
        <f t="shared" si="47"/>
        <v>44.870000000000005</v>
      </c>
    </row>
    <row r="195" spans="1:13" ht="31.8" thickBot="1" x14ac:dyDescent="0.35">
      <c r="A195" s="20"/>
      <c r="B195" s="7" t="s">
        <v>162</v>
      </c>
      <c r="C195" s="13"/>
      <c r="D195" s="28"/>
      <c r="E195" s="69"/>
      <c r="F195" s="43"/>
      <c r="G195" s="119"/>
      <c r="H195" s="147"/>
      <c r="I195" s="149"/>
      <c r="J195" s="49"/>
      <c r="L195" s="46">
        <f t="shared" si="46"/>
        <v>0</v>
      </c>
      <c r="M195">
        <f t="shared" si="47"/>
        <v>0</v>
      </c>
    </row>
    <row r="196" spans="1:13" ht="16.2" thickBot="1" x14ac:dyDescent="0.35">
      <c r="A196" s="16">
        <v>177</v>
      </c>
      <c r="B196" s="7" t="s">
        <v>68</v>
      </c>
      <c r="C196" s="13" t="s">
        <v>163</v>
      </c>
      <c r="D196" s="28">
        <v>786</v>
      </c>
      <c r="E196" s="69">
        <v>377.45</v>
      </c>
      <c r="F196" s="43">
        <f t="shared" si="52"/>
        <v>296675.7</v>
      </c>
      <c r="G196" s="119">
        <v>381.49</v>
      </c>
      <c r="H196" s="147">
        <f t="shared" ref="H196:H204" si="54">G196*D196</f>
        <v>299851.14</v>
      </c>
      <c r="I196" s="156">
        <v>380.44</v>
      </c>
      <c r="J196" s="51">
        <f>I196*D196</f>
        <v>299025.84000000003</v>
      </c>
      <c r="L196" s="46">
        <f t="shared" si="46"/>
        <v>1139.3800000000001</v>
      </c>
      <c r="M196">
        <f t="shared" si="47"/>
        <v>379.79333333333335</v>
      </c>
    </row>
    <row r="197" spans="1:13" ht="16.2" thickBot="1" x14ac:dyDescent="0.35">
      <c r="A197" s="21">
        <v>178</v>
      </c>
      <c r="B197" s="7" t="s">
        <v>164</v>
      </c>
      <c r="C197" s="13" t="s">
        <v>163</v>
      </c>
      <c r="D197" s="28">
        <v>625</v>
      </c>
      <c r="E197" s="70">
        <v>627.13</v>
      </c>
      <c r="F197" s="43">
        <f t="shared" si="52"/>
        <v>391956.25</v>
      </c>
      <c r="G197" s="119">
        <v>633.86</v>
      </c>
      <c r="H197" s="147">
        <f t="shared" si="54"/>
        <v>396162.5</v>
      </c>
      <c r="I197" s="118">
        <v>631.52</v>
      </c>
      <c r="J197" s="43">
        <f t="shared" ref="J197:J204" si="55">I197*D197</f>
        <v>394700</v>
      </c>
      <c r="L197" s="46">
        <f t="shared" si="46"/>
        <v>1892.51</v>
      </c>
      <c r="M197">
        <f t="shared" si="47"/>
        <v>630.8366666666667</v>
      </c>
    </row>
    <row r="198" spans="1:13" ht="16.2" thickBot="1" x14ac:dyDescent="0.35">
      <c r="A198" s="16">
        <v>179</v>
      </c>
      <c r="B198" s="7" t="s">
        <v>165</v>
      </c>
      <c r="C198" s="13" t="s">
        <v>163</v>
      </c>
      <c r="D198" s="28">
        <v>475</v>
      </c>
      <c r="E198" s="69">
        <v>1022.88</v>
      </c>
      <c r="F198" s="43">
        <f t="shared" si="52"/>
        <v>485868</v>
      </c>
      <c r="G198" s="119">
        <v>1035</v>
      </c>
      <c r="H198" s="147">
        <f t="shared" si="54"/>
        <v>491625</v>
      </c>
      <c r="I198" s="118">
        <v>1018.81</v>
      </c>
      <c r="J198" s="43">
        <f t="shared" si="55"/>
        <v>483934.75</v>
      </c>
      <c r="L198" s="46">
        <f t="shared" si="46"/>
        <v>3076.69</v>
      </c>
      <c r="M198">
        <f t="shared" si="47"/>
        <v>1025.5633333333333</v>
      </c>
    </row>
    <row r="199" spans="1:13" ht="16.2" thickBot="1" x14ac:dyDescent="0.35">
      <c r="A199" s="16">
        <v>180</v>
      </c>
      <c r="B199" s="7" t="s">
        <v>166</v>
      </c>
      <c r="C199" s="13" t="s">
        <v>163</v>
      </c>
      <c r="D199" s="28">
        <v>254</v>
      </c>
      <c r="E199" s="69">
        <v>1345.51</v>
      </c>
      <c r="F199" s="43">
        <f t="shared" si="52"/>
        <v>341759.54</v>
      </c>
      <c r="G199" s="119">
        <v>1359.44</v>
      </c>
      <c r="H199" s="147">
        <f t="shared" si="54"/>
        <v>345297.76</v>
      </c>
      <c r="I199" s="118">
        <v>1340.1</v>
      </c>
      <c r="J199" s="43">
        <f t="shared" si="55"/>
        <v>340385.39999999997</v>
      </c>
      <c r="L199" s="46">
        <f t="shared" si="46"/>
        <v>4045.0499999999997</v>
      </c>
      <c r="M199">
        <f t="shared" si="47"/>
        <v>1348.35</v>
      </c>
    </row>
    <row r="200" spans="1:13" ht="16.2" thickBot="1" x14ac:dyDescent="0.35">
      <c r="A200" s="16">
        <v>181</v>
      </c>
      <c r="B200" s="7" t="s">
        <v>167</v>
      </c>
      <c r="C200" s="13" t="s">
        <v>163</v>
      </c>
      <c r="D200" s="28">
        <v>94</v>
      </c>
      <c r="E200" s="69">
        <v>1686.49</v>
      </c>
      <c r="F200" s="43">
        <f t="shared" si="52"/>
        <v>158530.06</v>
      </c>
      <c r="G200" s="119">
        <v>1705.25</v>
      </c>
      <c r="H200" s="147">
        <f t="shared" si="54"/>
        <v>160293.5</v>
      </c>
      <c r="I200" s="118">
        <v>1697.5</v>
      </c>
      <c r="J200" s="43">
        <f t="shared" si="55"/>
        <v>159565</v>
      </c>
      <c r="L200" s="46">
        <f t="shared" si="46"/>
        <v>5089.24</v>
      </c>
      <c r="M200">
        <f t="shared" si="47"/>
        <v>1696.4133333333332</v>
      </c>
    </row>
    <row r="201" spans="1:13" ht="16.2" thickBot="1" x14ac:dyDescent="0.35">
      <c r="A201" s="16">
        <v>182</v>
      </c>
      <c r="B201" s="7" t="s">
        <v>168</v>
      </c>
      <c r="C201" s="13" t="s">
        <v>163</v>
      </c>
      <c r="D201" s="28">
        <v>28</v>
      </c>
      <c r="E201" s="69">
        <v>2064.02</v>
      </c>
      <c r="F201" s="43">
        <f t="shared" si="52"/>
        <v>57792.56</v>
      </c>
      <c r="G201" s="119">
        <v>2086.6999999999998</v>
      </c>
      <c r="H201" s="147">
        <f t="shared" si="54"/>
        <v>58427.599999999991</v>
      </c>
      <c r="I201" s="118">
        <v>2042.2</v>
      </c>
      <c r="J201" s="43">
        <f t="shared" si="55"/>
        <v>57181.599999999999</v>
      </c>
      <c r="L201" s="46">
        <f t="shared" si="46"/>
        <v>6192.9199999999992</v>
      </c>
      <c r="M201">
        <f t="shared" si="47"/>
        <v>2064.3066666666664</v>
      </c>
    </row>
    <row r="202" spans="1:13" ht="16.2" thickBot="1" x14ac:dyDescent="0.35">
      <c r="A202" s="16">
        <v>183</v>
      </c>
      <c r="B202" s="7" t="s">
        <v>169</v>
      </c>
      <c r="C202" s="13" t="s">
        <v>163</v>
      </c>
      <c r="D202" s="28">
        <v>6</v>
      </c>
      <c r="E202" s="69">
        <v>2374.5100000000002</v>
      </c>
      <c r="F202" s="43">
        <f t="shared" si="52"/>
        <v>14247.060000000001</v>
      </c>
      <c r="G202" s="119">
        <v>2402.02</v>
      </c>
      <c r="H202" s="147">
        <f t="shared" si="54"/>
        <v>14412.119999999999</v>
      </c>
      <c r="I202" s="118">
        <v>2353.21</v>
      </c>
      <c r="J202" s="43">
        <f t="shared" si="55"/>
        <v>14119.26</v>
      </c>
      <c r="L202" s="46">
        <f t="shared" si="46"/>
        <v>7129.7400000000007</v>
      </c>
      <c r="M202">
        <f t="shared" si="47"/>
        <v>2376.5800000000004</v>
      </c>
    </row>
    <row r="203" spans="1:13" ht="16.2" thickBot="1" x14ac:dyDescent="0.35">
      <c r="A203" s="16">
        <v>184</v>
      </c>
      <c r="B203" s="7" t="s">
        <v>170</v>
      </c>
      <c r="C203" s="13" t="s">
        <v>163</v>
      </c>
      <c r="D203" s="28">
        <v>1</v>
      </c>
      <c r="E203" s="69">
        <v>2770.28</v>
      </c>
      <c r="F203" s="43">
        <f t="shared" si="52"/>
        <v>2770.28</v>
      </c>
      <c r="G203" s="119">
        <v>2799.14</v>
      </c>
      <c r="H203" s="147">
        <f t="shared" si="54"/>
        <v>2799.14</v>
      </c>
      <c r="I203" s="118">
        <v>2750.45</v>
      </c>
      <c r="J203" s="43">
        <f t="shared" si="55"/>
        <v>2750.45</v>
      </c>
      <c r="L203" s="46">
        <f t="shared" si="46"/>
        <v>8319.869999999999</v>
      </c>
      <c r="M203">
        <f t="shared" si="47"/>
        <v>2773.2899999999995</v>
      </c>
    </row>
    <row r="204" spans="1:13" ht="16.2" thickBot="1" x14ac:dyDescent="0.35">
      <c r="A204" s="16">
        <v>185</v>
      </c>
      <c r="B204" s="7" t="s">
        <v>171</v>
      </c>
      <c r="C204" s="13" t="s">
        <v>163</v>
      </c>
      <c r="D204" s="28">
        <v>1</v>
      </c>
      <c r="E204" s="69">
        <v>2770.28</v>
      </c>
      <c r="F204" s="43">
        <f t="shared" si="52"/>
        <v>2770.28</v>
      </c>
      <c r="G204" s="119">
        <v>2799.4</v>
      </c>
      <c r="H204" s="147">
        <f t="shared" si="54"/>
        <v>2799.4</v>
      </c>
      <c r="I204" s="118">
        <v>2751</v>
      </c>
      <c r="J204" s="43">
        <f t="shared" si="55"/>
        <v>2751</v>
      </c>
      <c r="L204" s="46">
        <f t="shared" si="46"/>
        <v>8320.68</v>
      </c>
      <c r="M204">
        <f t="shared" si="47"/>
        <v>2773.56</v>
      </c>
    </row>
    <row r="205" spans="1:13" ht="31.8" thickBot="1" x14ac:dyDescent="0.35">
      <c r="A205" s="17"/>
      <c r="B205" s="7" t="s">
        <v>172</v>
      </c>
      <c r="C205" s="13"/>
      <c r="D205" s="28"/>
      <c r="E205" s="69"/>
      <c r="F205" s="41"/>
      <c r="G205" s="119"/>
      <c r="H205" s="147"/>
      <c r="I205" s="118"/>
      <c r="J205" s="43"/>
      <c r="L205" s="46">
        <f t="shared" si="46"/>
        <v>0</v>
      </c>
      <c r="M205">
        <f t="shared" si="47"/>
        <v>0</v>
      </c>
    </row>
    <row r="206" spans="1:13" ht="16.2" thickBot="1" x14ac:dyDescent="0.35">
      <c r="A206" s="16">
        <v>186</v>
      </c>
      <c r="B206" s="7" t="s">
        <v>68</v>
      </c>
      <c r="C206" s="13" t="s">
        <v>163</v>
      </c>
      <c r="D206" s="28">
        <v>118</v>
      </c>
      <c r="E206" s="69">
        <v>286.14</v>
      </c>
      <c r="F206" s="43">
        <f>D206*E206</f>
        <v>33764.519999999997</v>
      </c>
      <c r="G206" s="119">
        <v>289.2</v>
      </c>
      <c r="H206" s="147">
        <f t="shared" ref="H206:H214" si="56">G206*D206</f>
        <v>34125.599999999999</v>
      </c>
      <c r="I206" s="118">
        <v>289.77</v>
      </c>
      <c r="J206" s="43">
        <f t="shared" ref="J206:J240" si="57">I206*D206</f>
        <v>34192.86</v>
      </c>
      <c r="L206" s="46">
        <f t="shared" si="46"/>
        <v>865.1099999999999</v>
      </c>
      <c r="M206">
        <f t="shared" si="47"/>
        <v>288.36999999999995</v>
      </c>
    </row>
    <row r="207" spans="1:13" ht="16.2" thickBot="1" x14ac:dyDescent="0.35">
      <c r="A207" s="16">
        <v>187</v>
      </c>
      <c r="B207" s="7" t="s">
        <v>164</v>
      </c>
      <c r="C207" s="13" t="s">
        <v>163</v>
      </c>
      <c r="D207" s="28">
        <v>147</v>
      </c>
      <c r="E207" s="69">
        <v>468.84</v>
      </c>
      <c r="F207" s="43">
        <f t="shared" ref="F207:F214" si="58">D207*E207</f>
        <v>68919.48</v>
      </c>
      <c r="G207" s="119">
        <v>473.88</v>
      </c>
      <c r="H207" s="147">
        <f t="shared" si="56"/>
        <v>69660.36</v>
      </c>
      <c r="I207" s="118">
        <v>473.78</v>
      </c>
      <c r="J207" s="43">
        <f t="shared" si="57"/>
        <v>69645.659999999989</v>
      </c>
      <c r="L207" s="46">
        <f t="shared" si="46"/>
        <v>1416.5</v>
      </c>
      <c r="M207">
        <f t="shared" si="47"/>
        <v>472.16666666666669</v>
      </c>
    </row>
    <row r="208" spans="1:13" ht="16.2" thickBot="1" x14ac:dyDescent="0.35">
      <c r="A208" s="16">
        <v>188</v>
      </c>
      <c r="B208" s="7" t="s">
        <v>165</v>
      </c>
      <c r="C208" s="13" t="s">
        <v>163</v>
      </c>
      <c r="D208" s="28">
        <v>261</v>
      </c>
      <c r="E208" s="69">
        <v>767.14</v>
      </c>
      <c r="F208" s="43">
        <f t="shared" si="58"/>
        <v>200223.54</v>
      </c>
      <c r="G208" s="119">
        <v>775.45</v>
      </c>
      <c r="H208" s="147">
        <f t="shared" si="56"/>
        <v>202392.45</v>
      </c>
      <c r="I208" s="118">
        <v>776.99</v>
      </c>
      <c r="J208" s="43">
        <f t="shared" si="57"/>
        <v>202794.39</v>
      </c>
      <c r="L208" s="46">
        <f t="shared" si="46"/>
        <v>2319.58</v>
      </c>
      <c r="M208">
        <f t="shared" si="47"/>
        <v>773.19333333333327</v>
      </c>
    </row>
    <row r="209" spans="1:13" ht="16.2" thickBot="1" x14ac:dyDescent="0.35">
      <c r="A209" s="16">
        <v>189</v>
      </c>
      <c r="B209" s="7" t="s">
        <v>166</v>
      </c>
      <c r="C209" s="13" t="s">
        <v>163</v>
      </c>
      <c r="D209" s="28">
        <v>207</v>
      </c>
      <c r="E209" s="69">
        <v>1010.75</v>
      </c>
      <c r="F209" s="43">
        <f t="shared" si="58"/>
        <v>209225.25</v>
      </c>
      <c r="G209" s="119">
        <v>1021.8</v>
      </c>
      <c r="H209" s="147">
        <f t="shared" si="56"/>
        <v>211512.59999999998</v>
      </c>
      <c r="I209" s="118">
        <v>1009.44</v>
      </c>
      <c r="J209" s="43">
        <f t="shared" si="57"/>
        <v>208954.08000000002</v>
      </c>
      <c r="L209" s="46">
        <f t="shared" si="46"/>
        <v>3041.99</v>
      </c>
      <c r="M209">
        <f t="shared" si="47"/>
        <v>1013.9966666666666</v>
      </c>
    </row>
    <row r="210" spans="1:13" ht="16.2" thickBot="1" x14ac:dyDescent="0.35">
      <c r="A210" s="16">
        <v>190</v>
      </c>
      <c r="B210" s="7" t="s">
        <v>167</v>
      </c>
      <c r="C210" s="13" t="s">
        <v>163</v>
      </c>
      <c r="D210" s="28">
        <v>111</v>
      </c>
      <c r="E210" s="69">
        <v>1266.3699999999999</v>
      </c>
      <c r="F210" s="43">
        <f t="shared" si="58"/>
        <v>140567.06999999998</v>
      </c>
      <c r="G210" s="119">
        <v>1280.1500000000001</v>
      </c>
      <c r="H210" s="147">
        <f t="shared" si="56"/>
        <v>142096.65000000002</v>
      </c>
      <c r="I210" s="118">
        <v>1256.46</v>
      </c>
      <c r="J210" s="43">
        <f t="shared" si="57"/>
        <v>139467.06</v>
      </c>
      <c r="L210" s="46">
        <f t="shared" si="46"/>
        <v>3802.98</v>
      </c>
      <c r="M210">
        <f t="shared" si="47"/>
        <v>1267.6600000000001</v>
      </c>
    </row>
    <row r="211" spans="1:13" ht="16.2" thickBot="1" x14ac:dyDescent="0.35">
      <c r="A211" s="16">
        <v>191</v>
      </c>
      <c r="B211" s="7" t="s">
        <v>168</v>
      </c>
      <c r="C211" s="13" t="s">
        <v>163</v>
      </c>
      <c r="D211" s="28">
        <v>50</v>
      </c>
      <c r="E211" s="69">
        <v>1546.45</v>
      </c>
      <c r="F211" s="43">
        <f t="shared" si="58"/>
        <v>77322.5</v>
      </c>
      <c r="G211" s="119">
        <v>1564.33</v>
      </c>
      <c r="H211" s="147">
        <f t="shared" si="56"/>
        <v>78216.5</v>
      </c>
      <c r="I211" s="118">
        <v>1540.1</v>
      </c>
      <c r="J211" s="43">
        <f t="shared" si="57"/>
        <v>77005</v>
      </c>
      <c r="L211" s="46">
        <f t="shared" ref="L211:L240" si="59">E211+G211+I211</f>
        <v>4650.8799999999992</v>
      </c>
      <c r="M211">
        <f t="shared" ref="M211:M240" si="60">L211/3</f>
        <v>1550.2933333333331</v>
      </c>
    </row>
    <row r="212" spans="1:13" ht="16.2" thickBot="1" x14ac:dyDescent="0.35">
      <c r="A212" s="16">
        <v>192</v>
      </c>
      <c r="B212" s="7" t="s">
        <v>169</v>
      </c>
      <c r="C212" s="13" t="s">
        <v>163</v>
      </c>
      <c r="D212" s="28">
        <v>28</v>
      </c>
      <c r="E212" s="69">
        <v>1783.98</v>
      </c>
      <c r="F212" s="43">
        <f t="shared" si="58"/>
        <v>49951.44</v>
      </c>
      <c r="G212" s="119">
        <v>1803.12</v>
      </c>
      <c r="H212" s="147">
        <f t="shared" si="56"/>
        <v>50487.360000000001</v>
      </c>
      <c r="I212" s="118">
        <v>1780.33</v>
      </c>
      <c r="J212" s="43">
        <f t="shared" si="57"/>
        <v>49849.24</v>
      </c>
      <c r="L212" s="46">
        <f t="shared" si="59"/>
        <v>5367.43</v>
      </c>
      <c r="M212">
        <f t="shared" si="60"/>
        <v>1789.1433333333334</v>
      </c>
    </row>
    <row r="213" spans="1:13" ht="16.2" thickBot="1" x14ac:dyDescent="0.35">
      <c r="A213" s="16">
        <v>193</v>
      </c>
      <c r="B213" s="7" t="s">
        <v>170</v>
      </c>
      <c r="C213" s="13" t="s">
        <v>163</v>
      </c>
      <c r="D213" s="28">
        <v>4</v>
      </c>
      <c r="E213" s="69">
        <v>2082.2800000000002</v>
      </c>
      <c r="F213" s="43">
        <f t="shared" si="58"/>
        <v>8329.1200000000008</v>
      </c>
      <c r="G213" s="119">
        <v>2104</v>
      </c>
      <c r="H213" s="147">
        <f t="shared" si="56"/>
        <v>8416</v>
      </c>
      <c r="I213" s="157">
        <v>2081.65</v>
      </c>
      <c r="J213" s="43">
        <f t="shared" si="57"/>
        <v>8326.6</v>
      </c>
      <c r="L213" s="46">
        <f t="shared" si="59"/>
        <v>6267.93</v>
      </c>
      <c r="M213">
        <f t="shared" si="60"/>
        <v>2089.31</v>
      </c>
    </row>
    <row r="214" spans="1:13" ht="16.2" thickBot="1" x14ac:dyDescent="0.35">
      <c r="A214" s="16">
        <v>194</v>
      </c>
      <c r="B214" s="7" t="s">
        <v>171</v>
      </c>
      <c r="C214" s="13" t="s">
        <v>163</v>
      </c>
      <c r="D214" s="28">
        <v>4</v>
      </c>
      <c r="E214" s="69">
        <v>2082.2800000000002</v>
      </c>
      <c r="F214" s="43">
        <f t="shared" si="58"/>
        <v>8329.1200000000008</v>
      </c>
      <c r="G214" s="119">
        <v>2104.56</v>
      </c>
      <c r="H214" s="147">
        <f t="shared" si="56"/>
        <v>8418.24</v>
      </c>
      <c r="I214" s="118">
        <v>2082.9899999999998</v>
      </c>
      <c r="J214" s="43">
        <f t="shared" si="57"/>
        <v>8331.9599999999991</v>
      </c>
      <c r="L214" s="46">
        <f t="shared" si="59"/>
        <v>6269.83</v>
      </c>
      <c r="M214">
        <f t="shared" si="60"/>
        <v>2089.9433333333332</v>
      </c>
    </row>
    <row r="215" spans="1:13" ht="31.8" thickBot="1" x14ac:dyDescent="0.35">
      <c r="A215" s="17"/>
      <c r="B215" s="7" t="s">
        <v>173</v>
      </c>
      <c r="C215" s="13"/>
      <c r="D215" s="29"/>
      <c r="E215" s="69"/>
      <c r="F215" s="41"/>
      <c r="G215" s="119"/>
      <c r="H215" s="147"/>
      <c r="I215" s="118"/>
      <c r="J215" s="43"/>
      <c r="L215" s="46">
        <f t="shared" si="59"/>
        <v>0</v>
      </c>
      <c r="M215">
        <f t="shared" si="60"/>
        <v>0</v>
      </c>
    </row>
    <row r="216" spans="1:13" ht="16.2" thickBot="1" x14ac:dyDescent="0.35">
      <c r="A216" s="16">
        <v>195</v>
      </c>
      <c r="B216" s="7" t="s">
        <v>174</v>
      </c>
      <c r="C216" s="13" t="s">
        <v>36</v>
      </c>
      <c r="D216" s="28">
        <v>296</v>
      </c>
      <c r="E216" s="69">
        <v>670.07</v>
      </c>
      <c r="F216" s="43">
        <f>D216*E216</f>
        <v>198340.72</v>
      </c>
      <c r="G216" s="119">
        <v>671.59</v>
      </c>
      <c r="H216" s="147">
        <f>G216*D216</f>
        <v>198790.64</v>
      </c>
      <c r="I216" s="118">
        <v>673</v>
      </c>
      <c r="J216" s="43">
        <f t="shared" si="57"/>
        <v>199208</v>
      </c>
      <c r="L216" s="46">
        <f t="shared" si="59"/>
        <v>2014.66</v>
      </c>
      <c r="M216">
        <f t="shared" si="60"/>
        <v>671.5533333333334</v>
      </c>
    </row>
    <row r="217" spans="1:13" ht="16.2" thickBot="1" x14ac:dyDescent="0.35">
      <c r="A217" s="16">
        <v>196</v>
      </c>
      <c r="B217" s="7" t="s">
        <v>175</v>
      </c>
      <c r="C217" s="13" t="s">
        <v>36</v>
      </c>
      <c r="D217" s="28">
        <v>323</v>
      </c>
      <c r="E217" s="69">
        <v>1588.68</v>
      </c>
      <c r="F217" s="43">
        <f t="shared" ref="F217:F219" si="61">D217*E217</f>
        <v>513143.64</v>
      </c>
      <c r="G217" s="119">
        <v>1593</v>
      </c>
      <c r="H217" s="147">
        <f>G217*D217</f>
        <v>514539</v>
      </c>
      <c r="I217" s="118">
        <v>1586.06</v>
      </c>
      <c r="J217" s="43">
        <f t="shared" si="57"/>
        <v>512297.38</v>
      </c>
      <c r="L217" s="46">
        <f t="shared" si="59"/>
        <v>4767.74</v>
      </c>
      <c r="M217">
        <f t="shared" si="60"/>
        <v>1589.2466666666667</v>
      </c>
    </row>
    <row r="218" spans="1:13" ht="16.2" thickBot="1" x14ac:dyDescent="0.35">
      <c r="A218" s="16">
        <v>187</v>
      </c>
      <c r="B218" s="7" t="s">
        <v>176</v>
      </c>
      <c r="C218" s="13" t="s">
        <v>36</v>
      </c>
      <c r="D218" s="28">
        <v>1</v>
      </c>
      <c r="E218" s="69">
        <v>2390.87</v>
      </c>
      <c r="F218" s="43">
        <f t="shared" si="61"/>
        <v>2390.87</v>
      </c>
      <c r="G218" s="119">
        <v>2387.44</v>
      </c>
      <c r="H218" s="147">
        <f>G218*D218</f>
        <v>2387.44</v>
      </c>
      <c r="I218" s="118">
        <v>2395.02</v>
      </c>
      <c r="J218" s="43">
        <f t="shared" si="57"/>
        <v>2395.02</v>
      </c>
      <c r="L218" s="46">
        <f t="shared" si="59"/>
        <v>7173.33</v>
      </c>
      <c r="M218">
        <f t="shared" si="60"/>
        <v>2391.11</v>
      </c>
    </row>
    <row r="219" spans="1:13" ht="16.2" thickBot="1" x14ac:dyDescent="0.35">
      <c r="A219" s="16">
        <v>198</v>
      </c>
      <c r="B219" s="7" t="s">
        <v>177</v>
      </c>
      <c r="C219" s="13" t="s">
        <v>36</v>
      </c>
      <c r="D219" s="28">
        <v>1</v>
      </c>
      <c r="E219" s="69">
        <v>3020.8</v>
      </c>
      <c r="F219" s="43">
        <f t="shared" si="61"/>
        <v>3020.8</v>
      </c>
      <c r="G219" s="119">
        <v>3028.11</v>
      </c>
      <c r="H219" s="147">
        <f>G219*D219</f>
        <v>3028.11</v>
      </c>
      <c r="I219" s="118">
        <v>3022.4</v>
      </c>
      <c r="J219" s="43">
        <f t="shared" si="57"/>
        <v>3022.4</v>
      </c>
      <c r="L219" s="46">
        <f t="shared" si="59"/>
        <v>9071.31</v>
      </c>
      <c r="M219">
        <f t="shared" si="60"/>
        <v>3023.77</v>
      </c>
    </row>
    <row r="220" spans="1:13" ht="16.2" hidden="1" thickBot="1" x14ac:dyDescent="0.35">
      <c r="A220" s="87">
        <v>199</v>
      </c>
      <c r="B220" s="88" t="s">
        <v>178</v>
      </c>
      <c r="C220" s="89" t="s">
        <v>36</v>
      </c>
      <c r="D220" s="90">
        <v>0</v>
      </c>
      <c r="E220" s="69">
        <v>0</v>
      </c>
      <c r="F220" s="92">
        <f t="shared" ref="F220" si="62">D220*E220</f>
        <v>0</v>
      </c>
      <c r="G220" s="119">
        <v>3560.6</v>
      </c>
      <c r="H220" s="155">
        <f>G220*D220</f>
        <v>0</v>
      </c>
      <c r="I220" s="118">
        <v>3571.12</v>
      </c>
      <c r="J220" s="92">
        <f t="shared" si="57"/>
        <v>0</v>
      </c>
      <c r="L220" s="46">
        <f t="shared" si="59"/>
        <v>7131.7199999999993</v>
      </c>
      <c r="M220">
        <f t="shared" si="60"/>
        <v>2377.2399999999998</v>
      </c>
    </row>
    <row r="221" spans="1:13" ht="47.4" thickBot="1" x14ac:dyDescent="0.35">
      <c r="A221" s="17"/>
      <c r="B221" s="7" t="s">
        <v>179</v>
      </c>
      <c r="C221" s="13"/>
      <c r="D221" s="28"/>
      <c r="E221" s="69"/>
      <c r="F221" s="41"/>
      <c r="G221" s="119"/>
      <c r="H221" s="147"/>
      <c r="I221" s="118"/>
      <c r="J221" s="43"/>
      <c r="L221" s="46">
        <f t="shared" si="59"/>
        <v>0</v>
      </c>
      <c r="M221">
        <f t="shared" si="60"/>
        <v>0</v>
      </c>
    </row>
    <row r="222" spans="1:13" ht="16.2" thickBot="1" x14ac:dyDescent="0.35">
      <c r="A222" s="16">
        <v>200</v>
      </c>
      <c r="B222" s="7" t="s">
        <v>174</v>
      </c>
      <c r="C222" s="13" t="s">
        <v>36</v>
      </c>
      <c r="D222" s="28">
        <v>34</v>
      </c>
      <c r="E222" s="69">
        <v>631.04</v>
      </c>
      <c r="F222" s="43">
        <f>D222*E222</f>
        <v>21455.360000000001</v>
      </c>
      <c r="G222" s="119">
        <v>632.6</v>
      </c>
      <c r="H222" s="147">
        <f t="shared" ref="H222:H240" si="63">G222*D222</f>
        <v>21508.400000000001</v>
      </c>
      <c r="I222" s="118">
        <v>633.82000000000005</v>
      </c>
      <c r="J222" s="43">
        <f t="shared" si="57"/>
        <v>21549.88</v>
      </c>
      <c r="L222" s="46">
        <f t="shared" si="59"/>
        <v>1897.46</v>
      </c>
      <c r="M222">
        <f t="shared" si="60"/>
        <v>632.48666666666668</v>
      </c>
    </row>
    <row r="223" spans="1:13" ht="16.2" thickBot="1" x14ac:dyDescent="0.35">
      <c r="A223" s="16">
        <v>201</v>
      </c>
      <c r="B223" s="7" t="s">
        <v>175</v>
      </c>
      <c r="C223" s="13" t="s">
        <v>36</v>
      </c>
      <c r="D223" s="28">
        <v>85</v>
      </c>
      <c r="E223" s="69">
        <v>1068.5999999999999</v>
      </c>
      <c r="F223" s="43">
        <f t="shared" ref="F223:F225" si="64">D223*E223</f>
        <v>90830.999999999985</v>
      </c>
      <c r="G223" s="119">
        <v>1072.0999999999999</v>
      </c>
      <c r="H223" s="147">
        <f t="shared" si="63"/>
        <v>91128.499999999985</v>
      </c>
      <c r="I223" s="118">
        <v>1072.22</v>
      </c>
      <c r="J223" s="43">
        <f t="shared" si="57"/>
        <v>91138.7</v>
      </c>
      <c r="L223" s="46">
        <f t="shared" si="59"/>
        <v>3212.92</v>
      </c>
      <c r="M223">
        <f t="shared" si="60"/>
        <v>1070.9733333333334</v>
      </c>
    </row>
    <row r="224" spans="1:13" ht="16.2" thickBot="1" x14ac:dyDescent="0.35">
      <c r="A224" s="16">
        <v>202</v>
      </c>
      <c r="B224" s="7" t="s">
        <v>176</v>
      </c>
      <c r="C224" s="13" t="s">
        <v>36</v>
      </c>
      <c r="D224" s="28">
        <v>1</v>
      </c>
      <c r="E224" s="69">
        <v>1601.56</v>
      </c>
      <c r="F224" s="43">
        <f t="shared" si="64"/>
        <v>1601.56</v>
      </c>
      <c r="G224" s="119">
        <v>1632.22</v>
      </c>
      <c r="H224" s="147">
        <f t="shared" si="63"/>
        <v>1632.22</v>
      </c>
      <c r="I224" s="118">
        <v>1571.65</v>
      </c>
      <c r="J224" s="43">
        <f t="shared" si="57"/>
        <v>1571.65</v>
      </c>
      <c r="L224" s="46">
        <f t="shared" si="59"/>
        <v>4805.43</v>
      </c>
      <c r="M224">
        <f t="shared" si="60"/>
        <v>1601.8100000000002</v>
      </c>
    </row>
    <row r="225" spans="1:13" ht="16.2" thickBot="1" x14ac:dyDescent="0.35">
      <c r="A225" s="16">
        <v>203</v>
      </c>
      <c r="B225" s="7" t="s">
        <v>177</v>
      </c>
      <c r="C225" s="13" t="s">
        <v>36</v>
      </c>
      <c r="D225" s="28">
        <v>1</v>
      </c>
      <c r="E225" s="69">
        <v>2623.8</v>
      </c>
      <c r="F225" s="43">
        <f t="shared" si="64"/>
        <v>2623.8</v>
      </c>
      <c r="G225" s="119">
        <v>2651.98</v>
      </c>
      <c r="H225" s="147">
        <f t="shared" si="63"/>
        <v>2651.98</v>
      </c>
      <c r="I225" s="118">
        <v>2610.15</v>
      </c>
      <c r="J225" s="43">
        <f t="shared" si="57"/>
        <v>2610.15</v>
      </c>
      <c r="L225" s="46">
        <f t="shared" si="59"/>
        <v>7885.93</v>
      </c>
      <c r="M225">
        <f t="shared" si="60"/>
        <v>2628.6433333333334</v>
      </c>
    </row>
    <row r="226" spans="1:13" ht="16.2" hidden="1" thickBot="1" x14ac:dyDescent="0.35">
      <c r="A226" s="87">
        <v>204</v>
      </c>
      <c r="B226" s="88" t="s">
        <v>180</v>
      </c>
      <c r="C226" s="89" t="s">
        <v>36</v>
      </c>
      <c r="D226" s="90">
        <v>0</v>
      </c>
      <c r="E226" s="70">
        <v>0</v>
      </c>
      <c r="F226" s="92">
        <f t="shared" ref="F226" si="65">D226*E226</f>
        <v>0</v>
      </c>
      <c r="G226" s="119">
        <v>4313.3999999999996</v>
      </c>
      <c r="H226" s="155">
        <f t="shared" si="63"/>
        <v>0</v>
      </c>
      <c r="I226" s="118">
        <v>4321.7</v>
      </c>
      <c r="J226" s="92">
        <f t="shared" si="57"/>
        <v>0</v>
      </c>
      <c r="L226" s="46">
        <f t="shared" si="59"/>
        <v>8635.0999999999985</v>
      </c>
      <c r="M226">
        <f t="shared" si="60"/>
        <v>2878.3666666666663</v>
      </c>
    </row>
    <row r="227" spans="1:13" ht="47.4" thickBot="1" x14ac:dyDescent="0.35">
      <c r="A227" s="16">
        <v>205</v>
      </c>
      <c r="B227" s="7" t="s">
        <v>181</v>
      </c>
      <c r="C227" s="13" t="s">
        <v>182</v>
      </c>
      <c r="D227" s="26">
        <v>142.05600000000001</v>
      </c>
      <c r="E227" s="69">
        <v>3948.72</v>
      </c>
      <c r="F227" s="43">
        <f>D227*E227</f>
        <v>560939.36832000001</v>
      </c>
      <c r="G227" s="119">
        <v>3974.41</v>
      </c>
      <c r="H227" s="147">
        <f t="shared" si="63"/>
        <v>564588.78696000006</v>
      </c>
      <c r="I227" s="118">
        <v>3927.4</v>
      </c>
      <c r="J227" s="43">
        <f t="shared" si="57"/>
        <v>557910.73440000007</v>
      </c>
      <c r="L227" s="46">
        <f t="shared" si="59"/>
        <v>11850.529999999999</v>
      </c>
      <c r="M227">
        <f t="shared" si="60"/>
        <v>3950.1766666666663</v>
      </c>
    </row>
    <row r="228" spans="1:13" ht="47.4" thickBot="1" x14ac:dyDescent="0.35">
      <c r="A228" s="21">
        <v>206</v>
      </c>
      <c r="B228" s="7" t="s">
        <v>183</v>
      </c>
      <c r="C228" s="13" t="s">
        <v>182</v>
      </c>
      <c r="D228" s="26">
        <v>121.056</v>
      </c>
      <c r="E228" s="69">
        <v>2823</v>
      </c>
      <c r="F228" s="43">
        <f t="shared" ref="F228:F252" si="66">D228*E228</f>
        <v>341741.08799999999</v>
      </c>
      <c r="G228" s="119">
        <v>2856.34</v>
      </c>
      <c r="H228" s="147">
        <f t="shared" si="63"/>
        <v>345777.09503999999</v>
      </c>
      <c r="I228" s="118">
        <v>2800.66</v>
      </c>
      <c r="J228" s="43">
        <f t="shared" si="57"/>
        <v>339036.69695999997</v>
      </c>
      <c r="L228" s="46">
        <f t="shared" si="59"/>
        <v>8480</v>
      </c>
      <c r="M228">
        <f t="shared" si="60"/>
        <v>2826.6666666666665</v>
      </c>
    </row>
    <row r="229" spans="1:13" ht="31.8" thickBot="1" x14ac:dyDescent="0.35">
      <c r="A229" s="21">
        <v>207</v>
      </c>
      <c r="B229" s="7" t="s">
        <v>184</v>
      </c>
      <c r="C229" s="13" t="s">
        <v>12</v>
      </c>
      <c r="D229" s="26">
        <v>1164.32</v>
      </c>
      <c r="E229" s="69">
        <v>283.02</v>
      </c>
      <c r="F229" s="43">
        <f t="shared" si="66"/>
        <v>329525.84639999998</v>
      </c>
      <c r="G229" s="119">
        <v>283.5</v>
      </c>
      <c r="H229" s="120">
        <f t="shared" si="63"/>
        <v>330084.71999999997</v>
      </c>
      <c r="I229" s="118">
        <v>284.02999999999997</v>
      </c>
      <c r="J229" s="43">
        <f t="shared" si="57"/>
        <v>330701.80959999998</v>
      </c>
      <c r="L229" s="46">
        <f t="shared" si="59"/>
        <v>850.55</v>
      </c>
      <c r="M229">
        <f t="shared" si="60"/>
        <v>283.51666666666665</v>
      </c>
    </row>
    <row r="230" spans="1:13" ht="31.8" thickBot="1" x14ac:dyDescent="0.35">
      <c r="A230" s="21">
        <v>208</v>
      </c>
      <c r="B230" s="7" t="s">
        <v>185</v>
      </c>
      <c r="C230" s="13" t="s">
        <v>79</v>
      </c>
      <c r="D230" s="26">
        <v>192.8</v>
      </c>
      <c r="E230" s="69">
        <v>176.75</v>
      </c>
      <c r="F230" s="43">
        <f t="shared" si="66"/>
        <v>34077.4</v>
      </c>
      <c r="G230" s="119">
        <v>177.12</v>
      </c>
      <c r="H230" s="120">
        <f t="shared" si="63"/>
        <v>34148.736000000004</v>
      </c>
      <c r="I230" s="118">
        <v>177.26</v>
      </c>
      <c r="J230" s="43">
        <f t="shared" si="57"/>
        <v>34175.728000000003</v>
      </c>
      <c r="L230" s="46">
        <f t="shared" si="59"/>
        <v>531.13</v>
      </c>
      <c r="M230">
        <f t="shared" si="60"/>
        <v>177.04333333333332</v>
      </c>
    </row>
    <row r="231" spans="1:13" ht="31.8" thickBot="1" x14ac:dyDescent="0.35">
      <c r="A231" s="21">
        <v>209</v>
      </c>
      <c r="B231" s="7" t="s">
        <v>186</v>
      </c>
      <c r="C231" s="13" t="s">
        <v>12</v>
      </c>
      <c r="D231" s="26">
        <v>208.17</v>
      </c>
      <c r="E231" s="69">
        <v>259.93</v>
      </c>
      <c r="F231" s="43">
        <f t="shared" si="66"/>
        <v>54109.628100000002</v>
      </c>
      <c r="G231" s="119">
        <v>260.36</v>
      </c>
      <c r="H231" s="120">
        <f t="shared" si="63"/>
        <v>54199.141199999998</v>
      </c>
      <c r="I231" s="118">
        <v>260.81</v>
      </c>
      <c r="J231" s="43">
        <f t="shared" si="57"/>
        <v>54292.8177</v>
      </c>
      <c r="L231" s="46">
        <f t="shared" si="59"/>
        <v>781.09999999999991</v>
      </c>
      <c r="M231">
        <f t="shared" si="60"/>
        <v>260.36666666666662</v>
      </c>
    </row>
    <row r="232" spans="1:13" ht="31.8" thickBot="1" x14ac:dyDescent="0.35">
      <c r="A232" s="21">
        <v>210</v>
      </c>
      <c r="B232" s="7" t="s">
        <v>187</v>
      </c>
      <c r="C232" s="13" t="s">
        <v>12</v>
      </c>
      <c r="D232" s="26">
        <v>160.16999999999999</v>
      </c>
      <c r="E232" s="69">
        <v>291.13</v>
      </c>
      <c r="F232" s="43">
        <f t="shared" si="66"/>
        <v>46630.292099999999</v>
      </c>
      <c r="G232" s="119">
        <v>291.61</v>
      </c>
      <c r="H232" s="120">
        <f t="shared" si="63"/>
        <v>46707.173699999999</v>
      </c>
      <c r="I232" s="118">
        <v>292.13</v>
      </c>
      <c r="J232" s="43">
        <f t="shared" si="57"/>
        <v>46790.462099999997</v>
      </c>
      <c r="L232" s="46">
        <f t="shared" si="59"/>
        <v>874.87</v>
      </c>
      <c r="M232">
        <f t="shared" si="60"/>
        <v>291.62333333333333</v>
      </c>
    </row>
    <row r="233" spans="1:13" ht="31.8" thickBot="1" x14ac:dyDescent="0.35">
      <c r="A233" s="21">
        <v>211</v>
      </c>
      <c r="B233" s="7" t="s">
        <v>188</v>
      </c>
      <c r="C233" s="13" t="s">
        <v>12</v>
      </c>
      <c r="D233" s="26">
        <v>267</v>
      </c>
      <c r="E233" s="69">
        <v>140.38</v>
      </c>
      <c r="F233" s="43">
        <f t="shared" si="66"/>
        <v>37481.46</v>
      </c>
      <c r="G233" s="119">
        <v>140.61000000000001</v>
      </c>
      <c r="H233" s="120">
        <f t="shared" si="63"/>
        <v>37542.870000000003</v>
      </c>
      <c r="I233" s="118">
        <v>140.80000000000001</v>
      </c>
      <c r="J233" s="43">
        <f t="shared" si="57"/>
        <v>37593.600000000006</v>
      </c>
      <c r="L233" s="46">
        <f t="shared" si="59"/>
        <v>421.79</v>
      </c>
      <c r="M233">
        <f t="shared" si="60"/>
        <v>140.59666666666666</v>
      </c>
    </row>
    <row r="234" spans="1:13" ht="31.8" thickBot="1" x14ac:dyDescent="0.35">
      <c r="A234" s="21">
        <v>212</v>
      </c>
      <c r="B234" s="7" t="s">
        <v>189</v>
      </c>
      <c r="C234" s="13" t="s">
        <v>79</v>
      </c>
      <c r="D234" s="26">
        <v>1737.4</v>
      </c>
      <c r="E234" s="69">
        <v>155.94</v>
      </c>
      <c r="F234" s="43">
        <f t="shared" si="66"/>
        <v>270930.15600000002</v>
      </c>
      <c r="G234" s="119">
        <v>156.22</v>
      </c>
      <c r="H234" s="120">
        <f t="shared" si="63"/>
        <v>271416.62800000003</v>
      </c>
      <c r="I234" s="118">
        <v>156.11000000000001</v>
      </c>
      <c r="J234" s="43">
        <f t="shared" si="57"/>
        <v>271225.51400000002</v>
      </c>
      <c r="L234" s="46">
        <f t="shared" si="59"/>
        <v>468.27</v>
      </c>
      <c r="M234">
        <f t="shared" si="60"/>
        <v>156.09</v>
      </c>
    </row>
    <row r="235" spans="1:13" ht="31.8" thickBot="1" x14ac:dyDescent="0.35">
      <c r="A235" s="21">
        <v>213</v>
      </c>
      <c r="B235" s="7" t="s">
        <v>190</v>
      </c>
      <c r="C235" s="13" t="s">
        <v>79</v>
      </c>
      <c r="D235" s="26">
        <v>68.63</v>
      </c>
      <c r="E235" s="69">
        <v>148.63</v>
      </c>
      <c r="F235" s="43">
        <f t="shared" si="66"/>
        <v>10200.4769</v>
      </c>
      <c r="G235" s="119">
        <v>148.9</v>
      </c>
      <c r="H235" s="147">
        <f t="shared" si="63"/>
        <v>10219.007</v>
      </c>
      <c r="I235" s="118">
        <v>149.12</v>
      </c>
      <c r="J235" s="43">
        <f t="shared" si="57"/>
        <v>10234.105599999999</v>
      </c>
      <c r="L235" s="46">
        <f t="shared" si="59"/>
        <v>446.65</v>
      </c>
      <c r="M235">
        <f t="shared" si="60"/>
        <v>148.88333333333333</v>
      </c>
    </row>
    <row r="236" spans="1:13" ht="31.8" thickBot="1" x14ac:dyDescent="0.35">
      <c r="A236" s="21">
        <v>214</v>
      </c>
      <c r="B236" s="7" t="s">
        <v>191</v>
      </c>
      <c r="C236" s="13" t="s">
        <v>79</v>
      </c>
      <c r="D236" s="26">
        <v>3501.46</v>
      </c>
      <c r="E236" s="69">
        <v>122.62</v>
      </c>
      <c r="F236" s="43">
        <f t="shared" si="66"/>
        <v>429349.02520000003</v>
      </c>
      <c r="G236" s="119">
        <v>123.12</v>
      </c>
      <c r="H236" s="147">
        <f t="shared" si="63"/>
        <v>431099.75520000001</v>
      </c>
      <c r="I236" s="118">
        <v>123.15</v>
      </c>
      <c r="J236" s="43">
        <f t="shared" si="57"/>
        <v>431204.799</v>
      </c>
      <c r="L236" s="46">
        <f t="shared" si="59"/>
        <v>368.89</v>
      </c>
      <c r="M236">
        <f t="shared" si="60"/>
        <v>122.96333333333332</v>
      </c>
    </row>
    <row r="237" spans="1:13" ht="31.8" thickBot="1" x14ac:dyDescent="0.35">
      <c r="A237" s="21">
        <v>215</v>
      </c>
      <c r="B237" s="7" t="s">
        <v>192</v>
      </c>
      <c r="C237" s="13" t="s">
        <v>79</v>
      </c>
      <c r="D237" s="26">
        <v>391.91</v>
      </c>
      <c r="E237" s="69">
        <v>115.52</v>
      </c>
      <c r="F237" s="43">
        <f t="shared" si="66"/>
        <v>45273.443200000002</v>
      </c>
      <c r="G237" s="119">
        <v>115.88</v>
      </c>
      <c r="H237" s="147">
        <f t="shared" si="63"/>
        <v>45414.5308</v>
      </c>
      <c r="I237" s="118">
        <v>116.08</v>
      </c>
      <c r="J237" s="43">
        <f t="shared" si="57"/>
        <v>45492.912800000006</v>
      </c>
      <c r="L237" s="46">
        <f t="shared" si="59"/>
        <v>347.47999999999996</v>
      </c>
      <c r="M237">
        <f t="shared" si="60"/>
        <v>115.82666666666665</v>
      </c>
    </row>
    <row r="238" spans="1:13" ht="31.8" thickBot="1" x14ac:dyDescent="0.35">
      <c r="A238" s="21">
        <v>216</v>
      </c>
      <c r="B238" s="7" t="s">
        <v>193</v>
      </c>
      <c r="C238" s="13" t="s">
        <v>79</v>
      </c>
      <c r="D238" s="26">
        <v>511.39</v>
      </c>
      <c r="E238" s="69">
        <v>129.97</v>
      </c>
      <c r="F238" s="43">
        <f t="shared" si="66"/>
        <v>66465.358299999993</v>
      </c>
      <c r="G238" s="119">
        <v>130.4</v>
      </c>
      <c r="H238" s="147">
        <f t="shared" si="63"/>
        <v>66685.255999999994</v>
      </c>
      <c r="I238" s="118">
        <v>130.52000000000001</v>
      </c>
      <c r="J238" s="43">
        <f t="shared" si="57"/>
        <v>66746.622799999997</v>
      </c>
      <c r="L238" s="46">
        <f t="shared" si="59"/>
        <v>390.89</v>
      </c>
      <c r="M238">
        <f t="shared" si="60"/>
        <v>130.29666666666665</v>
      </c>
    </row>
    <row r="239" spans="1:13" ht="16.2" thickBot="1" x14ac:dyDescent="0.35">
      <c r="A239" s="21">
        <v>217</v>
      </c>
      <c r="B239" s="7" t="s">
        <v>194</v>
      </c>
      <c r="C239" s="13" t="s">
        <v>79</v>
      </c>
      <c r="D239" s="26">
        <v>8432.2000000000007</v>
      </c>
      <c r="E239" s="69">
        <v>13.08</v>
      </c>
      <c r="F239" s="43">
        <f t="shared" si="66"/>
        <v>110293.17600000001</v>
      </c>
      <c r="G239" s="119">
        <v>15.6</v>
      </c>
      <c r="H239" s="147">
        <f t="shared" si="63"/>
        <v>131542.32</v>
      </c>
      <c r="I239" s="117">
        <v>11</v>
      </c>
      <c r="J239" s="43">
        <f t="shared" si="57"/>
        <v>92754.200000000012</v>
      </c>
      <c r="L239" s="46">
        <f t="shared" si="59"/>
        <v>39.68</v>
      </c>
      <c r="M239">
        <f t="shared" si="60"/>
        <v>13.226666666666667</v>
      </c>
    </row>
    <row r="240" spans="1:13" ht="16.2" thickBot="1" x14ac:dyDescent="0.35">
      <c r="A240" s="21">
        <v>218</v>
      </c>
      <c r="B240" s="7" t="s">
        <v>195</v>
      </c>
      <c r="C240" s="13" t="s">
        <v>12</v>
      </c>
      <c r="D240" s="26">
        <v>1340.1</v>
      </c>
      <c r="E240" s="69">
        <v>81.75</v>
      </c>
      <c r="F240" s="43">
        <f t="shared" si="66"/>
        <v>109553.17499999999</v>
      </c>
      <c r="G240" s="119">
        <v>105.6</v>
      </c>
      <c r="H240" s="147">
        <f t="shared" si="63"/>
        <v>141514.55999999997</v>
      </c>
      <c r="I240" s="117">
        <v>60</v>
      </c>
      <c r="J240" s="43">
        <f t="shared" si="57"/>
        <v>80406</v>
      </c>
      <c r="L240" s="46">
        <f t="shared" si="59"/>
        <v>247.35</v>
      </c>
      <c r="M240">
        <f t="shared" si="60"/>
        <v>82.45</v>
      </c>
    </row>
    <row r="241" spans="1:16" ht="16.2" thickBot="1" x14ac:dyDescent="0.35">
      <c r="A241" s="21">
        <v>219</v>
      </c>
      <c r="B241" s="7" t="s">
        <v>196</v>
      </c>
      <c r="C241" s="8" t="s">
        <v>197</v>
      </c>
      <c r="D241" s="55">
        <v>1172</v>
      </c>
      <c r="E241" s="69">
        <v>661.81</v>
      </c>
      <c r="F241" s="43">
        <f>D241*E241</f>
        <v>775641.32</v>
      </c>
      <c r="G241" s="119">
        <v>490.76</v>
      </c>
      <c r="H241" s="120">
        <f>G241*23629</f>
        <v>11596168.039999999</v>
      </c>
      <c r="I241" s="117">
        <v>508.53</v>
      </c>
      <c r="J241" s="47">
        <f>I241*23629</f>
        <v>12016055.369999999</v>
      </c>
      <c r="K241" s="105">
        <f>11802914.51/23629</f>
        <v>499.50969190401622</v>
      </c>
      <c r="L241" s="46">
        <f>K241+G241+I241</f>
        <v>1498.7996919040161</v>
      </c>
      <c r="M241">
        <f>L241/3</f>
        <v>499.59989730133867</v>
      </c>
      <c r="O241" s="46"/>
      <c r="P241" s="63"/>
    </row>
    <row r="242" spans="1:16" ht="16.2" thickBot="1" x14ac:dyDescent="0.35">
      <c r="A242" s="32" t="s">
        <v>224</v>
      </c>
      <c r="B242" s="7" t="s">
        <v>196</v>
      </c>
      <c r="C242" s="8" t="s">
        <v>197</v>
      </c>
      <c r="D242" s="55">
        <v>3239</v>
      </c>
      <c r="E242" s="69">
        <v>475.43</v>
      </c>
      <c r="F242" s="43">
        <f t="shared" ref="F242:F251" si="67">D242*E242</f>
        <v>1539917.77</v>
      </c>
      <c r="G242" s="119"/>
      <c r="H242" s="147"/>
      <c r="I242" s="117"/>
      <c r="J242" s="47"/>
      <c r="L242" s="46">
        <f t="shared" ref="L242:L251" si="68">P242+G242+I242</f>
        <v>0</v>
      </c>
    </row>
    <row r="243" spans="1:16" ht="16.2" thickBot="1" x14ac:dyDescent="0.35">
      <c r="A243" s="32" t="s">
        <v>225</v>
      </c>
      <c r="B243" s="7" t="s">
        <v>196</v>
      </c>
      <c r="C243" s="8" t="s">
        <v>197</v>
      </c>
      <c r="D243" s="55">
        <v>500</v>
      </c>
      <c r="E243" s="70">
        <v>562.86</v>
      </c>
      <c r="F243" s="43">
        <f t="shared" si="67"/>
        <v>281430</v>
      </c>
      <c r="G243" s="119"/>
      <c r="H243" s="147"/>
      <c r="I243" s="117"/>
      <c r="J243" s="47"/>
      <c r="L243" s="46">
        <f t="shared" si="68"/>
        <v>0</v>
      </c>
    </row>
    <row r="244" spans="1:16" ht="16.2" thickBot="1" x14ac:dyDescent="0.35">
      <c r="A244" s="32" t="s">
        <v>226</v>
      </c>
      <c r="B244" s="7" t="s">
        <v>196</v>
      </c>
      <c r="C244" s="8" t="s">
        <v>197</v>
      </c>
      <c r="D244" s="55">
        <v>840</v>
      </c>
      <c r="E244" s="70">
        <v>388.32</v>
      </c>
      <c r="F244" s="43">
        <f t="shared" si="67"/>
        <v>326188.79999999999</v>
      </c>
      <c r="G244" s="119"/>
      <c r="H244" s="147"/>
      <c r="I244" s="117"/>
      <c r="J244" s="47"/>
      <c r="L244" s="46">
        <f t="shared" si="68"/>
        <v>0</v>
      </c>
    </row>
    <row r="245" spans="1:16" ht="16.2" thickBot="1" x14ac:dyDescent="0.35">
      <c r="A245" s="32" t="s">
        <v>227</v>
      </c>
      <c r="B245" s="7" t="s">
        <v>196</v>
      </c>
      <c r="C245" s="8" t="s">
        <v>197</v>
      </c>
      <c r="D245" s="55">
        <v>1134</v>
      </c>
      <c r="E245" s="69">
        <v>574.70000000000005</v>
      </c>
      <c r="F245" s="43">
        <f t="shared" si="67"/>
        <v>651709.80000000005</v>
      </c>
      <c r="G245" s="119"/>
      <c r="H245" s="147"/>
      <c r="I245" s="117"/>
      <c r="J245" s="47"/>
      <c r="L245" s="46">
        <f t="shared" si="68"/>
        <v>0</v>
      </c>
    </row>
    <row r="246" spans="1:16" ht="16.2" thickBot="1" x14ac:dyDescent="0.35">
      <c r="A246" s="32" t="s">
        <v>228</v>
      </c>
      <c r="B246" s="7" t="s">
        <v>196</v>
      </c>
      <c r="C246" s="8" t="s">
        <v>197</v>
      </c>
      <c r="D246" s="55">
        <v>144</v>
      </c>
      <c r="E246" s="70">
        <v>1414.36</v>
      </c>
      <c r="F246" s="43">
        <f t="shared" si="67"/>
        <v>203667.84</v>
      </c>
      <c r="G246" s="119"/>
      <c r="H246" s="147"/>
      <c r="I246" s="117"/>
      <c r="J246" s="47"/>
      <c r="L246" s="46">
        <f t="shared" si="68"/>
        <v>0</v>
      </c>
    </row>
    <row r="247" spans="1:16" ht="16.2" thickBot="1" x14ac:dyDescent="0.35">
      <c r="A247" s="32" t="s">
        <v>229</v>
      </c>
      <c r="B247" s="7" t="s">
        <v>196</v>
      </c>
      <c r="C247" s="8" t="s">
        <v>197</v>
      </c>
      <c r="D247" s="55">
        <v>560</v>
      </c>
      <c r="E247" s="69">
        <v>561.37</v>
      </c>
      <c r="F247" s="43">
        <f t="shared" si="67"/>
        <v>314367.2</v>
      </c>
      <c r="G247" s="119"/>
      <c r="H247" s="147"/>
      <c r="I247" s="117"/>
      <c r="J247" s="47"/>
      <c r="L247" s="46">
        <f t="shared" si="68"/>
        <v>0</v>
      </c>
    </row>
    <row r="248" spans="1:16" ht="16.2" thickBot="1" x14ac:dyDescent="0.35">
      <c r="A248" s="32" t="s">
        <v>230</v>
      </c>
      <c r="B248" s="7" t="s">
        <v>196</v>
      </c>
      <c r="C248" s="8" t="s">
        <v>197</v>
      </c>
      <c r="D248" s="55">
        <v>3938</v>
      </c>
      <c r="E248" s="70">
        <v>329.69</v>
      </c>
      <c r="F248" s="43">
        <f t="shared" si="67"/>
        <v>1298319.22</v>
      </c>
      <c r="G248" s="119"/>
      <c r="H248" s="147"/>
      <c r="I248" s="117"/>
      <c r="J248" s="47"/>
      <c r="L248" s="46">
        <f t="shared" si="68"/>
        <v>0</v>
      </c>
    </row>
    <row r="249" spans="1:16" ht="16.2" thickBot="1" x14ac:dyDescent="0.35">
      <c r="A249" s="32" t="s">
        <v>231</v>
      </c>
      <c r="B249" s="67" t="s">
        <v>196</v>
      </c>
      <c r="C249" s="68" t="s">
        <v>197</v>
      </c>
      <c r="D249" s="71">
        <v>6047</v>
      </c>
      <c r="E249" s="69">
        <v>485.48</v>
      </c>
      <c r="F249" s="43">
        <f t="shared" si="67"/>
        <v>2935697.56</v>
      </c>
      <c r="G249" s="119"/>
      <c r="H249" s="158"/>
      <c r="I249" s="117"/>
      <c r="J249" s="69"/>
      <c r="L249" s="46">
        <f t="shared" si="68"/>
        <v>0</v>
      </c>
    </row>
    <row r="250" spans="1:16" ht="16.2" thickBot="1" x14ac:dyDescent="0.35">
      <c r="A250" s="32" t="s">
        <v>232</v>
      </c>
      <c r="B250" s="67" t="s">
        <v>196</v>
      </c>
      <c r="C250" s="68" t="s">
        <v>197</v>
      </c>
      <c r="D250" s="71">
        <v>5035</v>
      </c>
      <c r="E250" s="69">
        <v>574.36</v>
      </c>
      <c r="F250" s="43">
        <f t="shared" si="67"/>
        <v>2891902.6</v>
      </c>
      <c r="G250" s="119"/>
      <c r="H250" s="158"/>
      <c r="I250" s="117"/>
      <c r="J250" s="69"/>
      <c r="L250" s="46"/>
    </row>
    <row r="251" spans="1:16" ht="16.2" thickBot="1" x14ac:dyDescent="0.35">
      <c r="A251" s="32" t="s">
        <v>238</v>
      </c>
      <c r="B251" s="67" t="s">
        <v>196</v>
      </c>
      <c r="C251" s="68" t="s">
        <v>197</v>
      </c>
      <c r="D251" s="71">
        <v>1020</v>
      </c>
      <c r="E251" s="69">
        <v>572.62</v>
      </c>
      <c r="F251" s="43">
        <f t="shared" si="67"/>
        <v>584072.4</v>
      </c>
      <c r="G251" s="119"/>
      <c r="H251" s="158"/>
      <c r="I251" s="117"/>
      <c r="J251" s="69"/>
      <c r="L251" s="46">
        <f t="shared" si="68"/>
        <v>0</v>
      </c>
    </row>
    <row r="252" spans="1:16" ht="31.8" thickBot="1" x14ac:dyDescent="0.35">
      <c r="A252" s="21">
        <v>220</v>
      </c>
      <c r="B252" s="7" t="s">
        <v>198</v>
      </c>
      <c r="C252" s="13" t="s">
        <v>79</v>
      </c>
      <c r="D252" s="26">
        <v>74300</v>
      </c>
      <c r="E252" s="69">
        <v>14.4</v>
      </c>
      <c r="F252" s="43">
        <f t="shared" si="66"/>
        <v>1069920</v>
      </c>
      <c r="G252" s="119">
        <v>14.4</v>
      </c>
      <c r="H252" s="147">
        <f t="shared" ref="H252:H276" si="69">G252*D252</f>
        <v>1069920</v>
      </c>
      <c r="I252" s="117">
        <v>14.4</v>
      </c>
      <c r="J252" s="47">
        <f>D252*I252</f>
        <v>1069920</v>
      </c>
      <c r="L252" s="46">
        <f>E252+G252+I252</f>
        <v>43.2</v>
      </c>
      <c r="M252" s="46">
        <f>L252/3</f>
        <v>14.4</v>
      </c>
    </row>
    <row r="253" spans="1:16" ht="16.2" thickBot="1" x14ac:dyDescent="0.35">
      <c r="A253" s="21">
        <v>221</v>
      </c>
      <c r="B253" s="7" t="s">
        <v>199</v>
      </c>
      <c r="C253" s="13" t="s">
        <v>36</v>
      </c>
      <c r="D253" s="26">
        <v>21280</v>
      </c>
      <c r="E253" s="69">
        <v>84.68</v>
      </c>
      <c r="F253" s="43">
        <f>D253*E253</f>
        <v>1801990.4000000001</v>
      </c>
      <c r="G253" s="119">
        <v>83.88</v>
      </c>
      <c r="H253" s="147">
        <f t="shared" si="69"/>
        <v>1784966.4</v>
      </c>
      <c r="I253" s="118">
        <v>85.9</v>
      </c>
      <c r="J253" s="48">
        <f t="shared" ref="J253:J276" si="70">D253*I253</f>
        <v>1827952.0000000002</v>
      </c>
      <c r="L253" s="46">
        <f t="shared" ref="L253:L266" si="71">E253+G253+I253</f>
        <v>254.46</v>
      </c>
      <c r="M253" s="46">
        <f t="shared" ref="M253:M266" si="72">L253/3</f>
        <v>84.820000000000007</v>
      </c>
    </row>
    <row r="254" spans="1:16" ht="31.8" thickBot="1" x14ac:dyDescent="0.35">
      <c r="A254" s="21">
        <v>222</v>
      </c>
      <c r="B254" s="7" t="s">
        <v>200</v>
      </c>
      <c r="C254" s="13" t="s">
        <v>36</v>
      </c>
      <c r="D254" s="26">
        <v>504</v>
      </c>
      <c r="E254" s="70">
        <v>220.84</v>
      </c>
      <c r="F254" s="43">
        <f t="shared" ref="F254:F277" si="73">D254*E254</f>
        <v>111303.36</v>
      </c>
      <c r="G254" s="119">
        <v>218.56</v>
      </c>
      <c r="H254" s="147">
        <f t="shared" si="69"/>
        <v>110154.24000000001</v>
      </c>
      <c r="I254" s="118">
        <v>225.6</v>
      </c>
      <c r="J254" s="48">
        <f t="shared" si="70"/>
        <v>113702.39999999999</v>
      </c>
      <c r="L254" s="46">
        <f t="shared" si="71"/>
        <v>665</v>
      </c>
      <c r="M254" s="46">
        <f t="shared" si="72"/>
        <v>221.66666666666666</v>
      </c>
    </row>
    <row r="255" spans="1:16" ht="31.8" thickBot="1" x14ac:dyDescent="0.35">
      <c r="A255" s="21">
        <v>223</v>
      </c>
      <c r="B255" s="7" t="s">
        <v>201</v>
      </c>
      <c r="C255" s="13" t="s">
        <v>36</v>
      </c>
      <c r="D255" s="26">
        <v>421</v>
      </c>
      <c r="E255" s="69">
        <v>606.71</v>
      </c>
      <c r="F255" s="43">
        <f t="shared" si="73"/>
        <v>255424.91</v>
      </c>
      <c r="G255" s="119">
        <v>613.64</v>
      </c>
      <c r="H255" s="147">
        <f t="shared" si="69"/>
        <v>258342.44</v>
      </c>
      <c r="I255" s="118">
        <v>601.44000000000005</v>
      </c>
      <c r="J255" s="48">
        <f t="shared" si="70"/>
        <v>253206.24000000002</v>
      </c>
      <c r="L255" s="46">
        <f t="shared" si="71"/>
        <v>1821.79</v>
      </c>
      <c r="M255" s="46">
        <f t="shared" si="72"/>
        <v>607.26333333333332</v>
      </c>
    </row>
    <row r="256" spans="1:16" ht="16.2" thickBot="1" x14ac:dyDescent="0.35">
      <c r="A256" s="21">
        <v>224</v>
      </c>
      <c r="B256" s="7" t="s">
        <v>202</v>
      </c>
      <c r="C256" s="13" t="s">
        <v>36</v>
      </c>
      <c r="D256" s="26">
        <v>300</v>
      </c>
      <c r="E256" s="69">
        <v>84.68</v>
      </c>
      <c r="F256" s="43">
        <f t="shared" si="73"/>
        <v>25404.000000000004</v>
      </c>
      <c r="G256" s="119">
        <v>85.68</v>
      </c>
      <c r="H256" s="147">
        <f t="shared" si="69"/>
        <v>25704.000000000004</v>
      </c>
      <c r="I256" s="118">
        <v>84.96</v>
      </c>
      <c r="J256" s="48">
        <f t="shared" si="70"/>
        <v>25487.999999999996</v>
      </c>
      <c r="L256" s="46">
        <f t="shared" si="71"/>
        <v>255.32</v>
      </c>
      <c r="M256" s="46">
        <f t="shared" si="72"/>
        <v>85.106666666666669</v>
      </c>
    </row>
    <row r="257" spans="1:13" ht="16.2" thickBot="1" x14ac:dyDescent="0.35">
      <c r="A257" s="21">
        <v>225</v>
      </c>
      <c r="B257" s="7" t="s">
        <v>203</v>
      </c>
      <c r="C257" s="13" t="s">
        <v>36</v>
      </c>
      <c r="D257" s="26">
        <v>233</v>
      </c>
      <c r="E257" s="70">
        <v>97.71</v>
      </c>
      <c r="F257" s="43">
        <f t="shared" si="73"/>
        <v>22766.43</v>
      </c>
      <c r="G257" s="119">
        <v>98.99</v>
      </c>
      <c r="H257" s="147">
        <f t="shared" si="69"/>
        <v>23064.67</v>
      </c>
      <c r="I257" s="118">
        <v>97.02</v>
      </c>
      <c r="J257" s="48">
        <f t="shared" si="70"/>
        <v>22605.66</v>
      </c>
      <c r="L257" s="46">
        <f t="shared" si="71"/>
        <v>293.71999999999997</v>
      </c>
      <c r="M257" s="46">
        <f t="shared" si="72"/>
        <v>97.906666666666652</v>
      </c>
    </row>
    <row r="258" spans="1:13" ht="16.2" thickBot="1" x14ac:dyDescent="0.35">
      <c r="A258" s="21"/>
      <c r="B258" s="7" t="s">
        <v>239</v>
      </c>
      <c r="C258" s="13"/>
      <c r="D258" s="26">
        <v>369</v>
      </c>
      <c r="E258" s="70">
        <v>127.68</v>
      </c>
      <c r="F258" s="43">
        <f t="shared" si="73"/>
        <v>47113.920000000006</v>
      </c>
      <c r="G258" s="119">
        <v>128.06</v>
      </c>
      <c r="H258" s="147">
        <f t="shared" si="69"/>
        <v>47254.14</v>
      </c>
      <c r="I258" s="118">
        <v>128.69999999999999</v>
      </c>
      <c r="J258" s="48">
        <f t="shared" si="70"/>
        <v>47490.299999999996</v>
      </c>
      <c r="L258" s="46">
        <f t="shared" si="71"/>
        <v>384.44</v>
      </c>
      <c r="M258" s="46">
        <f t="shared" si="72"/>
        <v>128.14666666666668</v>
      </c>
    </row>
    <row r="259" spans="1:13" ht="31.8" thickBot="1" x14ac:dyDescent="0.35">
      <c r="A259" s="21">
        <v>226</v>
      </c>
      <c r="B259" s="7" t="s">
        <v>204</v>
      </c>
      <c r="C259" s="13" t="s">
        <v>36</v>
      </c>
      <c r="D259" s="26">
        <v>813</v>
      </c>
      <c r="E259" s="69">
        <v>37.479999999999997</v>
      </c>
      <c r="F259" s="43">
        <f t="shared" si="73"/>
        <v>30471.239999999998</v>
      </c>
      <c r="G259" s="119">
        <v>37.92</v>
      </c>
      <c r="H259" s="147">
        <f t="shared" si="69"/>
        <v>30828.960000000003</v>
      </c>
      <c r="I259" s="118">
        <v>38.479999999999997</v>
      </c>
      <c r="J259" s="48">
        <f t="shared" si="70"/>
        <v>31284.239999999998</v>
      </c>
      <c r="L259" s="46">
        <f t="shared" si="71"/>
        <v>113.88</v>
      </c>
      <c r="M259" s="46">
        <f t="shared" si="72"/>
        <v>37.96</v>
      </c>
    </row>
    <row r="260" spans="1:13" ht="16.2" thickBot="1" x14ac:dyDescent="0.35">
      <c r="A260" s="21">
        <v>227</v>
      </c>
      <c r="B260" s="7" t="s">
        <v>205</v>
      </c>
      <c r="C260" s="13" t="s">
        <v>206</v>
      </c>
      <c r="D260" s="26">
        <v>100.6</v>
      </c>
      <c r="E260" s="69">
        <v>105.52</v>
      </c>
      <c r="F260" s="43">
        <f t="shared" si="73"/>
        <v>10615.312</v>
      </c>
      <c r="G260" s="119">
        <v>106.7</v>
      </c>
      <c r="H260" s="147">
        <f t="shared" si="69"/>
        <v>10734.02</v>
      </c>
      <c r="I260" s="118">
        <v>104.9</v>
      </c>
      <c r="J260" s="48">
        <f t="shared" si="70"/>
        <v>10552.94</v>
      </c>
      <c r="L260" s="46">
        <f t="shared" si="71"/>
        <v>317.12</v>
      </c>
      <c r="M260" s="46">
        <f t="shared" si="72"/>
        <v>105.70666666666666</v>
      </c>
    </row>
    <row r="261" spans="1:13" ht="16.2" thickBot="1" x14ac:dyDescent="0.35">
      <c r="A261" s="21">
        <v>228</v>
      </c>
      <c r="B261" s="7" t="s">
        <v>207</v>
      </c>
      <c r="C261" s="13" t="s">
        <v>36</v>
      </c>
      <c r="D261" s="26">
        <v>1006</v>
      </c>
      <c r="E261" s="69">
        <v>202.8</v>
      </c>
      <c r="F261" s="43">
        <f t="shared" si="73"/>
        <v>204016.80000000002</v>
      </c>
      <c r="G261" s="119">
        <v>208.91</v>
      </c>
      <c r="H261" s="147">
        <f t="shared" si="69"/>
        <v>210163.46</v>
      </c>
      <c r="I261" s="118">
        <v>197.55</v>
      </c>
      <c r="J261" s="48">
        <f t="shared" si="70"/>
        <v>198735.30000000002</v>
      </c>
      <c r="L261" s="46">
        <f t="shared" si="71"/>
        <v>609.26</v>
      </c>
      <c r="M261" s="46">
        <f t="shared" si="72"/>
        <v>203.08666666666667</v>
      </c>
    </row>
    <row r="262" spans="1:13" ht="38.25" customHeight="1" thickBot="1" x14ac:dyDescent="0.35">
      <c r="A262" s="23">
        <v>229</v>
      </c>
      <c r="B262" s="22" t="s">
        <v>240</v>
      </c>
      <c r="C262" s="24" t="s">
        <v>208</v>
      </c>
      <c r="D262" s="33">
        <v>3</v>
      </c>
      <c r="E262" s="111">
        <v>214.2</v>
      </c>
      <c r="F262" s="43">
        <f t="shared" si="73"/>
        <v>642.59999999999991</v>
      </c>
      <c r="G262" s="119">
        <v>216.65</v>
      </c>
      <c r="H262" s="147">
        <f t="shared" si="69"/>
        <v>649.95000000000005</v>
      </c>
      <c r="I262" s="118">
        <v>213.11</v>
      </c>
      <c r="J262" s="48">
        <f t="shared" si="70"/>
        <v>639.33000000000004</v>
      </c>
      <c r="L262" s="46">
        <f t="shared" si="71"/>
        <v>643.96</v>
      </c>
      <c r="M262" s="46">
        <f t="shared" si="72"/>
        <v>214.65333333333334</v>
      </c>
    </row>
    <row r="263" spans="1:13" ht="31.8" thickBot="1" x14ac:dyDescent="0.35">
      <c r="A263" s="23">
        <v>230</v>
      </c>
      <c r="B263" s="22" t="s">
        <v>241</v>
      </c>
      <c r="C263" s="24" t="s">
        <v>208</v>
      </c>
      <c r="D263" s="33">
        <v>5</v>
      </c>
      <c r="E263" s="111">
        <v>214.2</v>
      </c>
      <c r="F263" s="43">
        <f t="shared" si="73"/>
        <v>1071</v>
      </c>
      <c r="G263" s="119">
        <v>300.22000000000003</v>
      </c>
      <c r="H263" s="147">
        <f t="shared" si="69"/>
        <v>1501.1000000000001</v>
      </c>
      <c r="I263" s="118">
        <v>130.5</v>
      </c>
      <c r="J263" s="48">
        <f t="shared" si="70"/>
        <v>652.5</v>
      </c>
      <c r="L263" s="46">
        <f t="shared" si="71"/>
        <v>644.92000000000007</v>
      </c>
      <c r="M263" s="46">
        <f t="shared" si="72"/>
        <v>214.97333333333336</v>
      </c>
    </row>
    <row r="264" spans="1:13" ht="31.8" thickBot="1" x14ac:dyDescent="0.35">
      <c r="A264" s="23">
        <v>231</v>
      </c>
      <c r="B264" s="22" t="s">
        <v>242</v>
      </c>
      <c r="C264" s="24" t="s">
        <v>208</v>
      </c>
      <c r="D264" s="33">
        <v>3</v>
      </c>
      <c r="E264" s="69">
        <v>325.69</v>
      </c>
      <c r="F264" s="43">
        <f t="shared" si="73"/>
        <v>977.06999999999994</v>
      </c>
      <c r="G264" s="119">
        <v>375.75</v>
      </c>
      <c r="H264" s="147">
        <f t="shared" si="69"/>
        <v>1127.25</v>
      </c>
      <c r="I264" s="118">
        <v>294.13</v>
      </c>
      <c r="J264" s="48">
        <f t="shared" si="70"/>
        <v>882.39</v>
      </c>
      <c r="L264" s="46">
        <f t="shared" si="71"/>
        <v>995.57</v>
      </c>
      <c r="M264" s="46">
        <f t="shared" si="72"/>
        <v>331.85666666666668</v>
      </c>
    </row>
    <row r="265" spans="1:13" ht="31.8" thickBot="1" x14ac:dyDescent="0.35">
      <c r="A265" s="23">
        <v>232</v>
      </c>
      <c r="B265" s="22" t="s">
        <v>243</v>
      </c>
      <c r="C265" s="24" t="s">
        <v>208</v>
      </c>
      <c r="D265" s="24">
        <v>1</v>
      </c>
      <c r="E265" s="69">
        <v>384.54</v>
      </c>
      <c r="F265" s="43">
        <f t="shared" si="73"/>
        <v>384.54</v>
      </c>
      <c r="G265" s="119">
        <v>406.48</v>
      </c>
      <c r="H265" s="147">
        <f t="shared" si="69"/>
        <v>406.48</v>
      </c>
      <c r="I265" s="118">
        <v>365.2</v>
      </c>
      <c r="J265" s="48">
        <f t="shared" si="70"/>
        <v>365.2</v>
      </c>
      <c r="L265" s="46">
        <f t="shared" si="71"/>
        <v>1156.22</v>
      </c>
      <c r="M265" s="46">
        <f t="shared" si="72"/>
        <v>385.40666666666669</v>
      </c>
    </row>
    <row r="266" spans="1:13" ht="31.2" x14ac:dyDescent="0.3">
      <c r="A266" s="94"/>
      <c r="B266" s="22" t="s">
        <v>244</v>
      </c>
      <c r="C266" s="24" t="s">
        <v>208</v>
      </c>
      <c r="D266" s="95">
        <v>3</v>
      </c>
      <c r="E266" s="69">
        <v>925.64</v>
      </c>
      <c r="F266" s="43">
        <f t="shared" si="73"/>
        <v>2776.92</v>
      </c>
      <c r="G266" s="119">
        <v>930.34</v>
      </c>
      <c r="H266" s="147">
        <f t="shared" si="69"/>
        <v>2791.02</v>
      </c>
      <c r="I266" s="118">
        <v>921.55</v>
      </c>
      <c r="J266" s="48">
        <f t="shared" si="70"/>
        <v>2764.6499999999996</v>
      </c>
      <c r="L266" s="46">
        <f t="shared" si="71"/>
        <v>2777.5299999999997</v>
      </c>
      <c r="M266" s="46">
        <f t="shared" si="72"/>
        <v>925.84333333333325</v>
      </c>
    </row>
    <row r="267" spans="1:13" ht="47.4" thickBot="1" x14ac:dyDescent="0.35">
      <c r="A267" s="21">
        <v>233</v>
      </c>
      <c r="B267" s="7" t="s">
        <v>209</v>
      </c>
      <c r="C267" s="7" t="s">
        <v>36</v>
      </c>
      <c r="D267" s="28">
        <v>8</v>
      </c>
      <c r="E267" s="69">
        <v>212.48</v>
      </c>
      <c r="F267" s="43">
        <f t="shared" si="73"/>
        <v>1699.84</v>
      </c>
      <c r="G267" s="119">
        <v>214.92</v>
      </c>
      <c r="H267" s="147">
        <f t="shared" si="69"/>
        <v>1719.36</v>
      </c>
      <c r="I267" s="118">
        <v>210.55</v>
      </c>
      <c r="J267" s="48">
        <f t="shared" si="70"/>
        <v>1684.4</v>
      </c>
      <c r="L267" s="46">
        <f t="shared" ref="L267:L276" si="74">E267+G267+I267</f>
        <v>637.95000000000005</v>
      </c>
      <c r="M267" s="46">
        <f t="shared" ref="M267:M277" si="75">L267/3</f>
        <v>212.65</v>
      </c>
    </row>
    <row r="268" spans="1:13" ht="47.4" thickBot="1" x14ac:dyDescent="0.35">
      <c r="A268" s="21">
        <v>234</v>
      </c>
      <c r="B268" s="7" t="s">
        <v>210</v>
      </c>
      <c r="C268" s="7" t="s">
        <v>36</v>
      </c>
      <c r="D268" s="28">
        <v>7</v>
      </c>
      <c r="E268" s="69">
        <v>296.10000000000002</v>
      </c>
      <c r="F268" s="43">
        <f t="shared" si="73"/>
        <v>2072.7000000000003</v>
      </c>
      <c r="G268" s="119">
        <v>299.49</v>
      </c>
      <c r="H268" s="147">
        <f t="shared" si="69"/>
        <v>2096.4300000000003</v>
      </c>
      <c r="I268" s="118">
        <v>297.10000000000002</v>
      </c>
      <c r="J268" s="48">
        <f t="shared" si="70"/>
        <v>2079.7000000000003</v>
      </c>
      <c r="L268" s="46">
        <f t="shared" si="74"/>
        <v>892.69</v>
      </c>
      <c r="M268" s="46">
        <f t="shared" si="75"/>
        <v>297.56333333333333</v>
      </c>
    </row>
    <row r="269" spans="1:13" ht="31.2" x14ac:dyDescent="0.3">
      <c r="A269" s="23">
        <v>235</v>
      </c>
      <c r="B269" s="22" t="s">
        <v>211</v>
      </c>
      <c r="C269" s="24" t="s">
        <v>212</v>
      </c>
      <c r="D269" s="33">
        <v>7</v>
      </c>
      <c r="E269" s="112">
        <v>53.46</v>
      </c>
      <c r="F269" s="43">
        <f t="shared" si="73"/>
        <v>374.22</v>
      </c>
      <c r="G269" s="119">
        <v>54.12</v>
      </c>
      <c r="H269" s="147">
        <f t="shared" si="69"/>
        <v>378.84</v>
      </c>
      <c r="I269" s="118">
        <v>54.15</v>
      </c>
      <c r="J269" s="48">
        <f t="shared" si="70"/>
        <v>379.05</v>
      </c>
      <c r="L269" s="46">
        <f t="shared" si="74"/>
        <v>161.72999999999999</v>
      </c>
      <c r="M269" s="46">
        <f t="shared" si="75"/>
        <v>53.91</v>
      </c>
    </row>
    <row r="270" spans="1:13" ht="47.4" thickBot="1" x14ac:dyDescent="0.35">
      <c r="A270" s="21">
        <v>236</v>
      </c>
      <c r="B270" s="7" t="s">
        <v>213</v>
      </c>
      <c r="C270" s="7" t="s">
        <v>214</v>
      </c>
      <c r="D270" s="28">
        <v>6</v>
      </c>
      <c r="E270" s="69">
        <v>3071.38</v>
      </c>
      <c r="F270" s="43">
        <f t="shared" si="73"/>
        <v>18428.28</v>
      </c>
      <c r="G270" s="119">
        <v>3106.39</v>
      </c>
      <c r="H270" s="147">
        <f t="shared" si="69"/>
        <v>18638.34</v>
      </c>
      <c r="I270" s="118">
        <v>3038.8</v>
      </c>
      <c r="J270" s="48">
        <f t="shared" si="70"/>
        <v>18232.800000000003</v>
      </c>
      <c r="L270" s="46">
        <f t="shared" si="74"/>
        <v>9216.57</v>
      </c>
      <c r="M270" s="46">
        <f t="shared" si="75"/>
        <v>3072.19</v>
      </c>
    </row>
    <row r="271" spans="1:13" ht="31.8" thickBot="1" x14ac:dyDescent="0.35">
      <c r="A271" s="21">
        <v>237</v>
      </c>
      <c r="B271" s="7" t="s">
        <v>215</v>
      </c>
      <c r="C271" s="7" t="s">
        <v>36</v>
      </c>
      <c r="D271" s="28">
        <v>2</v>
      </c>
      <c r="E271" s="69">
        <v>1020.54</v>
      </c>
      <c r="F271" s="43">
        <f t="shared" si="73"/>
        <v>2041.08</v>
      </c>
      <c r="G271" s="119">
        <v>1032.5999999999999</v>
      </c>
      <c r="H271" s="147">
        <f t="shared" si="69"/>
        <v>2065.1999999999998</v>
      </c>
      <c r="I271" s="118">
        <v>1012.6</v>
      </c>
      <c r="J271" s="48">
        <f t="shared" si="70"/>
        <v>2025.2</v>
      </c>
      <c r="L271" s="46">
        <f t="shared" si="74"/>
        <v>3065.74</v>
      </c>
      <c r="M271" s="46">
        <f t="shared" si="75"/>
        <v>1021.9133333333333</v>
      </c>
    </row>
    <row r="272" spans="1:13" ht="16.2" thickBot="1" x14ac:dyDescent="0.35">
      <c r="A272" s="21"/>
      <c r="B272" s="7" t="s">
        <v>247</v>
      </c>
      <c r="C272" s="7" t="s">
        <v>245</v>
      </c>
      <c r="D272" s="28">
        <v>41</v>
      </c>
      <c r="E272" s="69">
        <v>441.82</v>
      </c>
      <c r="F272" s="43">
        <f t="shared" si="73"/>
        <v>18114.62</v>
      </c>
      <c r="G272" s="119">
        <v>445</v>
      </c>
      <c r="H272" s="147">
        <f t="shared" si="69"/>
        <v>18245</v>
      </c>
      <c r="I272" s="118">
        <v>441.88</v>
      </c>
      <c r="J272" s="48">
        <f t="shared" si="70"/>
        <v>18117.079999999998</v>
      </c>
      <c r="L272" s="46">
        <f t="shared" si="74"/>
        <v>1328.6999999999998</v>
      </c>
      <c r="M272" s="46">
        <f t="shared" si="75"/>
        <v>442.89999999999992</v>
      </c>
    </row>
    <row r="273" spans="1:13" ht="16.2" thickBot="1" x14ac:dyDescent="0.35">
      <c r="A273" s="21">
        <v>238</v>
      </c>
      <c r="B273" s="7" t="s">
        <v>216</v>
      </c>
      <c r="C273" s="7" t="s">
        <v>36</v>
      </c>
      <c r="D273" s="28">
        <v>3</v>
      </c>
      <c r="E273" s="69">
        <v>3616.62</v>
      </c>
      <c r="F273" s="43">
        <f t="shared" si="73"/>
        <v>10849.86</v>
      </c>
      <c r="G273" s="119">
        <v>3644.2</v>
      </c>
      <c r="H273" s="147">
        <f t="shared" si="69"/>
        <v>10932.599999999999</v>
      </c>
      <c r="I273" s="118">
        <v>3592.8</v>
      </c>
      <c r="J273" s="48">
        <f t="shared" si="70"/>
        <v>10778.400000000001</v>
      </c>
      <c r="L273" s="46">
        <f t="shared" si="74"/>
        <v>10853.619999999999</v>
      </c>
      <c r="M273" s="46">
        <f t="shared" si="75"/>
        <v>3617.873333333333</v>
      </c>
    </row>
    <row r="274" spans="1:13" ht="16.2" thickBot="1" x14ac:dyDescent="0.35">
      <c r="A274" s="21">
        <v>239</v>
      </c>
      <c r="B274" s="7" t="s">
        <v>217</v>
      </c>
      <c r="C274" s="7" t="s">
        <v>36</v>
      </c>
      <c r="D274" s="28">
        <v>7200</v>
      </c>
      <c r="E274" s="69">
        <v>61.292000000000002</v>
      </c>
      <c r="F274" s="43">
        <f t="shared" si="73"/>
        <v>441302.4</v>
      </c>
      <c r="G274" s="119">
        <v>64.260000000000005</v>
      </c>
      <c r="H274" s="147">
        <f t="shared" si="69"/>
        <v>462672.00000000006</v>
      </c>
      <c r="I274" s="118">
        <v>60.45</v>
      </c>
      <c r="J274" s="48">
        <f t="shared" si="70"/>
        <v>435240</v>
      </c>
      <c r="L274" s="46">
        <f t="shared" si="74"/>
        <v>186.00200000000001</v>
      </c>
      <c r="M274" s="46">
        <f t="shared" si="75"/>
        <v>62.000666666666667</v>
      </c>
    </row>
    <row r="275" spans="1:13" ht="16.2" hidden="1" thickBot="1" x14ac:dyDescent="0.35">
      <c r="A275" s="16">
        <v>240</v>
      </c>
      <c r="B275" s="7" t="s">
        <v>218</v>
      </c>
      <c r="C275" s="7" t="s">
        <v>36</v>
      </c>
      <c r="D275" s="28">
        <v>0</v>
      </c>
      <c r="E275" s="69"/>
      <c r="F275" s="43">
        <f t="shared" si="73"/>
        <v>0</v>
      </c>
      <c r="G275" s="119">
        <v>129.15</v>
      </c>
      <c r="H275" s="147">
        <f t="shared" si="69"/>
        <v>0</v>
      </c>
      <c r="I275" s="118">
        <f t="shared" ref="I275" si="76">G275*1.019</f>
        <v>131.60384999999999</v>
      </c>
      <c r="J275" s="48">
        <f t="shared" si="70"/>
        <v>0</v>
      </c>
      <c r="L275" s="46">
        <f t="shared" si="74"/>
        <v>260.75385</v>
      </c>
      <c r="M275" s="46">
        <f t="shared" si="75"/>
        <v>86.917950000000005</v>
      </c>
    </row>
    <row r="276" spans="1:13" x14ac:dyDescent="0.3">
      <c r="A276" s="96">
        <v>241</v>
      </c>
      <c r="B276" s="22" t="s">
        <v>219</v>
      </c>
      <c r="C276" s="22" t="s">
        <v>220</v>
      </c>
      <c r="D276" s="98">
        <v>128</v>
      </c>
      <c r="E276" s="112">
        <v>491.84</v>
      </c>
      <c r="F276" s="43">
        <f t="shared" si="73"/>
        <v>62955.519999999997</v>
      </c>
      <c r="G276" s="119">
        <v>497.5</v>
      </c>
      <c r="H276" s="147">
        <f t="shared" si="69"/>
        <v>63680</v>
      </c>
      <c r="I276" s="118">
        <v>490.24</v>
      </c>
      <c r="J276" s="48">
        <f t="shared" si="70"/>
        <v>62750.720000000001</v>
      </c>
      <c r="L276" s="46">
        <f t="shared" si="74"/>
        <v>1479.58</v>
      </c>
      <c r="M276" s="46">
        <f t="shared" si="75"/>
        <v>493.19333333333333</v>
      </c>
    </row>
    <row r="277" spans="1:13" ht="31.2" x14ac:dyDescent="0.3">
      <c r="A277" s="97">
        <v>242</v>
      </c>
      <c r="B277" s="97" t="s">
        <v>246</v>
      </c>
      <c r="C277" s="97" t="s">
        <v>214</v>
      </c>
      <c r="D277" s="97">
        <v>124</v>
      </c>
      <c r="E277" s="69">
        <v>2084.7199999999998</v>
      </c>
      <c r="F277" s="43">
        <f t="shared" si="73"/>
        <v>258505.27999999997</v>
      </c>
      <c r="G277" s="119">
        <v>2100.0100000000002</v>
      </c>
      <c r="H277" s="120">
        <v>275730</v>
      </c>
      <c r="I277" s="118">
        <v>2072.1999999999998</v>
      </c>
      <c r="J277" s="48">
        <v>280968.87</v>
      </c>
      <c r="L277" s="46">
        <f>E277+G277+I277</f>
        <v>6256.9299999999994</v>
      </c>
      <c r="M277" s="46">
        <f t="shared" si="75"/>
        <v>2085.643333333333</v>
      </c>
    </row>
    <row r="278" spans="1:13" ht="16.5" customHeight="1" x14ac:dyDescent="0.3"/>
    <row r="279" spans="1:13" x14ac:dyDescent="0.3">
      <c r="F279" s="44">
        <f>SUM(F7:F278)</f>
        <v>72765809.05024001</v>
      </c>
      <c r="H279" s="159">
        <f>SUM(H7:H278)</f>
        <v>73065435.800649986</v>
      </c>
      <c r="I279" s="160"/>
      <c r="J279" s="45">
        <f>SUM(J7:J278)</f>
        <v>73365049.952055439</v>
      </c>
    </row>
    <row r="281" spans="1:13" x14ac:dyDescent="0.3">
      <c r="J281" s="46">
        <f>J5-J279</f>
        <v>0</v>
      </c>
    </row>
    <row r="282" spans="1:13" x14ac:dyDescent="0.3">
      <c r="F282" s="44">
        <f>F5-F279</f>
        <v>-2.400130033493042E-4</v>
      </c>
      <c r="H282" s="159">
        <f>H5-H279</f>
        <v>0</v>
      </c>
      <c r="J282" s="46"/>
    </row>
  </sheetData>
  <phoneticPr fontId="5" type="noConversion"/>
  <pageMargins left="0.7" right="0.7" top="0.75" bottom="0.75" header="0.3" footer="0.3"/>
  <pageSetup paperSize="9" scale="5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84C8E-3531-46BA-B1F2-BD492ED54637}">
  <sheetPr>
    <pageSetUpPr fitToPage="1"/>
  </sheetPr>
  <dimension ref="A1:D45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7" sqref="H7"/>
    </sheetView>
  </sheetViews>
  <sheetFormatPr defaultRowHeight="15.6" x14ac:dyDescent="0.3"/>
  <cols>
    <col min="2" max="2" width="52.44140625" customWidth="1"/>
    <col min="3" max="3" width="11.109375" customWidth="1"/>
    <col min="4" max="4" width="15" style="39" customWidth="1"/>
  </cols>
  <sheetData>
    <row r="1" spans="1:4" ht="27" customHeight="1" x14ac:dyDescent="0.3"/>
    <row r="2" spans="1:4" ht="16.8" customHeight="1" x14ac:dyDescent="0.3"/>
    <row r="4" spans="1:4" ht="60" customHeight="1" x14ac:dyDescent="0.3">
      <c r="A4" s="206" t="s">
        <v>471</v>
      </c>
      <c r="B4" s="206"/>
      <c r="C4" s="206"/>
      <c r="D4" s="206"/>
    </row>
    <row r="6" spans="1:4" ht="50.4" x14ac:dyDescent="0.3">
      <c r="A6" s="186" t="s">
        <v>0</v>
      </c>
      <c r="B6" s="36" t="s">
        <v>1</v>
      </c>
      <c r="C6" s="170" t="s">
        <v>2</v>
      </c>
      <c r="D6" s="187" t="s">
        <v>234</v>
      </c>
    </row>
    <row r="7" spans="1:4" ht="31.2" x14ac:dyDescent="0.3">
      <c r="A7" s="188"/>
      <c r="B7" s="189" t="s">
        <v>236</v>
      </c>
      <c r="C7" s="169" t="s">
        <v>237</v>
      </c>
      <c r="D7" s="185"/>
    </row>
    <row r="8" spans="1:4" ht="31.2" x14ac:dyDescent="0.3">
      <c r="A8" s="170"/>
      <c r="B8" s="97" t="s">
        <v>4</v>
      </c>
      <c r="C8" s="37"/>
      <c r="D8" s="41"/>
    </row>
    <row r="9" spans="1:4" x14ac:dyDescent="0.3">
      <c r="A9" s="170">
        <v>1</v>
      </c>
      <c r="B9" s="97" t="s">
        <v>5</v>
      </c>
      <c r="C9" s="37" t="s">
        <v>6</v>
      </c>
      <c r="D9" s="43">
        <v>128.91999999999999</v>
      </c>
    </row>
    <row r="10" spans="1:4" x14ac:dyDescent="0.3">
      <c r="A10" s="170">
        <v>2</v>
      </c>
      <c r="B10" s="97" t="s">
        <v>7</v>
      </c>
      <c r="C10" s="37" t="s">
        <v>6</v>
      </c>
      <c r="D10" s="43">
        <v>163.57</v>
      </c>
    </row>
    <row r="11" spans="1:4" ht="31.2" x14ac:dyDescent="0.3">
      <c r="A11" s="171" t="s">
        <v>222</v>
      </c>
      <c r="B11" s="172" t="s">
        <v>221</v>
      </c>
      <c r="C11" s="37" t="s">
        <v>10</v>
      </c>
      <c r="D11" s="41">
        <v>52.55</v>
      </c>
    </row>
    <row r="12" spans="1:4" ht="46.8" x14ac:dyDescent="0.3">
      <c r="A12" s="171" t="s">
        <v>223</v>
      </c>
      <c r="B12" s="172" t="s">
        <v>248</v>
      </c>
      <c r="C12" s="37" t="s">
        <v>10</v>
      </c>
      <c r="D12" s="41">
        <v>147.47</v>
      </c>
    </row>
    <row r="13" spans="1:4" x14ac:dyDescent="0.3">
      <c r="A13" s="170">
        <v>3</v>
      </c>
      <c r="B13" s="97" t="s">
        <v>8</v>
      </c>
      <c r="C13" s="37" t="s">
        <v>6</v>
      </c>
      <c r="D13" s="41">
        <v>148.26</v>
      </c>
    </row>
    <row r="14" spans="1:4" x14ac:dyDescent="0.3">
      <c r="A14" s="170">
        <v>4</v>
      </c>
      <c r="B14" s="97" t="s">
        <v>9</v>
      </c>
      <c r="C14" s="37" t="s">
        <v>10</v>
      </c>
      <c r="D14" s="41">
        <v>44.42</v>
      </c>
    </row>
    <row r="15" spans="1:4" ht="46.8" x14ac:dyDescent="0.3">
      <c r="A15" s="170">
        <v>5</v>
      </c>
      <c r="B15" s="166" t="s">
        <v>11</v>
      </c>
      <c r="C15" s="173" t="s">
        <v>12</v>
      </c>
      <c r="D15" s="41">
        <v>28899.89</v>
      </c>
    </row>
    <row r="16" spans="1:4" ht="46.8" x14ac:dyDescent="0.3">
      <c r="A16" s="170">
        <v>6</v>
      </c>
      <c r="B16" s="166" t="s">
        <v>13</v>
      </c>
      <c r="C16" s="173" t="s">
        <v>12</v>
      </c>
      <c r="D16" s="41">
        <v>28899.89</v>
      </c>
    </row>
    <row r="17" spans="1:4" ht="46.8" x14ac:dyDescent="0.3">
      <c r="A17" s="170">
        <v>7</v>
      </c>
      <c r="B17" s="97" t="s">
        <v>16</v>
      </c>
      <c r="C17" s="37" t="s">
        <v>10</v>
      </c>
      <c r="D17" s="41">
        <v>285.99</v>
      </c>
    </row>
    <row r="18" spans="1:4" ht="46.8" x14ac:dyDescent="0.3">
      <c r="A18" s="170">
        <v>8</v>
      </c>
      <c r="B18" s="97" t="s">
        <v>17</v>
      </c>
      <c r="C18" s="37" t="s">
        <v>10</v>
      </c>
      <c r="D18" s="41">
        <v>348.36</v>
      </c>
    </row>
    <row r="19" spans="1:4" ht="31.2" x14ac:dyDescent="0.3">
      <c r="A19" s="170">
        <v>9</v>
      </c>
      <c r="B19" s="97" t="s">
        <v>18</v>
      </c>
      <c r="C19" s="37" t="s">
        <v>19</v>
      </c>
      <c r="D19" s="41">
        <v>19.75</v>
      </c>
    </row>
    <row r="20" spans="1:4" ht="31.2" x14ac:dyDescent="0.3">
      <c r="A20" s="170"/>
      <c r="B20" s="97" t="s">
        <v>20</v>
      </c>
      <c r="C20" s="37"/>
      <c r="D20" s="41"/>
    </row>
    <row r="21" spans="1:4" x14ac:dyDescent="0.3">
      <c r="A21" s="170">
        <v>10</v>
      </c>
      <c r="B21" s="174" t="s">
        <v>21</v>
      </c>
      <c r="C21" s="37" t="s">
        <v>10</v>
      </c>
      <c r="D21" s="41">
        <v>166.28</v>
      </c>
    </row>
    <row r="22" spans="1:4" x14ac:dyDescent="0.3">
      <c r="A22" s="170">
        <v>11</v>
      </c>
      <c r="B22" s="174" t="s">
        <v>22</v>
      </c>
      <c r="C22" s="37" t="s">
        <v>10</v>
      </c>
      <c r="D22" s="41">
        <v>332.51</v>
      </c>
    </row>
    <row r="23" spans="1:4" ht="46.8" x14ac:dyDescent="0.3">
      <c r="A23" s="170">
        <v>12</v>
      </c>
      <c r="B23" s="97" t="s">
        <v>24</v>
      </c>
      <c r="C23" s="37" t="s">
        <v>10</v>
      </c>
      <c r="D23" s="41">
        <v>15.89</v>
      </c>
    </row>
    <row r="24" spans="1:4" ht="46.8" x14ac:dyDescent="0.3">
      <c r="A24" s="170">
        <v>13</v>
      </c>
      <c r="B24" s="97" t="s">
        <v>25</v>
      </c>
      <c r="C24" s="37" t="s">
        <v>10</v>
      </c>
      <c r="D24" s="41">
        <v>20.59</v>
      </c>
    </row>
    <row r="25" spans="1:4" ht="46.8" x14ac:dyDescent="0.3">
      <c r="A25" s="170">
        <v>14</v>
      </c>
      <c r="B25" s="97" t="s">
        <v>26</v>
      </c>
      <c r="C25" s="37" t="s">
        <v>10</v>
      </c>
      <c r="D25" s="41">
        <v>30.16</v>
      </c>
    </row>
    <row r="26" spans="1:4" ht="46.8" x14ac:dyDescent="0.3">
      <c r="A26" s="170">
        <v>15</v>
      </c>
      <c r="B26" s="97" t="s">
        <v>27</v>
      </c>
      <c r="C26" s="37" t="s">
        <v>10</v>
      </c>
      <c r="D26" s="41">
        <v>39.619999999999997</v>
      </c>
    </row>
    <row r="27" spans="1:4" ht="31.2" x14ac:dyDescent="0.3">
      <c r="A27" s="170"/>
      <c r="B27" s="97" t="s">
        <v>30</v>
      </c>
      <c r="C27" s="37"/>
      <c r="D27" s="41"/>
    </row>
    <row r="28" spans="1:4" x14ac:dyDescent="0.3">
      <c r="A28" s="170">
        <v>16</v>
      </c>
      <c r="B28" s="175" t="s">
        <v>31</v>
      </c>
      <c r="C28" s="37" t="s">
        <v>10</v>
      </c>
      <c r="D28" s="41">
        <v>500.48</v>
      </c>
    </row>
    <row r="29" spans="1:4" x14ac:dyDescent="0.3">
      <c r="A29" s="170">
        <v>17</v>
      </c>
      <c r="B29" s="175" t="s">
        <v>32</v>
      </c>
      <c r="C29" s="37" t="s">
        <v>10</v>
      </c>
      <c r="D29" s="41">
        <v>734.15</v>
      </c>
    </row>
    <row r="30" spans="1:4" x14ac:dyDescent="0.3">
      <c r="A30" s="170">
        <v>18</v>
      </c>
      <c r="B30" s="175" t="s">
        <v>33</v>
      </c>
      <c r="C30" s="37" t="s">
        <v>10</v>
      </c>
      <c r="D30" s="41">
        <v>1101.07</v>
      </c>
    </row>
    <row r="31" spans="1:4" x14ac:dyDescent="0.3">
      <c r="A31" s="176">
        <v>19</v>
      </c>
      <c r="B31" s="97" t="s">
        <v>34</v>
      </c>
      <c r="C31" s="37" t="s">
        <v>10</v>
      </c>
      <c r="D31" s="41">
        <v>66.34</v>
      </c>
    </row>
    <row r="32" spans="1:4" x14ac:dyDescent="0.3">
      <c r="A32" s="177">
        <v>20</v>
      </c>
      <c r="B32" s="178" t="s">
        <v>35</v>
      </c>
      <c r="C32" s="168" t="s">
        <v>36</v>
      </c>
      <c r="D32" s="41">
        <v>1.18</v>
      </c>
    </row>
    <row r="33" spans="1:4" x14ac:dyDescent="0.3">
      <c r="A33" s="170">
        <v>21</v>
      </c>
      <c r="B33" s="97" t="s">
        <v>37</v>
      </c>
      <c r="C33" s="37" t="s">
        <v>36</v>
      </c>
      <c r="D33" s="41">
        <v>0.36</v>
      </c>
    </row>
    <row r="34" spans="1:4" x14ac:dyDescent="0.3">
      <c r="A34" s="170">
        <v>22</v>
      </c>
      <c r="B34" s="97" t="s">
        <v>38</v>
      </c>
      <c r="C34" s="37" t="s">
        <v>10</v>
      </c>
      <c r="D34" s="41">
        <v>357.94</v>
      </c>
    </row>
    <row r="35" spans="1:4" ht="31.2" x14ac:dyDescent="0.3">
      <c r="A35" s="170">
        <v>23</v>
      </c>
      <c r="B35" s="170" t="s">
        <v>39</v>
      </c>
      <c r="C35" s="37" t="s">
        <v>40</v>
      </c>
      <c r="D35" s="41">
        <v>261.77</v>
      </c>
    </row>
    <row r="36" spans="1:4" ht="31.2" x14ac:dyDescent="0.3">
      <c r="A36" s="170">
        <v>24</v>
      </c>
      <c r="B36" s="170" t="s">
        <v>42</v>
      </c>
      <c r="C36" s="37" t="s">
        <v>43</v>
      </c>
      <c r="D36" s="43">
        <v>953.7</v>
      </c>
    </row>
    <row r="37" spans="1:4" ht="62.4" x14ac:dyDescent="0.3">
      <c r="A37" s="170">
        <v>25</v>
      </c>
      <c r="B37" s="97" t="s">
        <v>44</v>
      </c>
      <c r="C37" s="37" t="s">
        <v>19</v>
      </c>
      <c r="D37" s="41">
        <v>3.32</v>
      </c>
    </row>
    <row r="38" spans="1:4" ht="62.4" x14ac:dyDescent="0.3">
      <c r="A38" s="170">
        <v>26</v>
      </c>
      <c r="B38" s="97" t="s">
        <v>45</v>
      </c>
      <c r="C38" s="37" t="s">
        <v>19</v>
      </c>
      <c r="D38" s="41">
        <v>3.48</v>
      </c>
    </row>
    <row r="39" spans="1:4" ht="62.4" x14ac:dyDescent="0.3">
      <c r="A39" s="97">
        <v>27</v>
      </c>
      <c r="B39" s="97" t="s">
        <v>46</v>
      </c>
      <c r="C39" s="167" t="s">
        <v>19</v>
      </c>
      <c r="D39" s="43">
        <v>3.4</v>
      </c>
    </row>
    <row r="40" spans="1:4" ht="62.4" x14ac:dyDescent="0.3">
      <c r="A40" s="97">
        <v>28</v>
      </c>
      <c r="B40" s="97" t="s">
        <v>47</v>
      </c>
      <c r="C40" s="167" t="s">
        <v>19</v>
      </c>
      <c r="D40" s="41">
        <v>3.55</v>
      </c>
    </row>
    <row r="41" spans="1:4" ht="31.2" x14ac:dyDescent="0.3">
      <c r="A41" s="97">
        <v>29</v>
      </c>
      <c r="B41" s="97" t="s">
        <v>49</v>
      </c>
      <c r="C41" s="167" t="s">
        <v>36</v>
      </c>
      <c r="D41" s="41">
        <v>4.67</v>
      </c>
    </row>
    <row r="42" spans="1:4" ht="31.2" x14ac:dyDescent="0.3">
      <c r="A42" s="97">
        <v>30</v>
      </c>
      <c r="B42" s="97" t="s">
        <v>50</v>
      </c>
      <c r="C42" s="167" t="s">
        <v>19</v>
      </c>
      <c r="D42" s="43">
        <v>16.670000000000002</v>
      </c>
    </row>
    <row r="43" spans="1:4" x14ac:dyDescent="0.3">
      <c r="A43" s="97">
        <v>31</v>
      </c>
      <c r="B43" s="97" t="s">
        <v>51</v>
      </c>
      <c r="C43" s="167" t="s">
        <v>19</v>
      </c>
      <c r="D43" s="43">
        <v>15.03</v>
      </c>
    </row>
    <row r="44" spans="1:4" ht="31.2" x14ac:dyDescent="0.3">
      <c r="A44" s="97">
        <v>32</v>
      </c>
      <c r="B44" s="97" t="s">
        <v>52</v>
      </c>
      <c r="C44" s="167" t="s">
        <v>53</v>
      </c>
      <c r="D44" s="41">
        <v>10.74</v>
      </c>
    </row>
    <row r="45" spans="1:4" ht="31.2" x14ac:dyDescent="0.3">
      <c r="A45" s="97">
        <v>33</v>
      </c>
      <c r="B45" s="97" t="s">
        <v>54</v>
      </c>
      <c r="C45" s="167" t="s">
        <v>19</v>
      </c>
      <c r="D45" s="41">
        <v>36.01</v>
      </c>
    </row>
    <row r="46" spans="1:4" x14ac:dyDescent="0.3">
      <c r="A46" s="97">
        <v>34</v>
      </c>
      <c r="B46" s="97" t="s">
        <v>55</v>
      </c>
      <c r="C46" s="167" t="s">
        <v>56</v>
      </c>
      <c r="D46" s="43">
        <v>115.42</v>
      </c>
    </row>
    <row r="47" spans="1:4" x14ac:dyDescent="0.3">
      <c r="A47" s="97">
        <v>35</v>
      </c>
      <c r="B47" s="97" t="s">
        <v>57</v>
      </c>
      <c r="C47" s="167" t="s">
        <v>40</v>
      </c>
      <c r="D47" s="41">
        <v>281.89</v>
      </c>
    </row>
    <row r="48" spans="1:4" x14ac:dyDescent="0.3">
      <c r="A48" s="97">
        <v>36</v>
      </c>
      <c r="B48" s="97" t="s">
        <v>58</v>
      </c>
      <c r="C48" s="167" t="s">
        <v>40</v>
      </c>
      <c r="D48" s="41">
        <v>240.88</v>
      </c>
    </row>
    <row r="49" spans="1:4" ht="31.2" x14ac:dyDescent="0.3">
      <c r="A49" s="97">
        <v>37</v>
      </c>
      <c r="B49" s="97" t="s">
        <v>59</v>
      </c>
      <c r="C49" s="167" t="s">
        <v>36</v>
      </c>
      <c r="D49" s="41">
        <v>10.34</v>
      </c>
    </row>
    <row r="50" spans="1:4" ht="46.8" x14ac:dyDescent="0.3">
      <c r="A50" s="97">
        <v>38</v>
      </c>
      <c r="B50" s="97" t="s">
        <v>61</v>
      </c>
      <c r="C50" s="167" t="s">
        <v>36</v>
      </c>
      <c r="D50" s="43">
        <v>4.49</v>
      </c>
    </row>
    <row r="51" spans="1:4" ht="62.4" x14ac:dyDescent="0.3">
      <c r="A51" s="97">
        <v>39</v>
      </c>
      <c r="B51" s="97" t="s">
        <v>62</v>
      </c>
      <c r="C51" s="167" t="s">
        <v>36</v>
      </c>
      <c r="D51" s="43">
        <v>21.84</v>
      </c>
    </row>
    <row r="52" spans="1:4" ht="62.4" x14ac:dyDescent="0.3">
      <c r="A52" s="97">
        <v>40</v>
      </c>
      <c r="B52" s="97" t="s">
        <v>63</v>
      </c>
      <c r="C52" s="167" t="s">
        <v>36</v>
      </c>
      <c r="D52" s="93">
        <v>22.68</v>
      </c>
    </row>
    <row r="53" spans="1:4" ht="62.4" x14ac:dyDescent="0.3">
      <c r="A53" s="97">
        <v>41</v>
      </c>
      <c r="B53" s="97" t="s">
        <v>64</v>
      </c>
      <c r="C53" s="167" t="s">
        <v>36</v>
      </c>
      <c r="D53" s="41">
        <v>23.45</v>
      </c>
    </row>
    <row r="54" spans="1:4" ht="78" x14ac:dyDescent="0.3">
      <c r="A54" s="97">
        <v>42</v>
      </c>
      <c r="B54" s="97" t="s">
        <v>65</v>
      </c>
      <c r="C54" s="167" t="s">
        <v>36</v>
      </c>
      <c r="D54" s="41">
        <v>21.11</v>
      </c>
    </row>
    <row r="55" spans="1:4" ht="46.8" x14ac:dyDescent="0.3">
      <c r="A55" s="179"/>
      <c r="B55" s="97" t="s">
        <v>67</v>
      </c>
      <c r="C55" s="167"/>
      <c r="D55" s="41"/>
    </row>
    <row r="56" spans="1:4" x14ac:dyDescent="0.3">
      <c r="A56" s="178">
        <v>43</v>
      </c>
      <c r="B56" s="178" t="s">
        <v>68</v>
      </c>
      <c r="C56" s="180" t="s">
        <v>36</v>
      </c>
      <c r="D56" s="41">
        <v>494.7</v>
      </c>
    </row>
    <row r="57" spans="1:4" x14ac:dyDescent="0.3">
      <c r="A57" s="178">
        <v>44</v>
      </c>
      <c r="B57" s="178" t="s">
        <v>69</v>
      </c>
      <c r="C57" s="180" t="s">
        <v>36</v>
      </c>
      <c r="D57" s="41">
        <v>608.91999999999996</v>
      </c>
    </row>
    <row r="58" spans="1:4" x14ac:dyDescent="0.3">
      <c r="A58" s="178">
        <v>45</v>
      </c>
      <c r="B58" s="178" t="s">
        <v>70</v>
      </c>
      <c r="C58" s="180" t="s">
        <v>36</v>
      </c>
      <c r="D58" s="41">
        <v>900.05</v>
      </c>
    </row>
    <row r="59" spans="1:4" x14ac:dyDescent="0.3">
      <c r="A59" s="178">
        <v>46</v>
      </c>
      <c r="B59" s="178" t="s">
        <v>71</v>
      </c>
      <c r="C59" s="180" t="s">
        <v>36</v>
      </c>
      <c r="D59" s="41">
        <v>1105.3599999999999</v>
      </c>
    </row>
    <row r="60" spans="1:4" x14ac:dyDescent="0.3">
      <c r="A60" s="178">
        <v>47</v>
      </c>
      <c r="B60" s="178" t="s">
        <v>72</v>
      </c>
      <c r="C60" s="180" t="s">
        <v>36</v>
      </c>
      <c r="D60" s="41">
        <v>1189.22</v>
      </c>
    </row>
    <row r="61" spans="1:4" x14ac:dyDescent="0.3">
      <c r="A61" s="178">
        <v>48</v>
      </c>
      <c r="B61" s="178" t="s">
        <v>73</v>
      </c>
      <c r="C61" s="180" t="s">
        <v>36</v>
      </c>
      <c r="D61" s="41">
        <v>1300.0899999999999</v>
      </c>
    </row>
    <row r="62" spans="1:4" x14ac:dyDescent="0.3">
      <c r="A62" s="178">
        <v>49</v>
      </c>
      <c r="B62" s="178" t="s">
        <v>74</v>
      </c>
      <c r="C62" s="180" t="s">
        <v>36</v>
      </c>
      <c r="D62" s="41">
        <v>1413.83</v>
      </c>
    </row>
    <row r="63" spans="1:4" x14ac:dyDescent="0.3">
      <c r="A63" s="178">
        <v>50</v>
      </c>
      <c r="B63" s="178" t="s">
        <v>75</v>
      </c>
      <c r="C63" s="180" t="s">
        <v>36</v>
      </c>
      <c r="D63" s="41">
        <v>1590.7</v>
      </c>
    </row>
    <row r="64" spans="1:4" ht="46.8" x14ac:dyDescent="0.3">
      <c r="A64" s="177"/>
      <c r="B64" s="178" t="s">
        <v>76</v>
      </c>
      <c r="C64" s="180"/>
      <c r="D64" s="41"/>
    </row>
    <row r="65" spans="1:4" x14ac:dyDescent="0.3">
      <c r="A65" s="178">
        <v>51</v>
      </c>
      <c r="B65" s="178" t="s">
        <v>77</v>
      </c>
      <c r="C65" s="180" t="s">
        <v>36</v>
      </c>
      <c r="D65" s="41">
        <v>959.28</v>
      </c>
    </row>
    <row r="66" spans="1:4" x14ac:dyDescent="0.3">
      <c r="A66" s="178">
        <v>52</v>
      </c>
      <c r="B66" s="178" t="s">
        <v>68</v>
      </c>
      <c r="C66" s="180" t="s">
        <v>36</v>
      </c>
      <c r="D66" s="41">
        <v>1085.8</v>
      </c>
    </row>
    <row r="67" spans="1:4" x14ac:dyDescent="0.3">
      <c r="A67" s="178">
        <v>53</v>
      </c>
      <c r="B67" s="178" t="s">
        <v>69</v>
      </c>
      <c r="C67" s="180" t="s">
        <v>36</v>
      </c>
      <c r="D67" s="41">
        <v>1267.06</v>
      </c>
    </row>
    <row r="68" spans="1:4" x14ac:dyDescent="0.3">
      <c r="A68" s="178">
        <v>54</v>
      </c>
      <c r="B68" s="178" t="s">
        <v>70</v>
      </c>
      <c r="C68" s="180" t="s">
        <v>36</v>
      </c>
      <c r="D68" s="120">
        <v>1773.07</v>
      </c>
    </row>
    <row r="69" spans="1:4" x14ac:dyDescent="0.3">
      <c r="A69" s="178">
        <v>55</v>
      </c>
      <c r="B69" s="178" t="s">
        <v>71</v>
      </c>
      <c r="C69" s="180" t="s">
        <v>36</v>
      </c>
      <c r="D69" s="41">
        <v>2274.0700000000002</v>
      </c>
    </row>
    <row r="70" spans="1:4" x14ac:dyDescent="0.3">
      <c r="A70" s="178">
        <v>56</v>
      </c>
      <c r="B70" s="178" t="s">
        <v>72</v>
      </c>
      <c r="C70" s="180" t="s">
        <v>36</v>
      </c>
      <c r="D70" s="41">
        <v>3224.78</v>
      </c>
    </row>
    <row r="71" spans="1:4" x14ac:dyDescent="0.3">
      <c r="A71" s="178">
        <v>57</v>
      </c>
      <c r="B71" s="178" t="s">
        <v>73</v>
      </c>
      <c r="C71" s="180" t="s">
        <v>36</v>
      </c>
      <c r="D71" s="41">
        <v>3632.71</v>
      </c>
    </row>
    <row r="72" spans="1:4" x14ac:dyDescent="0.3">
      <c r="A72" s="178">
        <v>58</v>
      </c>
      <c r="B72" s="178" t="s">
        <v>74</v>
      </c>
      <c r="C72" s="180" t="s">
        <v>36</v>
      </c>
      <c r="D72" s="41">
        <v>4474.87</v>
      </c>
    </row>
    <row r="73" spans="1:4" x14ac:dyDescent="0.3">
      <c r="A73" s="178">
        <v>59</v>
      </c>
      <c r="B73" s="178" t="s">
        <v>75</v>
      </c>
      <c r="C73" s="180" t="s">
        <v>36</v>
      </c>
      <c r="D73" s="41">
        <v>5119.57</v>
      </c>
    </row>
    <row r="74" spans="1:4" ht="46.8" x14ac:dyDescent="0.3">
      <c r="A74" s="179"/>
      <c r="B74" s="97" t="s">
        <v>78</v>
      </c>
      <c r="C74" s="167"/>
      <c r="D74" s="41"/>
    </row>
    <row r="75" spans="1:4" x14ac:dyDescent="0.3">
      <c r="A75" s="97">
        <v>60</v>
      </c>
      <c r="B75" s="97" t="s">
        <v>77</v>
      </c>
      <c r="C75" s="167" t="s">
        <v>79</v>
      </c>
      <c r="D75" s="41">
        <v>446.46</v>
      </c>
    </row>
    <row r="76" spans="1:4" x14ac:dyDescent="0.3">
      <c r="A76" s="97">
        <v>61</v>
      </c>
      <c r="B76" s="97" t="s">
        <v>68</v>
      </c>
      <c r="C76" s="167" t="s">
        <v>79</v>
      </c>
      <c r="D76" s="41">
        <v>376.76</v>
      </c>
    </row>
    <row r="77" spans="1:4" x14ac:dyDescent="0.3">
      <c r="A77" s="97">
        <v>62</v>
      </c>
      <c r="B77" s="97" t="s">
        <v>69</v>
      </c>
      <c r="C77" s="167" t="s">
        <v>79</v>
      </c>
      <c r="D77" s="41">
        <v>326.95999999999998</v>
      </c>
    </row>
    <row r="78" spans="1:4" x14ac:dyDescent="0.3">
      <c r="A78" s="97">
        <v>63</v>
      </c>
      <c r="B78" s="97" t="s">
        <v>70</v>
      </c>
      <c r="C78" s="167" t="s">
        <v>79</v>
      </c>
      <c r="D78" s="41">
        <v>305.48</v>
      </c>
    </row>
    <row r="79" spans="1:4" x14ac:dyDescent="0.3">
      <c r="A79" s="97">
        <v>64</v>
      </c>
      <c r="B79" s="97" t="s">
        <v>71</v>
      </c>
      <c r="C79" s="167" t="s">
        <v>79</v>
      </c>
      <c r="D79" s="43">
        <v>281.70999999999998</v>
      </c>
    </row>
    <row r="80" spans="1:4" x14ac:dyDescent="0.3">
      <c r="A80" s="97">
        <v>65</v>
      </c>
      <c r="B80" s="97" t="s">
        <v>72</v>
      </c>
      <c r="C80" s="167" t="s">
        <v>79</v>
      </c>
      <c r="D80" s="41">
        <v>181.61</v>
      </c>
    </row>
    <row r="81" spans="1:4" x14ac:dyDescent="0.3">
      <c r="A81" s="97">
        <v>66</v>
      </c>
      <c r="B81" s="97" t="s">
        <v>73</v>
      </c>
      <c r="C81" s="167" t="s">
        <v>79</v>
      </c>
      <c r="D81" s="41">
        <v>178.01</v>
      </c>
    </row>
    <row r="82" spans="1:4" x14ac:dyDescent="0.3">
      <c r="A82" s="97">
        <v>67</v>
      </c>
      <c r="B82" s="97" t="s">
        <v>74</v>
      </c>
      <c r="C82" s="167" t="s">
        <v>79</v>
      </c>
      <c r="D82" s="41">
        <v>147.44</v>
      </c>
    </row>
    <row r="83" spans="1:4" x14ac:dyDescent="0.3">
      <c r="A83" s="97">
        <v>68</v>
      </c>
      <c r="B83" s="97" t="s">
        <v>75</v>
      </c>
      <c r="C83" s="167" t="s">
        <v>79</v>
      </c>
      <c r="D83" s="41">
        <v>147.44</v>
      </c>
    </row>
    <row r="84" spans="1:4" ht="46.8" x14ac:dyDescent="0.3">
      <c r="A84" s="179"/>
      <c r="B84" s="97" t="s">
        <v>80</v>
      </c>
      <c r="C84" s="167"/>
      <c r="D84" s="41"/>
    </row>
    <row r="85" spans="1:4" x14ac:dyDescent="0.3">
      <c r="A85" s="97">
        <v>69</v>
      </c>
      <c r="B85" s="97" t="s">
        <v>77</v>
      </c>
      <c r="C85" s="167" t="s">
        <v>79</v>
      </c>
      <c r="D85" s="41">
        <v>630.78</v>
      </c>
    </row>
    <row r="86" spans="1:4" x14ac:dyDescent="0.3">
      <c r="A86" s="97">
        <v>70</v>
      </c>
      <c r="B86" s="97" t="s">
        <v>68</v>
      </c>
      <c r="C86" s="167" t="s">
        <v>79</v>
      </c>
      <c r="D86" s="41">
        <v>482.56</v>
      </c>
    </row>
    <row r="87" spans="1:4" x14ac:dyDescent="0.3">
      <c r="A87" s="97">
        <v>71</v>
      </c>
      <c r="B87" s="97" t="s">
        <v>69</v>
      </c>
      <c r="C87" s="167" t="s">
        <v>79</v>
      </c>
      <c r="D87" s="41">
        <v>446.06</v>
      </c>
    </row>
    <row r="88" spans="1:4" x14ac:dyDescent="0.3">
      <c r="A88" s="97">
        <v>72</v>
      </c>
      <c r="B88" s="97" t="s">
        <v>70</v>
      </c>
      <c r="C88" s="167" t="s">
        <v>79</v>
      </c>
      <c r="D88" s="41">
        <v>419.78</v>
      </c>
    </row>
    <row r="89" spans="1:4" x14ac:dyDescent="0.3">
      <c r="A89" s="97">
        <v>73</v>
      </c>
      <c r="B89" s="97" t="s">
        <v>71</v>
      </c>
      <c r="C89" s="167" t="s">
        <v>79</v>
      </c>
      <c r="D89" s="41">
        <v>390.41</v>
      </c>
    </row>
    <row r="90" spans="1:4" x14ac:dyDescent="0.3">
      <c r="A90" s="97">
        <v>74</v>
      </c>
      <c r="B90" s="97" t="s">
        <v>72</v>
      </c>
      <c r="C90" s="167" t="s">
        <v>79</v>
      </c>
      <c r="D90" s="41">
        <v>357.76</v>
      </c>
    </row>
    <row r="91" spans="1:4" x14ac:dyDescent="0.3">
      <c r="A91" s="97">
        <v>75</v>
      </c>
      <c r="B91" s="97" t="s">
        <v>73</v>
      </c>
      <c r="C91" s="167" t="s">
        <v>79</v>
      </c>
      <c r="D91" s="41">
        <v>326.02</v>
      </c>
    </row>
    <row r="92" spans="1:4" x14ac:dyDescent="0.3">
      <c r="A92" s="97">
        <v>76</v>
      </c>
      <c r="B92" s="97" t="s">
        <v>74</v>
      </c>
      <c r="C92" s="167" t="s">
        <v>79</v>
      </c>
      <c r="D92" s="41">
        <v>269.08</v>
      </c>
    </row>
    <row r="93" spans="1:4" x14ac:dyDescent="0.3">
      <c r="A93" s="97">
        <v>77</v>
      </c>
      <c r="B93" s="97" t="s">
        <v>75</v>
      </c>
      <c r="C93" s="167" t="s">
        <v>79</v>
      </c>
      <c r="D93" s="41">
        <v>269.08</v>
      </c>
    </row>
    <row r="94" spans="1:4" ht="62.4" x14ac:dyDescent="0.3">
      <c r="A94" s="179"/>
      <c r="B94" s="97" t="s">
        <v>81</v>
      </c>
      <c r="C94" s="167"/>
      <c r="D94" s="41"/>
    </row>
    <row r="95" spans="1:4" x14ac:dyDescent="0.3">
      <c r="A95" s="97">
        <v>78</v>
      </c>
      <c r="B95" s="97" t="s">
        <v>77</v>
      </c>
      <c r="C95" s="167" t="s">
        <v>79</v>
      </c>
      <c r="D95" s="41">
        <v>620.39</v>
      </c>
    </row>
    <row r="96" spans="1:4" x14ac:dyDescent="0.3">
      <c r="A96" s="97">
        <v>79</v>
      </c>
      <c r="B96" s="97" t="s">
        <v>68</v>
      </c>
      <c r="C96" s="167" t="s">
        <v>79</v>
      </c>
      <c r="D96" s="43">
        <v>522.14</v>
      </c>
    </row>
    <row r="97" spans="1:4" x14ac:dyDescent="0.3">
      <c r="A97" s="97">
        <v>80</v>
      </c>
      <c r="B97" s="97" t="s">
        <v>69</v>
      </c>
      <c r="C97" s="167" t="s">
        <v>79</v>
      </c>
      <c r="D97" s="41">
        <v>452.92</v>
      </c>
    </row>
    <row r="98" spans="1:4" x14ac:dyDescent="0.3">
      <c r="A98" s="97">
        <v>81</v>
      </c>
      <c r="B98" s="97" t="s">
        <v>70</v>
      </c>
      <c r="C98" s="167" t="s">
        <v>79</v>
      </c>
      <c r="D98" s="41">
        <v>423.59</v>
      </c>
    </row>
    <row r="99" spans="1:4" x14ac:dyDescent="0.3">
      <c r="A99" s="97">
        <v>82</v>
      </c>
      <c r="B99" s="97" t="s">
        <v>71</v>
      </c>
      <c r="C99" s="167" t="s">
        <v>79</v>
      </c>
      <c r="D99" s="41">
        <v>390.73</v>
      </c>
    </row>
    <row r="100" spans="1:4" x14ac:dyDescent="0.3">
      <c r="A100" s="97">
        <v>83</v>
      </c>
      <c r="B100" s="97" t="s">
        <v>72</v>
      </c>
      <c r="C100" s="167" t="s">
        <v>79</v>
      </c>
      <c r="D100" s="41">
        <v>250.33</v>
      </c>
    </row>
    <row r="101" spans="1:4" x14ac:dyDescent="0.3">
      <c r="A101" s="97">
        <v>84</v>
      </c>
      <c r="B101" s="97" t="s">
        <v>73</v>
      </c>
      <c r="C101" s="167" t="s">
        <v>79</v>
      </c>
      <c r="D101" s="41">
        <v>245.46</v>
      </c>
    </row>
    <row r="102" spans="1:4" x14ac:dyDescent="0.3">
      <c r="A102" s="97">
        <v>85</v>
      </c>
      <c r="B102" s="97" t="s">
        <v>74</v>
      </c>
      <c r="C102" s="167" t="s">
        <v>79</v>
      </c>
      <c r="D102" s="41">
        <v>203.2</v>
      </c>
    </row>
    <row r="103" spans="1:4" x14ac:dyDescent="0.3">
      <c r="A103" s="97">
        <v>86</v>
      </c>
      <c r="B103" s="97" t="s">
        <v>75</v>
      </c>
      <c r="C103" s="167" t="s">
        <v>79</v>
      </c>
      <c r="D103" s="41">
        <v>203.2</v>
      </c>
    </row>
    <row r="104" spans="1:4" ht="62.4" x14ac:dyDescent="0.3">
      <c r="A104" s="179"/>
      <c r="B104" s="97" t="s">
        <v>82</v>
      </c>
      <c r="C104" s="167"/>
      <c r="D104" s="41"/>
    </row>
    <row r="105" spans="1:4" x14ac:dyDescent="0.3">
      <c r="A105" s="97">
        <v>87</v>
      </c>
      <c r="B105" s="97" t="s">
        <v>77</v>
      </c>
      <c r="C105" s="167" t="s">
        <v>79</v>
      </c>
      <c r="D105" s="43">
        <v>876.07</v>
      </c>
    </row>
    <row r="106" spans="1:4" x14ac:dyDescent="0.3">
      <c r="A106" s="97">
        <v>88</v>
      </c>
      <c r="B106" s="97" t="s">
        <v>68</v>
      </c>
      <c r="C106" s="167" t="s">
        <v>79</v>
      </c>
      <c r="D106" s="41">
        <v>669.38</v>
      </c>
    </row>
    <row r="107" spans="1:4" x14ac:dyDescent="0.3">
      <c r="A107" s="97">
        <v>89</v>
      </c>
      <c r="B107" s="97" t="s">
        <v>69</v>
      </c>
      <c r="C107" s="167" t="s">
        <v>79</v>
      </c>
      <c r="D107" s="41">
        <v>619.99</v>
      </c>
    </row>
    <row r="108" spans="1:4" x14ac:dyDescent="0.3">
      <c r="A108" s="97">
        <v>90</v>
      </c>
      <c r="B108" s="97" t="s">
        <v>70</v>
      </c>
      <c r="C108" s="167" t="s">
        <v>79</v>
      </c>
      <c r="D108" s="43">
        <v>582</v>
      </c>
    </row>
    <row r="109" spans="1:4" x14ac:dyDescent="0.3">
      <c r="A109" s="97">
        <v>91</v>
      </c>
      <c r="B109" s="97" t="s">
        <v>71</v>
      </c>
      <c r="C109" s="167" t="s">
        <v>79</v>
      </c>
      <c r="D109" s="43">
        <v>542.33000000000004</v>
      </c>
    </row>
    <row r="110" spans="1:4" x14ac:dyDescent="0.3">
      <c r="A110" s="97">
        <v>92</v>
      </c>
      <c r="B110" s="97" t="s">
        <v>72</v>
      </c>
      <c r="C110" s="167" t="s">
        <v>79</v>
      </c>
      <c r="D110" s="43">
        <v>496.61</v>
      </c>
    </row>
    <row r="111" spans="1:4" x14ac:dyDescent="0.3">
      <c r="A111" s="97">
        <v>93</v>
      </c>
      <c r="B111" s="97" t="s">
        <v>73</v>
      </c>
      <c r="C111" s="167" t="s">
        <v>79</v>
      </c>
      <c r="D111" s="41">
        <v>451.97</v>
      </c>
    </row>
    <row r="112" spans="1:4" x14ac:dyDescent="0.3">
      <c r="A112" s="97">
        <v>94</v>
      </c>
      <c r="B112" s="97" t="s">
        <v>74</v>
      </c>
      <c r="C112" s="167" t="s">
        <v>79</v>
      </c>
      <c r="D112" s="41">
        <v>372.91</v>
      </c>
    </row>
    <row r="113" spans="1:4" x14ac:dyDescent="0.3">
      <c r="A113" s="97">
        <v>95</v>
      </c>
      <c r="B113" s="97" t="s">
        <v>75</v>
      </c>
      <c r="C113" s="167" t="s">
        <v>79</v>
      </c>
      <c r="D113" s="41">
        <v>372.91</v>
      </c>
    </row>
    <row r="114" spans="1:4" x14ac:dyDescent="0.3">
      <c r="A114" s="97">
        <v>96</v>
      </c>
      <c r="B114" s="97" t="s">
        <v>83</v>
      </c>
      <c r="C114" s="167" t="s">
        <v>84</v>
      </c>
      <c r="D114" s="41">
        <v>111.02</v>
      </c>
    </row>
    <row r="115" spans="1:4" x14ac:dyDescent="0.3">
      <c r="A115" s="97">
        <v>97</v>
      </c>
      <c r="B115" s="97" t="s">
        <v>85</v>
      </c>
      <c r="C115" s="167" t="s">
        <v>84</v>
      </c>
      <c r="D115" s="41">
        <v>159.77000000000001</v>
      </c>
    </row>
    <row r="116" spans="1:4" ht="46.8" x14ac:dyDescent="0.3">
      <c r="A116" s="97">
        <v>98</v>
      </c>
      <c r="B116" s="97" t="s">
        <v>86</v>
      </c>
      <c r="C116" s="167" t="s">
        <v>10</v>
      </c>
      <c r="D116" s="41">
        <v>174.3</v>
      </c>
    </row>
    <row r="117" spans="1:4" ht="31.2" x14ac:dyDescent="0.3">
      <c r="A117" s="97">
        <v>99</v>
      </c>
      <c r="B117" s="97" t="s">
        <v>87</v>
      </c>
      <c r="C117" s="167" t="s">
        <v>19</v>
      </c>
      <c r="D117" s="41">
        <v>13.2</v>
      </c>
    </row>
    <row r="118" spans="1:4" ht="31.2" x14ac:dyDescent="0.3">
      <c r="A118" s="97">
        <v>100</v>
      </c>
      <c r="B118" s="97" t="s">
        <v>88</v>
      </c>
      <c r="C118" s="167" t="s">
        <v>36</v>
      </c>
      <c r="D118" s="41">
        <v>4.13</v>
      </c>
    </row>
    <row r="119" spans="1:4" ht="46.8" x14ac:dyDescent="0.3">
      <c r="A119" s="97">
        <v>101</v>
      </c>
      <c r="B119" s="97" t="s">
        <v>89</v>
      </c>
      <c r="C119" s="167" t="s">
        <v>36</v>
      </c>
      <c r="D119" s="41">
        <v>16.07</v>
      </c>
    </row>
    <row r="120" spans="1:4" ht="46.8" x14ac:dyDescent="0.3">
      <c r="A120" s="97">
        <v>102</v>
      </c>
      <c r="B120" s="97" t="s">
        <v>90</v>
      </c>
      <c r="C120" s="167" t="s">
        <v>36</v>
      </c>
      <c r="D120" s="43">
        <v>63.82</v>
      </c>
    </row>
    <row r="121" spans="1:4" ht="46.8" x14ac:dyDescent="0.3">
      <c r="A121" s="97">
        <v>103</v>
      </c>
      <c r="B121" s="97" t="s">
        <v>91</v>
      </c>
      <c r="C121" s="167" t="s">
        <v>36</v>
      </c>
      <c r="D121" s="43">
        <v>28.26</v>
      </c>
    </row>
    <row r="122" spans="1:4" x14ac:dyDescent="0.3">
      <c r="A122" s="97">
        <v>104</v>
      </c>
      <c r="B122" s="97" t="s">
        <v>92</v>
      </c>
      <c r="C122" s="167" t="s">
        <v>36</v>
      </c>
      <c r="D122" s="41">
        <v>83.62</v>
      </c>
    </row>
    <row r="123" spans="1:4" ht="46.8" x14ac:dyDescent="0.3">
      <c r="A123" s="97">
        <v>105</v>
      </c>
      <c r="B123" s="97" t="s">
        <v>93</v>
      </c>
      <c r="C123" s="167" t="s">
        <v>94</v>
      </c>
      <c r="D123" s="41">
        <v>42183.5</v>
      </c>
    </row>
    <row r="124" spans="1:4" ht="46.8" x14ac:dyDescent="0.3">
      <c r="A124" s="97">
        <v>106</v>
      </c>
      <c r="B124" s="97" t="s">
        <v>95</v>
      </c>
      <c r="C124" s="167" t="s">
        <v>79</v>
      </c>
      <c r="D124" s="41">
        <v>4289.8900000000003</v>
      </c>
    </row>
    <row r="125" spans="1:4" x14ac:dyDescent="0.3">
      <c r="A125" s="179"/>
      <c r="B125" s="97" t="s">
        <v>96</v>
      </c>
      <c r="C125" s="167"/>
      <c r="D125" s="41"/>
    </row>
    <row r="126" spans="1:4" x14ac:dyDescent="0.3">
      <c r="A126" s="97">
        <v>107</v>
      </c>
      <c r="B126" s="97" t="s">
        <v>97</v>
      </c>
      <c r="C126" s="167" t="s">
        <v>98</v>
      </c>
      <c r="D126" s="41">
        <v>6.14</v>
      </c>
    </row>
    <row r="127" spans="1:4" x14ac:dyDescent="0.3">
      <c r="A127" s="97">
        <v>108</v>
      </c>
      <c r="B127" s="97" t="s">
        <v>99</v>
      </c>
      <c r="C127" s="167" t="s">
        <v>98</v>
      </c>
      <c r="D127" s="41">
        <v>7.84</v>
      </c>
    </row>
    <row r="128" spans="1:4" ht="31.2" x14ac:dyDescent="0.3">
      <c r="A128" s="97">
        <v>109</v>
      </c>
      <c r="B128" s="97" t="s">
        <v>100</v>
      </c>
      <c r="C128" s="167" t="s">
        <v>98</v>
      </c>
      <c r="D128" s="41">
        <v>22</v>
      </c>
    </row>
    <row r="129" spans="1:4" x14ac:dyDescent="0.3">
      <c r="A129" s="97">
        <v>110</v>
      </c>
      <c r="B129" s="97" t="s">
        <v>101</v>
      </c>
      <c r="C129" s="167" t="s">
        <v>36</v>
      </c>
      <c r="D129" s="41">
        <v>31.51</v>
      </c>
    </row>
    <row r="130" spans="1:4" x14ac:dyDescent="0.3">
      <c r="A130" s="97">
        <v>111</v>
      </c>
      <c r="B130" s="97" t="s">
        <v>102</v>
      </c>
      <c r="C130" s="167" t="s">
        <v>19</v>
      </c>
      <c r="D130" s="41">
        <v>70.400000000000006</v>
      </c>
    </row>
    <row r="131" spans="1:4" x14ac:dyDescent="0.3">
      <c r="A131" s="97">
        <v>112</v>
      </c>
      <c r="B131" s="97" t="s">
        <v>103</v>
      </c>
      <c r="C131" s="167" t="s">
        <v>36</v>
      </c>
      <c r="D131" s="41">
        <v>4.37</v>
      </c>
    </row>
    <row r="132" spans="1:4" ht="46.8" x14ac:dyDescent="0.3">
      <c r="A132" s="97">
        <v>113</v>
      </c>
      <c r="B132" s="97" t="s">
        <v>104</v>
      </c>
      <c r="C132" s="167" t="s">
        <v>36</v>
      </c>
      <c r="D132" s="41">
        <v>66.599999999999994</v>
      </c>
    </row>
    <row r="133" spans="1:4" ht="31.2" x14ac:dyDescent="0.3">
      <c r="A133" s="97">
        <v>114</v>
      </c>
      <c r="B133" s="97" t="s">
        <v>105</v>
      </c>
      <c r="C133" s="167" t="s">
        <v>36</v>
      </c>
      <c r="D133" s="41">
        <v>30.94</v>
      </c>
    </row>
    <row r="134" spans="1:4" ht="31.2" x14ac:dyDescent="0.3">
      <c r="A134" s="97">
        <v>115</v>
      </c>
      <c r="B134" s="97" t="s">
        <v>106</v>
      </c>
      <c r="C134" s="167" t="s">
        <v>36</v>
      </c>
      <c r="D134" s="41">
        <v>13.01</v>
      </c>
    </row>
    <row r="135" spans="1:4" x14ac:dyDescent="0.3">
      <c r="A135" s="97">
        <v>116</v>
      </c>
      <c r="B135" s="97" t="s">
        <v>107</v>
      </c>
      <c r="C135" s="167" t="s">
        <v>40</v>
      </c>
      <c r="D135" s="43">
        <v>448.62</v>
      </c>
    </row>
    <row r="136" spans="1:4" x14ac:dyDescent="0.3">
      <c r="A136" s="97">
        <v>117</v>
      </c>
      <c r="B136" s="97" t="s">
        <v>108</v>
      </c>
      <c r="C136" s="167" t="s">
        <v>36</v>
      </c>
      <c r="D136" s="41">
        <v>155.65</v>
      </c>
    </row>
    <row r="137" spans="1:4" x14ac:dyDescent="0.3">
      <c r="A137" s="97">
        <v>118</v>
      </c>
      <c r="B137" s="97" t="s">
        <v>109</v>
      </c>
      <c r="C137" s="167" t="s">
        <v>36</v>
      </c>
      <c r="D137" s="41">
        <v>198.25</v>
      </c>
    </row>
    <row r="138" spans="1:4" ht="31.2" x14ac:dyDescent="0.3">
      <c r="A138" s="179"/>
      <c r="B138" s="97" t="s">
        <v>110</v>
      </c>
      <c r="C138" s="181"/>
      <c r="D138" s="41"/>
    </row>
    <row r="139" spans="1:4" x14ac:dyDescent="0.3">
      <c r="A139" s="97">
        <v>119</v>
      </c>
      <c r="B139" s="182" t="s">
        <v>111</v>
      </c>
      <c r="C139" s="167" t="s">
        <v>36</v>
      </c>
      <c r="D139" s="41">
        <v>7.68</v>
      </c>
    </row>
    <row r="140" spans="1:4" x14ac:dyDescent="0.3">
      <c r="A140" s="97">
        <v>120</v>
      </c>
      <c r="B140" s="182" t="s">
        <v>112</v>
      </c>
      <c r="C140" s="167" t="s">
        <v>36</v>
      </c>
      <c r="D140" s="41">
        <v>8.36</v>
      </c>
    </row>
    <row r="141" spans="1:4" x14ac:dyDescent="0.3">
      <c r="A141" s="97">
        <v>121</v>
      </c>
      <c r="B141" s="182" t="s">
        <v>113</v>
      </c>
      <c r="C141" s="167" t="s">
        <v>36</v>
      </c>
      <c r="D141" s="41">
        <v>9.06</v>
      </c>
    </row>
    <row r="142" spans="1:4" x14ac:dyDescent="0.3">
      <c r="A142" s="97">
        <v>122</v>
      </c>
      <c r="B142" s="182" t="s">
        <v>114</v>
      </c>
      <c r="C142" s="167" t="s">
        <v>36</v>
      </c>
      <c r="D142" s="41">
        <v>10.02</v>
      </c>
    </row>
    <row r="143" spans="1:4" x14ac:dyDescent="0.3">
      <c r="A143" s="97">
        <v>123</v>
      </c>
      <c r="B143" s="182" t="s">
        <v>115</v>
      </c>
      <c r="C143" s="167" t="s">
        <v>36</v>
      </c>
      <c r="D143" s="41">
        <v>10.85</v>
      </c>
    </row>
    <row r="144" spans="1:4" x14ac:dyDescent="0.3">
      <c r="A144" s="97">
        <v>124</v>
      </c>
      <c r="B144" s="182" t="s">
        <v>116</v>
      </c>
      <c r="C144" s="167" t="s">
        <v>36</v>
      </c>
      <c r="D144" s="41">
        <v>11.75</v>
      </c>
    </row>
    <row r="145" spans="1:4" ht="46.8" x14ac:dyDescent="0.3">
      <c r="A145" s="178">
        <v>125</v>
      </c>
      <c r="B145" s="178" t="s">
        <v>117</v>
      </c>
      <c r="C145" s="180" t="s">
        <v>10</v>
      </c>
      <c r="D145" s="41">
        <v>7066.03</v>
      </c>
    </row>
    <row r="146" spans="1:4" ht="46.8" x14ac:dyDescent="0.3">
      <c r="A146" s="178">
        <v>126</v>
      </c>
      <c r="B146" s="178" t="s">
        <v>118</v>
      </c>
      <c r="C146" s="180" t="s">
        <v>10</v>
      </c>
      <c r="D146" s="41">
        <v>9598.18</v>
      </c>
    </row>
    <row r="147" spans="1:4" ht="46.8" x14ac:dyDescent="0.3">
      <c r="A147" s="178">
        <v>127</v>
      </c>
      <c r="B147" s="178" t="s">
        <v>119</v>
      </c>
      <c r="C147" s="180" t="s">
        <v>10</v>
      </c>
      <c r="D147" s="41">
        <v>2328.12</v>
      </c>
    </row>
    <row r="148" spans="1:4" ht="46.8" x14ac:dyDescent="0.3">
      <c r="A148" s="178">
        <v>128</v>
      </c>
      <c r="B148" s="178" t="s">
        <v>120</v>
      </c>
      <c r="C148" s="180" t="s">
        <v>10</v>
      </c>
      <c r="D148" s="41">
        <v>1666.7</v>
      </c>
    </row>
    <row r="149" spans="1:4" ht="46.8" x14ac:dyDescent="0.3">
      <c r="A149" s="178">
        <v>129</v>
      </c>
      <c r="B149" s="178" t="s">
        <v>121</v>
      </c>
      <c r="C149" s="180" t="s">
        <v>10</v>
      </c>
      <c r="D149" s="41">
        <v>1357.2</v>
      </c>
    </row>
    <row r="150" spans="1:4" ht="46.8" x14ac:dyDescent="0.3">
      <c r="A150" s="97">
        <v>130</v>
      </c>
      <c r="B150" s="97" t="s">
        <v>122</v>
      </c>
      <c r="C150" s="167" t="s">
        <v>36</v>
      </c>
      <c r="D150" s="43">
        <v>4.49</v>
      </c>
    </row>
    <row r="151" spans="1:4" ht="46.8" x14ac:dyDescent="0.3">
      <c r="A151" s="97">
        <v>131</v>
      </c>
      <c r="B151" s="97" t="s">
        <v>123</v>
      </c>
      <c r="C151" s="167" t="s">
        <v>36</v>
      </c>
      <c r="D151" s="43">
        <v>8.9</v>
      </c>
    </row>
    <row r="152" spans="1:4" ht="46.8" x14ac:dyDescent="0.3">
      <c r="A152" s="178">
        <v>132</v>
      </c>
      <c r="B152" s="178" t="s">
        <v>126</v>
      </c>
      <c r="C152" s="180" t="s">
        <v>10</v>
      </c>
      <c r="D152" s="41">
        <v>37610.26</v>
      </c>
    </row>
    <row r="153" spans="1:4" ht="31.2" x14ac:dyDescent="0.3">
      <c r="A153" s="178">
        <v>133</v>
      </c>
      <c r="B153" s="178" t="s">
        <v>127</v>
      </c>
      <c r="C153" s="180" t="s">
        <v>10</v>
      </c>
      <c r="D153" s="41">
        <v>16351.82</v>
      </c>
    </row>
    <row r="154" spans="1:4" ht="62.4" x14ac:dyDescent="0.3">
      <c r="A154" s="97">
        <v>134</v>
      </c>
      <c r="B154" s="97" t="s">
        <v>128</v>
      </c>
      <c r="C154" s="167" t="s">
        <v>36</v>
      </c>
      <c r="D154" s="41">
        <v>25.52</v>
      </c>
    </row>
    <row r="155" spans="1:4" ht="62.4" x14ac:dyDescent="0.3">
      <c r="A155" s="97">
        <v>135</v>
      </c>
      <c r="B155" s="97" t="s">
        <v>129</v>
      </c>
      <c r="C155" s="167" t="s">
        <v>36</v>
      </c>
      <c r="D155" s="41">
        <v>58.06</v>
      </c>
    </row>
    <row r="156" spans="1:4" ht="62.4" x14ac:dyDescent="0.3">
      <c r="A156" s="97">
        <v>136</v>
      </c>
      <c r="B156" s="97" t="s">
        <v>130</v>
      </c>
      <c r="C156" s="167" t="s">
        <v>36</v>
      </c>
      <c r="D156" s="41">
        <v>23.06</v>
      </c>
    </row>
    <row r="157" spans="1:4" ht="62.4" x14ac:dyDescent="0.3">
      <c r="A157" s="97">
        <v>137</v>
      </c>
      <c r="B157" s="183" t="s">
        <v>131</v>
      </c>
      <c r="C157" s="167" t="s">
        <v>36</v>
      </c>
      <c r="D157" s="41">
        <v>55.6</v>
      </c>
    </row>
    <row r="158" spans="1:4" ht="62.4" x14ac:dyDescent="0.3">
      <c r="A158" s="97">
        <v>138</v>
      </c>
      <c r="B158" s="97" t="s">
        <v>132</v>
      </c>
      <c r="C158" s="167" t="s">
        <v>36</v>
      </c>
      <c r="D158" s="41">
        <v>209.87</v>
      </c>
    </row>
    <row r="159" spans="1:4" ht="62.4" x14ac:dyDescent="0.3">
      <c r="A159" s="97">
        <v>139</v>
      </c>
      <c r="B159" s="97" t="s">
        <v>133</v>
      </c>
      <c r="C159" s="167" t="s">
        <v>36</v>
      </c>
      <c r="D159" s="41">
        <v>307.14999999999998</v>
      </c>
    </row>
    <row r="160" spans="1:4" ht="31.2" x14ac:dyDescent="0.3">
      <c r="A160" s="97">
        <v>140</v>
      </c>
      <c r="B160" s="97" t="s">
        <v>134</v>
      </c>
      <c r="C160" s="167" t="s">
        <v>36</v>
      </c>
      <c r="D160" s="41">
        <v>6.14</v>
      </c>
    </row>
    <row r="161" spans="1:4" ht="31.2" x14ac:dyDescent="0.3">
      <c r="A161" s="97">
        <v>141</v>
      </c>
      <c r="B161" s="97" t="s">
        <v>135</v>
      </c>
      <c r="C161" s="167" t="s">
        <v>36</v>
      </c>
      <c r="D161" s="41">
        <v>7.84</v>
      </c>
    </row>
    <row r="162" spans="1:4" ht="31.2" x14ac:dyDescent="0.3">
      <c r="A162" s="97">
        <v>142</v>
      </c>
      <c r="B162" s="97" t="s">
        <v>136</v>
      </c>
      <c r="C162" s="167" t="s">
        <v>40</v>
      </c>
      <c r="D162" s="41">
        <v>65.94</v>
      </c>
    </row>
    <row r="163" spans="1:4" x14ac:dyDescent="0.3">
      <c r="A163" s="97">
        <v>143</v>
      </c>
      <c r="B163" s="97" t="s">
        <v>137</v>
      </c>
      <c r="C163" s="167" t="s">
        <v>40</v>
      </c>
      <c r="D163" s="41">
        <v>131.97999999999999</v>
      </c>
    </row>
    <row r="164" spans="1:4" ht="31.2" x14ac:dyDescent="0.3">
      <c r="A164" s="97">
        <v>144</v>
      </c>
      <c r="B164" s="97" t="s">
        <v>138</v>
      </c>
      <c r="C164" s="167" t="s">
        <v>139</v>
      </c>
      <c r="D164" s="41">
        <v>4.09</v>
      </c>
    </row>
    <row r="165" spans="1:4" ht="31.2" x14ac:dyDescent="0.3">
      <c r="A165" s="97">
        <v>145</v>
      </c>
      <c r="B165" s="97" t="s">
        <v>140</v>
      </c>
      <c r="C165" s="167" t="s">
        <v>139</v>
      </c>
      <c r="D165" s="41">
        <v>5.27</v>
      </c>
    </row>
    <row r="166" spans="1:4" ht="31.2" x14ac:dyDescent="0.3">
      <c r="A166" s="97">
        <v>146</v>
      </c>
      <c r="B166" s="97" t="s">
        <v>141</v>
      </c>
      <c r="C166" s="167" t="s">
        <v>139</v>
      </c>
      <c r="D166" s="41">
        <v>6.8</v>
      </c>
    </row>
    <row r="167" spans="1:4" ht="31.2" x14ac:dyDescent="0.3">
      <c r="A167" s="97">
        <v>147</v>
      </c>
      <c r="B167" s="97" t="s">
        <v>142</v>
      </c>
      <c r="C167" s="167" t="s">
        <v>36</v>
      </c>
      <c r="D167" s="41">
        <v>26.1</v>
      </c>
    </row>
    <row r="168" spans="1:4" x14ac:dyDescent="0.3">
      <c r="A168" s="97">
        <v>148</v>
      </c>
      <c r="B168" s="97" t="s">
        <v>143</v>
      </c>
      <c r="C168" s="167" t="s">
        <v>144</v>
      </c>
      <c r="D168" s="43">
        <v>18.88</v>
      </c>
    </row>
    <row r="169" spans="1:4" ht="31.2" x14ac:dyDescent="0.3">
      <c r="A169" s="97">
        <v>149</v>
      </c>
      <c r="B169" s="97" t="s">
        <v>145</v>
      </c>
      <c r="C169" s="167" t="s">
        <v>144</v>
      </c>
      <c r="D169" s="43">
        <v>22.68</v>
      </c>
    </row>
    <row r="170" spans="1:4" x14ac:dyDescent="0.3">
      <c r="A170" s="97">
        <v>150</v>
      </c>
      <c r="B170" s="97" t="s">
        <v>146</v>
      </c>
      <c r="C170" s="167" t="s">
        <v>19</v>
      </c>
      <c r="D170" s="41">
        <v>5.15</v>
      </c>
    </row>
    <row r="171" spans="1:4" x14ac:dyDescent="0.3">
      <c r="A171" s="97">
        <v>151</v>
      </c>
      <c r="B171" s="97" t="s">
        <v>147</v>
      </c>
      <c r="C171" s="167" t="s">
        <v>40</v>
      </c>
      <c r="D171" s="41">
        <v>292.81</v>
      </c>
    </row>
    <row r="172" spans="1:4" ht="31.2" x14ac:dyDescent="0.3">
      <c r="A172" s="97">
        <v>152</v>
      </c>
      <c r="B172" s="97" t="s">
        <v>148</v>
      </c>
      <c r="C172" s="167" t="s">
        <v>36</v>
      </c>
      <c r="D172" s="43">
        <v>26.51</v>
      </c>
    </row>
    <row r="173" spans="1:4" ht="46.8" x14ac:dyDescent="0.3">
      <c r="A173" s="97">
        <v>153</v>
      </c>
      <c r="B173" s="97" t="s">
        <v>149</v>
      </c>
      <c r="C173" s="167" t="s">
        <v>10</v>
      </c>
      <c r="D173" s="41">
        <v>7788.73</v>
      </c>
    </row>
    <row r="174" spans="1:4" ht="46.8" x14ac:dyDescent="0.3">
      <c r="A174" s="97">
        <v>154</v>
      </c>
      <c r="B174" s="97" t="s">
        <v>150</v>
      </c>
      <c r="C174" s="167" t="s">
        <v>10</v>
      </c>
      <c r="D174" s="41">
        <v>1445.53</v>
      </c>
    </row>
    <row r="175" spans="1:4" ht="46.8" x14ac:dyDescent="0.3">
      <c r="A175" s="97">
        <v>155</v>
      </c>
      <c r="B175" s="97" t="s">
        <v>151</v>
      </c>
      <c r="C175" s="167" t="s">
        <v>36</v>
      </c>
      <c r="D175" s="41">
        <v>21.84</v>
      </c>
    </row>
    <row r="176" spans="1:4" ht="62.4" x14ac:dyDescent="0.3">
      <c r="A176" s="97">
        <v>156</v>
      </c>
      <c r="B176" s="97" t="s">
        <v>152</v>
      </c>
      <c r="C176" s="167" t="s">
        <v>36</v>
      </c>
      <c r="D176" s="41">
        <v>21.86</v>
      </c>
    </row>
    <row r="177" spans="1:4" ht="62.4" x14ac:dyDescent="0.3">
      <c r="A177" s="97">
        <v>157</v>
      </c>
      <c r="B177" s="97" t="s">
        <v>153</v>
      </c>
      <c r="C177" s="167" t="s">
        <v>36</v>
      </c>
      <c r="D177" s="43">
        <v>20.88</v>
      </c>
    </row>
    <row r="178" spans="1:4" ht="46.8" x14ac:dyDescent="0.3">
      <c r="A178" s="97">
        <v>158</v>
      </c>
      <c r="B178" s="97" t="s">
        <v>154</v>
      </c>
      <c r="C178" s="167" t="s">
        <v>36</v>
      </c>
      <c r="D178" s="41">
        <v>3.79</v>
      </c>
    </row>
    <row r="179" spans="1:4" ht="46.8" x14ac:dyDescent="0.3">
      <c r="A179" s="97">
        <v>159</v>
      </c>
      <c r="B179" s="97" t="s">
        <v>155</v>
      </c>
      <c r="C179" s="167" t="s">
        <v>36</v>
      </c>
      <c r="D179" s="43">
        <v>4.49</v>
      </c>
    </row>
    <row r="180" spans="1:4" ht="46.8" x14ac:dyDescent="0.3">
      <c r="A180" s="97">
        <v>160</v>
      </c>
      <c r="B180" s="97" t="s">
        <v>156</v>
      </c>
      <c r="C180" s="167" t="s">
        <v>36</v>
      </c>
      <c r="D180" s="41">
        <v>5.66</v>
      </c>
    </row>
    <row r="181" spans="1:4" ht="62.4" x14ac:dyDescent="0.3">
      <c r="A181" s="97">
        <v>161</v>
      </c>
      <c r="B181" s="97" t="s">
        <v>160</v>
      </c>
      <c r="C181" s="167" t="s">
        <v>36</v>
      </c>
      <c r="D181" s="41">
        <v>36.19</v>
      </c>
    </row>
    <row r="182" spans="1:4" ht="46.8" x14ac:dyDescent="0.3">
      <c r="A182" s="97">
        <v>162</v>
      </c>
      <c r="B182" s="97" t="s">
        <v>161</v>
      </c>
      <c r="C182" s="167" t="s">
        <v>36</v>
      </c>
      <c r="D182" s="41">
        <v>44.02</v>
      </c>
    </row>
    <row r="183" spans="1:4" ht="31.2" x14ac:dyDescent="0.3">
      <c r="A183" s="181"/>
      <c r="B183" s="97" t="s">
        <v>162</v>
      </c>
      <c r="C183" s="167"/>
      <c r="D183" s="41"/>
    </row>
    <row r="184" spans="1:4" x14ac:dyDescent="0.3">
      <c r="A184" s="97">
        <v>163</v>
      </c>
      <c r="B184" s="97" t="s">
        <v>68</v>
      </c>
      <c r="C184" s="167" t="s">
        <v>163</v>
      </c>
      <c r="D184" s="41">
        <v>381.43</v>
      </c>
    </row>
    <row r="185" spans="1:4" x14ac:dyDescent="0.3">
      <c r="A185" s="167">
        <v>164</v>
      </c>
      <c r="B185" s="97" t="s">
        <v>164</v>
      </c>
      <c r="C185" s="167" t="s">
        <v>163</v>
      </c>
      <c r="D185" s="43">
        <v>633.72</v>
      </c>
    </row>
    <row r="186" spans="1:4" x14ac:dyDescent="0.3">
      <c r="A186" s="97">
        <v>165</v>
      </c>
      <c r="B186" s="97" t="s">
        <v>165</v>
      </c>
      <c r="C186" s="167" t="s">
        <v>163</v>
      </c>
      <c r="D186" s="41">
        <v>1033.6400000000001</v>
      </c>
    </row>
    <row r="187" spans="1:4" x14ac:dyDescent="0.3">
      <c r="A187" s="97">
        <v>166</v>
      </c>
      <c r="B187" s="97" t="s">
        <v>166</v>
      </c>
      <c r="C187" s="167" t="s">
        <v>163</v>
      </c>
      <c r="D187" s="41">
        <v>1359.68</v>
      </c>
    </row>
    <row r="188" spans="1:4" x14ac:dyDescent="0.3">
      <c r="A188" s="97">
        <v>167</v>
      </c>
      <c r="B188" s="97" t="s">
        <v>167</v>
      </c>
      <c r="C188" s="167" t="s">
        <v>163</v>
      </c>
      <c r="D188" s="41">
        <v>1704.25</v>
      </c>
    </row>
    <row r="189" spans="1:4" x14ac:dyDescent="0.3">
      <c r="A189" s="97">
        <v>168</v>
      </c>
      <c r="B189" s="97" t="s">
        <v>168</v>
      </c>
      <c r="C189" s="167" t="s">
        <v>163</v>
      </c>
      <c r="D189" s="41">
        <v>2085.7600000000002</v>
      </c>
    </row>
    <row r="190" spans="1:4" x14ac:dyDescent="0.3">
      <c r="A190" s="97">
        <v>169</v>
      </c>
      <c r="B190" s="97" t="s">
        <v>169</v>
      </c>
      <c r="C190" s="167" t="s">
        <v>163</v>
      </c>
      <c r="D190" s="41">
        <v>2399.5100000000002</v>
      </c>
    </row>
    <row r="191" spans="1:4" x14ac:dyDescent="0.3">
      <c r="A191" s="97">
        <v>170</v>
      </c>
      <c r="B191" s="97" t="s">
        <v>170</v>
      </c>
      <c r="C191" s="167" t="s">
        <v>163</v>
      </c>
      <c r="D191" s="41">
        <v>2799.46</v>
      </c>
    </row>
    <row r="192" spans="1:4" x14ac:dyDescent="0.3">
      <c r="A192" s="97">
        <v>171</v>
      </c>
      <c r="B192" s="97" t="s">
        <v>171</v>
      </c>
      <c r="C192" s="167" t="s">
        <v>163</v>
      </c>
      <c r="D192" s="41">
        <v>2799.46</v>
      </c>
    </row>
    <row r="193" spans="1:4" ht="31.2" x14ac:dyDescent="0.3">
      <c r="A193" s="179"/>
      <c r="B193" s="97" t="s">
        <v>172</v>
      </c>
      <c r="C193" s="167"/>
      <c r="D193" s="41"/>
    </row>
    <row r="194" spans="1:4" x14ac:dyDescent="0.3">
      <c r="A194" s="97">
        <v>172</v>
      </c>
      <c r="B194" s="97" t="s">
        <v>68</v>
      </c>
      <c r="C194" s="167" t="s">
        <v>163</v>
      </c>
      <c r="D194" s="41">
        <v>289.14999999999998</v>
      </c>
    </row>
    <row r="195" spans="1:4" x14ac:dyDescent="0.3">
      <c r="A195" s="97">
        <v>173</v>
      </c>
      <c r="B195" s="97" t="s">
        <v>164</v>
      </c>
      <c r="C195" s="167" t="s">
        <v>163</v>
      </c>
      <c r="D195" s="41">
        <v>473.77</v>
      </c>
    </row>
    <row r="196" spans="1:4" x14ac:dyDescent="0.3">
      <c r="A196" s="97">
        <v>174</v>
      </c>
      <c r="B196" s="97" t="s">
        <v>165</v>
      </c>
      <c r="C196" s="167" t="s">
        <v>163</v>
      </c>
      <c r="D196" s="41">
        <v>775.21</v>
      </c>
    </row>
    <row r="197" spans="1:4" x14ac:dyDescent="0.3">
      <c r="A197" s="97">
        <v>175</v>
      </c>
      <c r="B197" s="97" t="s">
        <v>166</v>
      </c>
      <c r="C197" s="167" t="s">
        <v>163</v>
      </c>
      <c r="D197" s="41">
        <v>1021.39</v>
      </c>
    </row>
    <row r="198" spans="1:4" x14ac:dyDescent="0.3">
      <c r="A198" s="97">
        <v>176</v>
      </c>
      <c r="B198" s="97" t="s">
        <v>167</v>
      </c>
      <c r="C198" s="167" t="s">
        <v>163</v>
      </c>
      <c r="D198" s="41">
        <v>1279.73</v>
      </c>
    </row>
    <row r="199" spans="1:4" x14ac:dyDescent="0.3">
      <c r="A199" s="97">
        <v>177</v>
      </c>
      <c r="B199" s="97" t="s">
        <v>168</v>
      </c>
      <c r="C199" s="167" t="s">
        <v>163</v>
      </c>
      <c r="D199" s="41">
        <v>1562.72</v>
      </c>
    </row>
    <row r="200" spans="1:4" x14ac:dyDescent="0.3">
      <c r="A200" s="97">
        <v>178</v>
      </c>
      <c r="B200" s="97" t="s">
        <v>169</v>
      </c>
      <c r="C200" s="167" t="s">
        <v>163</v>
      </c>
      <c r="D200" s="41">
        <v>1802.75</v>
      </c>
    </row>
    <row r="201" spans="1:4" x14ac:dyDescent="0.3">
      <c r="A201" s="97">
        <v>179</v>
      </c>
      <c r="B201" s="97" t="s">
        <v>170</v>
      </c>
      <c r="C201" s="167" t="s">
        <v>163</v>
      </c>
      <c r="D201" s="41">
        <v>2104.1999999999998</v>
      </c>
    </row>
    <row r="202" spans="1:4" x14ac:dyDescent="0.3">
      <c r="A202" s="97">
        <v>180</v>
      </c>
      <c r="B202" s="97" t="s">
        <v>171</v>
      </c>
      <c r="C202" s="167" t="s">
        <v>163</v>
      </c>
      <c r="D202" s="41">
        <v>2104.1999999999998</v>
      </c>
    </row>
    <row r="203" spans="1:4" ht="31.2" x14ac:dyDescent="0.3">
      <c r="A203" s="179"/>
      <c r="B203" s="97" t="s">
        <v>173</v>
      </c>
      <c r="C203" s="167"/>
      <c r="D203" s="41"/>
    </row>
    <row r="204" spans="1:4" x14ac:dyDescent="0.3">
      <c r="A204" s="97">
        <v>181</v>
      </c>
      <c r="B204" s="97" t="s">
        <v>174</v>
      </c>
      <c r="C204" s="167" t="s">
        <v>36</v>
      </c>
      <c r="D204" s="41">
        <v>670.52</v>
      </c>
    </row>
    <row r="205" spans="1:4" x14ac:dyDescent="0.3">
      <c r="A205" s="97">
        <v>182</v>
      </c>
      <c r="B205" s="97" t="s">
        <v>175</v>
      </c>
      <c r="C205" s="167" t="s">
        <v>36</v>
      </c>
      <c r="D205" s="41">
        <v>1590.52</v>
      </c>
    </row>
    <row r="206" spans="1:4" x14ac:dyDescent="0.3">
      <c r="A206" s="97">
        <v>183</v>
      </c>
      <c r="B206" s="97" t="s">
        <v>176</v>
      </c>
      <c r="C206" s="167" t="s">
        <v>36</v>
      </c>
      <c r="D206" s="41">
        <v>2380.52</v>
      </c>
    </row>
    <row r="207" spans="1:4" x14ac:dyDescent="0.3">
      <c r="A207" s="97">
        <v>184</v>
      </c>
      <c r="B207" s="97" t="s">
        <v>177</v>
      </c>
      <c r="C207" s="167" t="s">
        <v>36</v>
      </c>
      <c r="D207" s="41">
        <v>3016.21</v>
      </c>
    </row>
    <row r="208" spans="1:4" ht="31.2" x14ac:dyDescent="0.3">
      <c r="A208" s="179"/>
      <c r="B208" s="97" t="s">
        <v>179</v>
      </c>
      <c r="C208" s="167"/>
      <c r="D208" s="41"/>
    </row>
    <row r="209" spans="1:4" x14ac:dyDescent="0.3">
      <c r="A209" s="97">
        <v>185</v>
      </c>
      <c r="B209" s="97" t="s">
        <v>174</v>
      </c>
      <c r="C209" s="167" t="s">
        <v>36</v>
      </c>
      <c r="D209" s="41">
        <v>631.14</v>
      </c>
    </row>
    <row r="210" spans="1:4" x14ac:dyDescent="0.3">
      <c r="A210" s="97">
        <v>186</v>
      </c>
      <c r="B210" s="97" t="s">
        <v>175</v>
      </c>
      <c r="C210" s="167" t="s">
        <v>36</v>
      </c>
      <c r="D210" s="41">
        <v>1070.22</v>
      </c>
    </row>
    <row r="211" spans="1:4" x14ac:dyDescent="0.3">
      <c r="A211" s="97">
        <v>187</v>
      </c>
      <c r="B211" s="97" t="s">
        <v>176</v>
      </c>
      <c r="C211" s="167" t="s">
        <v>36</v>
      </c>
      <c r="D211" s="41">
        <v>1601.8</v>
      </c>
    </row>
    <row r="212" spans="1:4" x14ac:dyDescent="0.3">
      <c r="A212" s="97">
        <v>188</v>
      </c>
      <c r="B212" s="97" t="s">
        <v>177</v>
      </c>
      <c r="C212" s="167" t="s">
        <v>36</v>
      </c>
      <c r="D212" s="41">
        <v>2623.02</v>
      </c>
    </row>
    <row r="213" spans="1:4" ht="46.8" x14ac:dyDescent="0.3">
      <c r="A213" s="97">
        <v>189</v>
      </c>
      <c r="B213" s="97" t="s">
        <v>181</v>
      </c>
      <c r="C213" s="167" t="s">
        <v>182</v>
      </c>
      <c r="D213" s="41">
        <v>3996.4</v>
      </c>
    </row>
    <row r="214" spans="1:4" ht="46.8" x14ac:dyDescent="0.3">
      <c r="A214" s="167">
        <v>190</v>
      </c>
      <c r="B214" s="97" t="s">
        <v>183</v>
      </c>
      <c r="C214" s="167" t="s">
        <v>182</v>
      </c>
      <c r="D214" s="41">
        <v>2857.12</v>
      </c>
    </row>
    <row r="215" spans="1:4" x14ac:dyDescent="0.3">
      <c r="A215" s="167">
        <v>191</v>
      </c>
      <c r="B215" s="97" t="s">
        <v>184</v>
      </c>
      <c r="C215" s="167" t="s">
        <v>12</v>
      </c>
      <c r="D215" s="41">
        <v>282.60000000000002</v>
      </c>
    </row>
    <row r="216" spans="1:4" ht="31.2" x14ac:dyDescent="0.3">
      <c r="A216" s="167">
        <v>192</v>
      </c>
      <c r="B216" s="97" t="s">
        <v>185</v>
      </c>
      <c r="C216" s="167" t="s">
        <v>79</v>
      </c>
      <c r="D216" s="41">
        <v>176.48</v>
      </c>
    </row>
    <row r="217" spans="1:4" ht="31.2" x14ac:dyDescent="0.3">
      <c r="A217" s="167">
        <v>193</v>
      </c>
      <c r="B217" s="97" t="s">
        <v>186</v>
      </c>
      <c r="C217" s="167" t="s">
        <v>12</v>
      </c>
      <c r="D217" s="41">
        <v>259.55</v>
      </c>
    </row>
    <row r="218" spans="1:4" ht="31.2" x14ac:dyDescent="0.3">
      <c r="A218" s="167">
        <v>193</v>
      </c>
      <c r="B218" s="97" t="s">
        <v>187</v>
      </c>
      <c r="C218" s="167" t="s">
        <v>12</v>
      </c>
      <c r="D218" s="41">
        <v>290.7</v>
      </c>
    </row>
    <row r="219" spans="1:4" x14ac:dyDescent="0.3">
      <c r="A219" s="167">
        <v>195</v>
      </c>
      <c r="B219" s="97" t="s">
        <v>188</v>
      </c>
      <c r="C219" s="167" t="s">
        <v>12</v>
      </c>
      <c r="D219" s="41">
        <v>140.16</v>
      </c>
    </row>
    <row r="220" spans="1:4" x14ac:dyDescent="0.3">
      <c r="A220" s="167">
        <v>196</v>
      </c>
      <c r="B220" s="97" t="s">
        <v>189</v>
      </c>
      <c r="C220" s="167" t="s">
        <v>79</v>
      </c>
      <c r="D220" s="41">
        <v>155.71</v>
      </c>
    </row>
    <row r="221" spans="1:4" ht="31.2" x14ac:dyDescent="0.3">
      <c r="A221" s="167">
        <v>197</v>
      </c>
      <c r="B221" s="97" t="s">
        <v>190</v>
      </c>
      <c r="C221" s="167" t="s">
        <v>79</v>
      </c>
      <c r="D221" s="41">
        <v>148.4</v>
      </c>
    </row>
    <row r="222" spans="1:4" ht="31.2" x14ac:dyDescent="0.3">
      <c r="A222" s="167">
        <v>198</v>
      </c>
      <c r="B222" s="97" t="s">
        <v>191</v>
      </c>
      <c r="C222" s="167" t="s">
        <v>79</v>
      </c>
      <c r="D222" s="41">
        <v>122.45</v>
      </c>
    </row>
    <row r="223" spans="1:4" ht="31.2" x14ac:dyDescent="0.3">
      <c r="A223" s="167">
        <v>199</v>
      </c>
      <c r="B223" s="97" t="s">
        <v>192</v>
      </c>
      <c r="C223" s="167" t="s">
        <v>79</v>
      </c>
      <c r="D223" s="41">
        <v>115.34</v>
      </c>
    </row>
    <row r="224" spans="1:4" ht="31.2" x14ac:dyDescent="0.3">
      <c r="A224" s="167">
        <v>200</v>
      </c>
      <c r="B224" s="97" t="s">
        <v>193</v>
      </c>
      <c r="C224" s="167" t="s">
        <v>79</v>
      </c>
      <c r="D224" s="41">
        <v>129.77000000000001</v>
      </c>
    </row>
    <row r="225" spans="1:4" x14ac:dyDescent="0.3">
      <c r="A225" s="167">
        <v>201</v>
      </c>
      <c r="B225" s="97" t="s">
        <v>194</v>
      </c>
      <c r="C225" s="167" t="s">
        <v>79</v>
      </c>
      <c r="D225" s="41">
        <v>13.08</v>
      </c>
    </row>
    <row r="226" spans="1:4" x14ac:dyDescent="0.3">
      <c r="A226" s="167">
        <v>202</v>
      </c>
      <c r="B226" s="97" t="s">
        <v>195</v>
      </c>
      <c r="C226" s="167" t="s">
        <v>12</v>
      </c>
      <c r="D226" s="41">
        <v>81.75</v>
      </c>
    </row>
    <row r="227" spans="1:4" x14ac:dyDescent="0.3">
      <c r="A227" s="167">
        <v>203</v>
      </c>
      <c r="B227" s="97" t="s">
        <v>196</v>
      </c>
      <c r="C227" s="37" t="s">
        <v>197</v>
      </c>
      <c r="D227" s="41">
        <v>675.41</v>
      </c>
    </row>
    <row r="228" spans="1:4" x14ac:dyDescent="0.3">
      <c r="A228" s="184" t="s">
        <v>261</v>
      </c>
      <c r="B228" s="97" t="s">
        <v>196</v>
      </c>
      <c r="C228" s="37" t="s">
        <v>197</v>
      </c>
      <c r="D228" s="41">
        <v>485.22</v>
      </c>
    </row>
    <row r="229" spans="1:4" x14ac:dyDescent="0.3">
      <c r="A229" s="184" t="s">
        <v>262</v>
      </c>
      <c r="B229" s="97" t="s">
        <v>196</v>
      </c>
      <c r="C229" s="37" t="s">
        <v>197</v>
      </c>
      <c r="D229" s="43">
        <v>562.86</v>
      </c>
    </row>
    <row r="230" spans="1:4" x14ac:dyDescent="0.3">
      <c r="A230" s="184" t="s">
        <v>263</v>
      </c>
      <c r="B230" s="97" t="s">
        <v>196</v>
      </c>
      <c r="C230" s="37" t="s">
        <v>197</v>
      </c>
      <c r="D230" s="43">
        <v>388.36</v>
      </c>
    </row>
    <row r="231" spans="1:4" x14ac:dyDescent="0.3">
      <c r="A231" s="184" t="s">
        <v>264</v>
      </c>
      <c r="B231" s="97" t="s">
        <v>196</v>
      </c>
      <c r="C231" s="37" t="s">
        <v>197</v>
      </c>
      <c r="D231" s="41">
        <v>586.84</v>
      </c>
    </row>
    <row r="232" spans="1:4" x14ac:dyDescent="0.3">
      <c r="A232" s="184" t="s">
        <v>265</v>
      </c>
      <c r="B232" s="97" t="s">
        <v>196</v>
      </c>
      <c r="C232" s="37" t="s">
        <v>197</v>
      </c>
      <c r="D232" s="43">
        <v>1432.29</v>
      </c>
    </row>
    <row r="233" spans="1:4" x14ac:dyDescent="0.3">
      <c r="A233" s="184" t="s">
        <v>266</v>
      </c>
      <c r="B233" s="97" t="s">
        <v>196</v>
      </c>
      <c r="C233" s="37" t="s">
        <v>197</v>
      </c>
      <c r="D233" s="41">
        <v>569.72</v>
      </c>
    </row>
    <row r="234" spans="1:4" x14ac:dyDescent="0.3">
      <c r="A234" s="184" t="s">
        <v>267</v>
      </c>
      <c r="B234" s="97" t="s">
        <v>196</v>
      </c>
      <c r="C234" s="37" t="s">
        <v>197</v>
      </c>
      <c r="D234" s="43">
        <v>335.9</v>
      </c>
    </row>
    <row r="235" spans="1:4" x14ac:dyDescent="0.3">
      <c r="A235" s="184" t="s">
        <v>268</v>
      </c>
      <c r="B235" s="178" t="s">
        <v>196</v>
      </c>
      <c r="C235" s="168" t="s">
        <v>197</v>
      </c>
      <c r="D235" s="41">
        <v>583.14</v>
      </c>
    </row>
    <row r="236" spans="1:4" x14ac:dyDescent="0.3">
      <c r="A236" s="184" t="s">
        <v>269</v>
      </c>
      <c r="B236" s="178" t="s">
        <v>196</v>
      </c>
      <c r="C236" s="168" t="s">
        <v>197</v>
      </c>
      <c r="D236" s="41">
        <v>496.65</v>
      </c>
    </row>
    <row r="237" spans="1:4" x14ac:dyDescent="0.3">
      <c r="A237" s="184" t="s">
        <v>270</v>
      </c>
      <c r="B237" s="178" t="s">
        <v>196</v>
      </c>
      <c r="C237" s="168" t="s">
        <v>197</v>
      </c>
      <c r="D237" s="41">
        <v>581.88</v>
      </c>
    </row>
    <row r="238" spans="1:4" x14ac:dyDescent="0.3">
      <c r="A238" s="167">
        <v>204</v>
      </c>
      <c r="B238" s="97" t="s">
        <v>198</v>
      </c>
      <c r="C238" s="167" t="s">
        <v>79</v>
      </c>
      <c r="D238" s="41">
        <v>14.93</v>
      </c>
    </row>
    <row r="239" spans="1:4" x14ac:dyDescent="0.3">
      <c r="A239" s="167">
        <v>205</v>
      </c>
      <c r="B239" s="97" t="s">
        <v>199</v>
      </c>
      <c r="C239" s="167" t="s">
        <v>36</v>
      </c>
      <c r="D239" s="41">
        <v>84.68</v>
      </c>
    </row>
    <row r="240" spans="1:4" x14ac:dyDescent="0.3">
      <c r="A240" s="167">
        <v>206</v>
      </c>
      <c r="B240" s="97" t="s">
        <v>200</v>
      </c>
      <c r="C240" s="167" t="s">
        <v>36</v>
      </c>
      <c r="D240" s="43">
        <v>220.84</v>
      </c>
    </row>
    <row r="241" spans="1:4" ht="31.2" x14ac:dyDescent="0.3">
      <c r="A241" s="167">
        <v>207</v>
      </c>
      <c r="B241" s="97" t="s">
        <v>201</v>
      </c>
      <c r="C241" s="167" t="s">
        <v>36</v>
      </c>
      <c r="D241" s="41">
        <v>606.71</v>
      </c>
    </row>
    <row r="242" spans="1:4" x14ac:dyDescent="0.3">
      <c r="A242" s="167">
        <v>208</v>
      </c>
      <c r="B242" s="97" t="s">
        <v>202</v>
      </c>
      <c r="C242" s="167" t="s">
        <v>36</v>
      </c>
      <c r="D242" s="41">
        <v>84.68</v>
      </c>
    </row>
    <row r="243" spans="1:4" x14ac:dyDescent="0.3">
      <c r="A243" s="167">
        <v>209</v>
      </c>
      <c r="B243" s="97" t="s">
        <v>203</v>
      </c>
      <c r="C243" s="167" t="s">
        <v>36</v>
      </c>
      <c r="D243" s="43">
        <v>97.71</v>
      </c>
    </row>
    <row r="244" spans="1:4" x14ac:dyDescent="0.3">
      <c r="A244" s="167">
        <v>210</v>
      </c>
      <c r="B244" s="97" t="s">
        <v>239</v>
      </c>
      <c r="C244" s="167"/>
      <c r="D244" s="43">
        <v>127.68</v>
      </c>
    </row>
    <row r="245" spans="1:4" x14ac:dyDescent="0.3">
      <c r="A245" s="167">
        <v>211</v>
      </c>
      <c r="B245" s="97" t="s">
        <v>204</v>
      </c>
      <c r="C245" s="167" t="s">
        <v>36</v>
      </c>
      <c r="D245" s="41">
        <v>37.479999999999997</v>
      </c>
    </row>
    <row r="246" spans="1:4" x14ac:dyDescent="0.3">
      <c r="A246" s="167">
        <v>212</v>
      </c>
      <c r="B246" s="97" t="s">
        <v>205</v>
      </c>
      <c r="C246" s="167" t="s">
        <v>206</v>
      </c>
      <c r="D246" s="41">
        <v>105.52</v>
      </c>
    </row>
    <row r="247" spans="1:4" x14ac:dyDescent="0.3">
      <c r="A247" s="167">
        <v>213</v>
      </c>
      <c r="B247" s="97" t="s">
        <v>207</v>
      </c>
      <c r="C247" s="167" t="s">
        <v>36</v>
      </c>
      <c r="D247" s="41">
        <v>202.8</v>
      </c>
    </row>
    <row r="248" spans="1:4" ht="31.2" x14ac:dyDescent="0.3">
      <c r="A248" s="167">
        <v>214</v>
      </c>
      <c r="B248" s="97" t="s">
        <v>240</v>
      </c>
      <c r="C248" s="97" t="s">
        <v>208</v>
      </c>
      <c r="D248" s="168">
        <v>214.2</v>
      </c>
    </row>
    <row r="249" spans="1:4" ht="31.2" x14ac:dyDescent="0.3">
      <c r="A249" s="167">
        <v>215</v>
      </c>
      <c r="B249" s="97" t="s">
        <v>241</v>
      </c>
      <c r="C249" s="97" t="s">
        <v>208</v>
      </c>
      <c r="D249" s="168">
        <v>214.2</v>
      </c>
    </row>
    <row r="250" spans="1:4" ht="31.2" x14ac:dyDescent="0.3">
      <c r="A250" s="167">
        <v>216</v>
      </c>
      <c r="B250" s="97" t="s">
        <v>242</v>
      </c>
      <c r="C250" s="97" t="s">
        <v>208</v>
      </c>
      <c r="D250" s="41">
        <v>325.69</v>
      </c>
    </row>
    <row r="251" spans="1:4" ht="31.2" x14ac:dyDescent="0.3">
      <c r="A251" s="167">
        <v>217</v>
      </c>
      <c r="B251" s="97" t="s">
        <v>243</v>
      </c>
      <c r="C251" s="97" t="s">
        <v>208</v>
      </c>
      <c r="D251" s="41">
        <v>384.54</v>
      </c>
    </row>
    <row r="252" spans="1:4" ht="31.2" x14ac:dyDescent="0.3">
      <c r="A252" s="167">
        <v>218</v>
      </c>
      <c r="B252" s="97" t="s">
        <v>244</v>
      </c>
      <c r="C252" s="97" t="s">
        <v>208</v>
      </c>
      <c r="D252" s="41">
        <v>925.64</v>
      </c>
    </row>
    <row r="253" spans="1:4" ht="31.2" x14ac:dyDescent="0.3">
      <c r="A253" s="167">
        <v>219</v>
      </c>
      <c r="B253" s="97" t="s">
        <v>209</v>
      </c>
      <c r="C253" s="97" t="s">
        <v>36</v>
      </c>
      <c r="D253" s="41">
        <v>212.48</v>
      </c>
    </row>
    <row r="254" spans="1:4" ht="31.2" x14ac:dyDescent="0.3">
      <c r="A254" s="167">
        <v>220</v>
      </c>
      <c r="B254" s="97" t="s">
        <v>210</v>
      </c>
      <c r="C254" s="97" t="s">
        <v>36</v>
      </c>
      <c r="D254" s="41">
        <v>296.10000000000002</v>
      </c>
    </row>
    <row r="255" spans="1:4" ht="31.2" x14ac:dyDescent="0.3">
      <c r="A255" s="167">
        <v>221</v>
      </c>
      <c r="B255" s="97" t="s">
        <v>271</v>
      </c>
      <c r="C255" s="97" t="s">
        <v>212</v>
      </c>
      <c r="D255" s="41">
        <v>53.46</v>
      </c>
    </row>
    <row r="256" spans="1:4" ht="46.8" x14ac:dyDescent="0.3">
      <c r="A256" s="167">
        <v>222</v>
      </c>
      <c r="B256" s="97" t="s">
        <v>213</v>
      </c>
      <c r="C256" s="97" t="s">
        <v>214</v>
      </c>
      <c r="D256" s="41">
        <v>3071.38</v>
      </c>
    </row>
    <row r="257" spans="1:4" x14ac:dyDescent="0.3">
      <c r="A257" s="167">
        <v>223</v>
      </c>
      <c r="B257" s="97" t="s">
        <v>215</v>
      </c>
      <c r="C257" s="97" t="s">
        <v>36</v>
      </c>
      <c r="D257" s="41">
        <v>1020.54</v>
      </c>
    </row>
    <row r="258" spans="1:4" x14ac:dyDescent="0.3">
      <c r="A258" s="167">
        <v>224</v>
      </c>
      <c r="B258" s="97" t="s">
        <v>247</v>
      </c>
      <c r="C258" s="97" t="s">
        <v>245</v>
      </c>
      <c r="D258" s="41">
        <v>441.82</v>
      </c>
    </row>
    <row r="259" spans="1:4" x14ac:dyDescent="0.3">
      <c r="A259" s="167">
        <v>225</v>
      </c>
      <c r="B259" s="97" t="s">
        <v>216</v>
      </c>
      <c r="C259" s="97" t="s">
        <v>36</v>
      </c>
      <c r="D259" s="41">
        <v>3616.62</v>
      </c>
    </row>
    <row r="260" spans="1:4" x14ac:dyDescent="0.3">
      <c r="A260" s="167">
        <v>226</v>
      </c>
      <c r="B260" s="97" t="s">
        <v>217</v>
      </c>
      <c r="C260" s="97" t="s">
        <v>36</v>
      </c>
      <c r="D260" s="41">
        <v>61.292000000000002</v>
      </c>
    </row>
    <row r="261" spans="1:4" x14ac:dyDescent="0.3">
      <c r="A261" s="97">
        <v>227</v>
      </c>
      <c r="B261" s="97" t="s">
        <v>219</v>
      </c>
      <c r="C261" s="97" t="s">
        <v>220</v>
      </c>
      <c r="D261" s="41">
        <v>491.84</v>
      </c>
    </row>
    <row r="262" spans="1:4" ht="31.2" x14ac:dyDescent="0.3">
      <c r="A262" s="97">
        <v>228</v>
      </c>
      <c r="B262" s="97" t="s">
        <v>246</v>
      </c>
      <c r="C262" s="97" t="s">
        <v>214</v>
      </c>
      <c r="D262" s="41">
        <v>2084.7199999999998</v>
      </c>
    </row>
    <row r="264" spans="1:4" ht="46.8" x14ac:dyDescent="0.3">
      <c r="B264" s="189" t="s">
        <v>470</v>
      </c>
    </row>
    <row r="265" spans="1:4" ht="39.6" x14ac:dyDescent="0.3">
      <c r="A265" s="190">
        <v>1</v>
      </c>
      <c r="B265" s="191" t="s">
        <v>272</v>
      </c>
      <c r="C265" s="192" t="s">
        <v>79</v>
      </c>
      <c r="D265" s="204">
        <v>2136.11</v>
      </c>
    </row>
    <row r="266" spans="1:4" ht="39.6" x14ac:dyDescent="0.3">
      <c r="A266" s="190">
        <v>2</v>
      </c>
      <c r="B266" s="191" t="s">
        <v>273</v>
      </c>
      <c r="C266" s="192" t="s">
        <v>79</v>
      </c>
      <c r="D266" s="204">
        <v>2189.15</v>
      </c>
    </row>
    <row r="267" spans="1:4" ht="44.4" customHeight="1" x14ac:dyDescent="0.3">
      <c r="A267" s="190">
        <v>3</v>
      </c>
      <c r="B267" s="191" t="s">
        <v>274</v>
      </c>
      <c r="C267" s="192" t="s">
        <v>79</v>
      </c>
      <c r="D267" s="204">
        <v>2096.4</v>
      </c>
    </row>
    <row r="268" spans="1:4" ht="37.200000000000003" customHeight="1" x14ac:dyDescent="0.3">
      <c r="A268" s="190">
        <v>4</v>
      </c>
      <c r="B268" s="191" t="s">
        <v>275</v>
      </c>
      <c r="C268" s="192" t="s">
        <v>79</v>
      </c>
      <c r="D268" s="204">
        <v>2229.85</v>
      </c>
    </row>
    <row r="269" spans="1:4" ht="48.6" customHeight="1" x14ac:dyDescent="0.3">
      <c r="A269" s="190">
        <v>5</v>
      </c>
      <c r="B269" s="191" t="s">
        <v>276</v>
      </c>
      <c r="C269" s="192" t="s">
        <v>79</v>
      </c>
      <c r="D269" s="204">
        <v>2149.5100000000002</v>
      </c>
    </row>
    <row r="270" spans="1:4" ht="44.4" customHeight="1" x14ac:dyDescent="0.3">
      <c r="A270" s="190">
        <v>6</v>
      </c>
      <c r="B270" s="191" t="s">
        <v>277</v>
      </c>
      <c r="C270" s="192" t="s">
        <v>79</v>
      </c>
      <c r="D270" s="204">
        <v>2076.6799999999998</v>
      </c>
    </row>
    <row r="271" spans="1:4" ht="39.6" x14ac:dyDescent="0.3">
      <c r="A271" s="190">
        <v>7</v>
      </c>
      <c r="B271" s="191" t="s">
        <v>278</v>
      </c>
      <c r="C271" s="192" t="s">
        <v>79</v>
      </c>
      <c r="D271" s="204">
        <v>2936.03</v>
      </c>
    </row>
    <row r="272" spans="1:4" ht="39.6" x14ac:dyDescent="0.3">
      <c r="A272" s="190">
        <v>8</v>
      </c>
      <c r="B272" s="191" t="s">
        <v>279</v>
      </c>
      <c r="C272" s="192" t="s">
        <v>79</v>
      </c>
      <c r="D272" s="204">
        <v>3256.22</v>
      </c>
    </row>
    <row r="273" spans="1:4" ht="39.6" x14ac:dyDescent="0.3">
      <c r="A273" s="190">
        <v>9</v>
      </c>
      <c r="B273" s="191" t="s">
        <v>280</v>
      </c>
      <c r="C273" s="192" t="s">
        <v>79</v>
      </c>
      <c r="D273" s="204">
        <v>2987.32</v>
      </c>
    </row>
    <row r="274" spans="1:4" ht="39.6" x14ac:dyDescent="0.3">
      <c r="A274" s="190">
        <v>10</v>
      </c>
      <c r="B274" s="191" t="s">
        <v>281</v>
      </c>
      <c r="C274" s="192" t="s">
        <v>79</v>
      </c>
      <c r="D274" s="204">
        <v>2982.17</v>
      </c>
    </row>
    <row r="275" spans="1:4" ht="39.6" x14ac:dyDescent="0.3">
      <c r="A275" s="190">
        <v>11</v>
      </c>
      <c r="B275" s="191" t="s">
        <v>282</v>
      </c>
      <c r="C275" s="192" t="s">
        <v>79</v>
      </c>
      <c r="D275" s="204">
        <v>2708.82</v>
      </c>
    </row>
    <row r="276" spans="1:4" ht="39.6" x14ac:dyDescent="0.3">
      <c r="A276" s="190">
        <v>12</v>
      </c>
      <c r="B276" s="191" t="s">
        <v>283</v>
      </c>
      <c r="C276" s="192" t="s">
        <v>79</v>
      </c>
      <c r="D276" s="204">
        <v>2509.73</v>
      </c>
    </row>
    <row r="277" spans="1:4" ht="26.4" x14ac:dyDescent="0.3">
      <c r="A277" s="190">
        <v>13</v>
      </c>
      <c r="B277" s="191" t="s">
        <v>284</v>
      </c>
      <c r="C277" s="192" t="s">
        <v>79</v>
      </c>
      <c r="D277" s="204">
        <v>1066.28</v>
      </c>
    </row>
    <row r="278" spans="1:4" ht="39.6" x14ac:dyDescent="0.3">
      <c r="A278" s="190">
        <v>14</v>
      </c>
      <c r="B278" s="191" t="s">
        <v>285</v>
      </c>
      <c r="C278" s="192" t="s">
        <v>79</v>
      </c>
      <c r="D278" s="204">
        <v>820.36</v>
      </c>
    </row>
    <row r="279" spans="1:4" ht="39.6" x14ac:dyDescent="0.3">
      <c r="A279" s="190">
        <v>15</v>
      </c>
      <c r="B279" s="191" t="s">
        <v>286</v>
      </c>
      <c r="C279" s="192" t="s">
        <v>79</v>
      </c>
      <c r="D279" s="204">
        <v>723.18</v>
      </c>
    </row>
    <row r="280" spans="1:4" ht="39.6" x14ac:dyDescent="0.3">
      <c r="A280" s="190">
        <v>16</v>
      </c>
      <c r="B280" s="193" t="s">
        <v>287</v>
      </c>
      <c r="C280" s="192" t="s">
        <v>79</v>
      </c>
      <c r="D280" s="204">
        <v>650.87</v>
      </c>
    </row>
    <row r="281" spans="1:4" ht="39.6" x14ac:dyDescent="0.3">
      <c r="A281" s="190">
        <v>17</v>
      </c>
      <c r="B281" s="191" t="s">
        <v>288</v>
      </c>
      <c r="C281" s="192" t="s">
        <v>79</v>
      </c>
      <c r="D281" s="204">
        <v>1559.22</v>
      </c>
    </row>
    <row r="282" spans="1:4" ht="39.6" x14ac:dyDescent="0.3">
      <c r="A282" s="190">
        <v>18</v>
      </c>
      <c r="B282" s="191" t="s">
        <v>289</v>
      </c>
      <c r="C282" s="192" t="s">
        <v>79</v>
      </c>
      <c r="D282" s="204">
        <v>1147.43</v>
      </c>
    </row>
    <row r="283" spans="1:4" ht="39.6" x14ac:dyDescent="0.3">
      <c r="A283" s="190">
        <v>19</v>
      </c>
      <c r="B283" s="191" t="s">
        <v>290</v>
      </c>
      <c r="C283" s="192" t="s">
        <v>79</v>
      </c>
      <c r="D283" s="204">
        <v>1062.43</v>
      </c>
    </row>
    <row r="284" spans="1:4" ht="39.6" x14ac:dyDescent="0.3">
      <c r="A284" s="190">
        <v>20</v>
      </c>
      <c r="B284" s="191" t="s">
        <v>291</v>
      </c>
      <c r="C284" s="192" t="s">
        <v>79</v>
      </c>
      <c r="D284" s="204">
        <v>994.51</v>
      </c>
    </row>
    <row r="285" spans="1:4" ht="26.4" x14ac:dyDescent="0.3">
      <c r="A285" s="190">
        <v>21</v>
      </c>
      <c r="B285" s="191" t="s">
        <v>292</v>
      </c>
      <c r="C285" s="192" t="s">
        <v>293</v>
      </c>
      <c r="D285" s="204">
        <v>3982.73</v>
      </c>
    </row>
    <row r="286" spans="1:4" ht="26.4" x14ac:dyDescent="0.3">
      <c r="A286" s="190">
        <v>22</v>
      </c>
      <c r="B286" s="191" t="s">
        <v>294</v>
      </c>
      <c r="C286" s="192" t="s">
        <v>182</v>
      </c>
      <c r="D286" s="204">
        <v>2847.29</v>
      </c>
    </row>
    <row r="287" spans="1:4" ht="14.4" x14ac:dyDescent="0.3">
      <c r="A287" s="190">
        <v>23</v>
      </c>
      <c r="B287" s="191" t="s">
        <v>189</v>
      </c>
      <c r="C287" s="192" t="s">
        <v>79</v>
      </c>
      <c r="D287" s="205">
        <v>154.47999999999999</v>
      </c>
    </row>
    <row r="288" spans="1:4" ht="26.4" x14ac:dyDescent="0.3">
      <c r="A288" s="190">
        <v>24</v>
      </c>
      <c r="B288" s="191" t="s">
        <v>295</v>
      </c>
      <c r="C288" s="192" t="s">
        <v>296</v>
      </c>
      <c r="D288" s="204">
        <v>11350.96</v>
      </c>
    </row>
    <row r="289" spans="1:4" ht="26.4" x14ac:dyDescent="0.3">
      <c r="A289" s="190">
        <v>25</v>
      </c>
      <c r="B289" s="191" t="s">
        <v>297</v>
      </c>
      <c r="C289" s="192" t="s">
        <v>79</v>
      </c>
      <c r="D289" s="204">
        <v>128.75</v>
      </c>
    </row>
    <row r="290" spans="1:4" ht="26.4" x14ac:dyDescent="0.3">
      <c r="A290" s="190">
        <v>26</v>
      </c>
      <c r="B290" s="191" t="s">
        <v>298</v>
      </c>
      <c r="C290" s="192" t="s">
        <v>79</v>
      </c>
      <c r="D290" s="204">
        <v>114.44</v>
      </c>
    </row>
    <row r="291" spans="1:4" ht="14.4" x14ac:dyDescent="0.3">
      <c r="A291" s="190">
        <v>27</v>
      </c>
      <c r="B291" s="191" t="s">
        <v>299</v>
      </c>
      <c r="C291" s="192" t="s">
        <v>79</v>
      </c>
      <c r="D291" s="204">
        <v>13.08</v>
      </c>
    </row>
    <row r="292" spans="1:4" ht="14.4" x14ac:dyDescent="0.3">
      <c r="A292" s="190">
        <v>28</v>
      </c>
      <c r="B292" s="191" t="s">
        <v>299</v>
      </c>
      <c r="C292" s="192" t="s">
        <v>300</v>
      </c>
      <c r="D292" s="204">
        <v>81.75</v>
      </c>
    </row>
    <row r="293" spans="1:4" ht="14.4" x14ac:dyDescent="0.3">
      <c r="A293" s="190">
        <v>29</v>
      </c>
      <c r="B293" s="194" t="s">
        <v>196</v>
      </c>
      <c r="C293" s="195" t="s">
        <v>301</v>
      </c>
      <c r="D293" s="204">
        <v>674.07</v>
      </c>
    </row>
    <row r="294" spans="1:4" ht="14.4" x14ac:dyDescent="0.3">
      <c r="A294" s="196" t="s">
        <v>302</v>
      </c>
      <c r="B294" s="194" t="str">
        <f t="shared" ref="B294:C297" si="0">B293</f>
        <v>Робота автотранспорту та механізмів</v>
      </c>
      <c r="C294" s="195" t="str">
        <f t="shared" si="0"/>
        <v>маш-год</v>
      </c>
      <c r="D294" s="204">
        <v>483.99</v>
      </c>
    </row>
    <row r="295" spans="1:4" ht="14.4" x14ac:dyDescent="0.3">
      <c r="A295" s="196" t="s">
        <v>303</v>
      </c>
      <c r="B295" s="194" t="str">
        <f t="shared" si="0"/>
        <v>Робота автотранспорту та механізмів</v>
      </c>
      <c r="C295" s="195" t="str">
        <f t="shared" si="0"/>
        <v>маш-год</v>
      </c>
      <c r="D295" s="205">
        <v>388.32</v>
      </c>
    </row>
    <row r="296" spans="1:4" ht="14.4" x14ac:dyDescent="0.3">
      <c r="A296" s="196" t="s">
        <v>304</v>
      </c>
      <c r="B296" s="194" t="str">
        <f t="shared" si="0"/>
        <v>Робота автотранспорту та механізмів</v>
      </c>
      <c r="C296" s="195" t="str">
        <f t="shared" si="0"/>
        <v>маш-год</v>
      </c>
      <c r="D296" s="204">
        <v>586.47</v>
      </c>
    </row>
    <row r="297" spans="1:4" ht="14.4" x14ac:dyDescent="0.3">
      <c r="A297" s="196" t="s">
        <v>305</v>
      </c>
      <c r="B297" s="194" t="str">
        <f t="shared" si="0"/>
        <v>Робота автотранспорту та механізмів</v>
      </c>
      <c r="C297" s="195" t="str">
        <f t="shared" si="0"/>
        <v>маш-год</v>
      </c>
      <c r="D297" s="205">
        <v>562.86</v>
      </c>
    </row>
    <row r="298" spans="1:4" ht="14.4" x14ac:dyDescent="0.3">
      <c r="A298" s="190">
        <v>30</v>
      </c>
      <c r="B298" s="197" t="s">
        <v>306</v>
      </c>
      <c r="C298" s="192" t="s">
        <v>214</v>
      </c>
      <c r="D298" s="204">
        <v>40357.74</v>
      </c>
    </row>
    <row r="299" spans="1:4" ht="26.4" x14ac:dyDescent="0.3">
      <c r="A299" s="190">
        <v>31</v>
      </c>
      <c r="B299" s="198" t="s">
        <v>307</v>
      </c>
      <c r="C299" s="199" t="str">
        <f>C298</f>
        <v>насос</v>
      </c>
      <c r="D299" s="199">
        <v>19503.240000000002</v>
      </c>
    </row>
    <row r="300" spans="1:4" ht="26.4" x14ac:dyDescent="0.3">
      <c r="A300" s="190">
        <v>32</v>
      </c>
      <c r="B300" s="191" t="s">
        <v>308</v>
      </c>
      <c r="C300" s="192" t="s">
        <v>245</v>
      </c>
      <c r="D300" s="204">
        <v>22468.13</v>
      </c>
    </row>
    <row r="301" spans="1:4" ht="26.4" x14ac:dyDescent="0.3">
      <c r="A301" s="190">
        <v>33</v>
      </c>
      <c r="B301" s="191" t="s">
        <v>309</v>
      </c>
      <c r="C301" s="192" t="s">
        <v>214</v>
      </c>
      <c r="D301" s="204">
        <v>128051.11</v>
      </c>
    </row>
    <row r="302" spans="1:4" ht="39.6" x14ac:dyDescent="0.3">
      <c r="A302" s="190">
        <v>34</v>
      </c>
      <c r="B302" s="191" t="s">
        <v>310</v>
      </c>
      <c r="C302" s="192" t="s">
        <v>208</v>
      </c>
      <c r="D302" s="204">
        <v>239708.94</v>
      </c>
    </row>
    <row r="303" spans="1:4" ht="27" x14ac:dyDescent="0.3">
      <c r="A303" s="190">
        <v>35</v>
      </c>
      <c r="B303" s="200" t="s">
        <v>311</v>
      </c>
      <c r="C303" s="201" t="str">
        <f>C314</f>
        <v>шт</v>
      </c>
      <c r="D303" s="199">
        <v>19513.25</v>
      </c>
    </row>
    <row r="304" spans="1:4" ht="26.4" x14ac:dyDescent="0.3">
      <c r="A304" s="190">
        <v>36</v>
      </c>
      <c r="B304" s="202" t="s">
        <v>312</v>
      </c>
      <c r="C304" s="201" t="str">
        <f>C305</f>
        <v>100 шт</v>
      </c>
      <c r="D304" s="199">
        <v>233695.97</v>
      </c>
    </row>
    <row r="305" spans="1:4" ht="26.4" x14ac:dyDescent="0.3">
      <c r="A305" s="190">
        <v>37</v>
      </c>
      <c r="B305" s="191" t="s">
        <v>313</v>
      </c>
      <c r="C305" s="192" t="s">
        <v>40</v>
      </c>
      <c r="D305" s="204">
        <v>338593.87</v>
      </c>
    </row>
    <row r="306" spans="1:4" ht="26.4" x14ac:dyDescent="0.3">
      <c r="A306" s="190">
        <v>38</v>
      </c>
      <c r="B306" s="191" t="s">
        <v>314</v>
      </c>
      <c r="C306" s="192" t="s">
        <v>40</v>
      </c>
      <c r="D306" s="204">
        <v>413817.17</v>
      </c>
    </row>
    <row r="307" spans="1:4" ht="14.4" x14ac:dyDescent="0.3">
      <c r="A307" s="190">
        <v>39</v>
      </c>
      <c r="B307" s="191" t="s">
        <v>315</v>
      </c>
      <c r="C307" s="192" t="s">
        <v>36</v>
      </c>
      <c r="D307" s="204">
        <v>686.75</v>
      </c>
    </row>
    <row r="308" spans="1:4" ht="26.4" x14ac:dyDescent="0.3">
      <c r="A308" s="190">
        <v>40</v>
      </c>
      <c r="B308" s="191" t="s">
        <v>316</v>
      </c>
      <c r="C308" s="192" t="s">
        <v>36</v>
      </c>
      <c r="D308" s="204">
        <v>197.04</v>
      </c>
    </row>
    <row r="309" spans="1:4" ht="26.4" x14ac:dyDescent="0.3">
      <c r="A309" s="190">
        <v>41</v>
      </c>
      <c r="B309" s="191" t="s">
        <v>317</v>
      </c>
      <c r="C309" s="192" t="s">
        <v>36</v>
      </c>
      <c r="D309" s="204">
        <v>238.3</v>
      </c>
    </row>
    <row r="310" spans="1:4" ht="26.4" x14ac:dyDescent="0.3">
      <c r="A310" s="190">
        <v>42</v>
      </c>
      <c r="B310" s="191" t="s">
        <v>318</v>
      </c>
      <c r="C310" s="192" t="s">
        <v>36</v>
      </c>
      <c r="D310" s="204">
        <v>262.95999999999998</v>
      </c>
    </row>
    <row r="311" spans="1:4" ht="14.4" x14ac:dyDescent="0.3">
      <c r="A311" s="190">
        <v>43</v>
      </c>
      <c r="B311" s="193" t="s">
        <v>319</v>
      </c>
      <c r="C311" s="192" t="s">
        <v>40</v>
      </c>
      <c r="D311" s="204">
        <v>44278.45</v>
      </c>
    </row>
    <row r="312" spans="1:4" ht="39.6" x14ac:dyDescent="0.3">
      <c r="A312" s="190">
        <v>44</v>
      </c>
      <c r="B312" s="191" t="s">
        <v>320</v>
      </c>
      <c r="C312" s="192" t="s">
        <v>245</v>
      </c>
      <c r="D312" s="204">
        <v>28127.66</v>
      </c>
    </row>
    <row r="313" spans="1:4" ht="39.6" x14ac:dyDescent="0.3">
      <c r="A313" s="190">
        <v>45</v>
      </c>
      <c r="B313" s="191" t="s">
        <v>321</v>
      </c>
      <c r="C313" s="192" t="s">
        <v>245</v>
      </c>
      <c r="D313" s="204">
        <v>16004.15</v>
      </c>
    </row>
    <row r="314" spans="1:4" ht="14.4" x14ac:dyDescent="0.3">
      <c r="A314" s="190">
        <v>46</v>
      </c>
      <c r="B314" s="191" t="s">
        <v>322</v>
      </c>
      <c r="C314" s="192" t="s">
        <v>36</v>
      </c>
      <c r="D314" s="204">
        <v>281.86</v>
      </c>
    </row>
    <row r="315" spans="1:4" ht="27" x14ac:dyDescent="0.3">
      <c r="A315" s="190">
        <v>47</v>
      </c>
      <c r="B315" s="200" t="s">
        <v>323</v>
      </c>
      <c r="C315" s="201" t="s">
        <v>324</v>
      </c>
      <c r="D315" s="199">
        <v>5308.58</v>
      </c>
    </row>
    <row r="316" spans="1:4" ht="26.4" x14ac:dyDescent="0.3">
      <c r="A316" s="190">
        <v>48</v>
      </c>
      <c r="B316" s="202" t="s">
        <v>325</v>
      </c>
      <c r="C316" s="201" t="str">
        <f>C315</f>
        <v>10 шт</v>
      </c>
      <c r="D316" s="199">
        <v>15962.54</v>
      </c>
    </row>
    <row r="317" spans="1:4" ht="26.4" x14ac:dyDescent="0.3">
      <c r="A317" s="190">
        <v>49</v>
      </c>
      <c r="B317" s="202" t="s">
        <v>326</v>
      </c>
      <c r="C317" s="201" t="str">
        <f>C316</f>
        <v>10 шт</v>
      </c>
      <c r="D317" s="199">
        <v>6275.54</v>
      </c>
    </row>
    <row r="318" spans="1:4" ht="26.4" x14ac:dyDescent="0.3">
      <c r="A318" s="190">
        <v>50</v>
      </c>
      <c r="B318" s="202" t="s">
        <v>327</v>
      </c>
      <c r="C318" s="201" t="str">
        <f>C315</f>
        <v>10 шт</v>
      </c>
      <c r="D318" s="199">
        <v>8571.02</v>
      </c>
    </row>
    <row r="319" spans="1:4" ht="26.4" x14ac:dyDescent="0.3">
      <c r="A319" s="190">
        <v>51</v>
      </c>
      <c r="B319" s="202" t="s">
        <v>328</v>
      </c>
      <c r="C319" s="201" t="str">
        <f>C318</f>
        <v>10 шт</v>
      </c>
      <c r="D319" s="199">
        <v>9559.58</v>
      </c>
    </row>
    <row r="320" spans="1:4" ht="26.4" x14ac:dyDescent="0.3">
      <c r="A320" s="190">
        <v>52</v>
      </c>
      <c r="B320" s="202" t="s">
        <v>329</v>
      </c>
      <c r="C320" s="201" t="str">
        <f>C319</f>
        <v>10 шт</v>
      </c>
      <c r="D320" s="199">
        <v>8430.6200000000008</v>
      </c>
    </row>
    <row r="321" spans="1:4" ht="26.4" x14ac:dyDescent="0.3">
      <c r="A321" s="190">
        <v>53</v>
      </c>
      <c r="B321" s="202" t="s">
        <v>330</v>
      </c>
      <c r="C321" s="201" t="str">
        <f>C320</f>
        <v>10 шт</v>
      </c>
      <c r="D321" s="199">
        <v>4951.82</v>
      </c>
    </row>
    <row r="322" spans="1:4" ht="26.4" x14ac:dyDescent="0.3">
      <c r="A322" s="190">
        <v>54</v>
      </c>
      <c r="B322" s="191" t="s">
        <v>331</v>
      </c>
      <c r="C322" s="192" t="s">
        <v>324</v>
      </c>
      <c r="D322" s="204">
        <v>11253.62</v>
      </c>
    </row>
    <row r="323" spans="1:4" ht="26.4" x14ac:dyDescent="0.3">
      <c r="A323" s="190">
        <v>55</v>
      </c>
      <c r="B323" s="191" t="s">
        <v>332</v>
      </c>
      <c r="C323" s="192" t="s">
        <v>324</v>
      </c>
      <c r="D323" s="204">
        <v>4900.93</v>
      </c>
    </row>
    <row r="324" spans="1:4" ht="26.4" x14ac:dyDescent="0.3">
      <c r="A324" s="190">
        <v>56</v>
      </c>
      <c r="B324" s="191" t="s">
        <v>333</v>
      </c>
      <c r="C324" s="192" t="s">
        <v>324</v>
      </c>
      <c r="D324" s="204">
        <v>31201.34</v>
      </c>
    </row>
    <row r="325" spans="1:4" ht="27" x14ac:dyDescent="0.3">
      <c r="A325" s="190">
        <v>57</v>
      </c>
      <c r="B325" s="200" t="s">
        <v>334</v>
      </c>
      <c r="C325" s="201" t="str">
        <f>C324</f>
        <v>10 шт</v>
      </c>
      <c r="D325" s="199">
        <v>21311.18</v>
      </c>
    </row>
    <row r="326" spans="1:4" ht="26.4" x14ac:dyDescent="0.3">
      <c r="A326" s="190">
        <v>58</v>
      </c>
      <c r="B326" s="191" t="s">
        <v>335</v>
      </c>
      <c r="C326" s="192" t="s">
        <v>324</v>
      </c>
      <c r="D326" s="204">
        <v>6181.34</v>
      </c>
    </row>
    <row r="327" spans="1:4" ht="26.4" x14ac:dyDescent="0.3">
      <c r="A327" s="190">
        <v>59</v>
      </c>
      <c r="B327" s="191" t="s">
        <v>336</v>
      </c>
      <c r="C327" s="192" t="s">
        <v>324</v>
      </c>
      <c r="D327" s="204">
        <v>5971.94</v>
      </c>
    </row>
    <row r="328" spans="1:4" ht="14.4" x14ac:dyDescent="0.3">
      <c r="A328" s="190">
        <v>60</v>
      </c>
      <c r="B328" s="191" t="s">
        <v>337</v>
      </c>
      <c r="C328" s="192" t="s">
        <v>212</v>
      </c>
      <c r="D328" s="204">
        <v>722.48</v>
      </c>
    </row>
    <row r="329" spans="1:4" ht="14.4" x14ac:dyDescent="0.3">
      <c r="A329" s="190">
        <v>61</v>
      </c>
      <c r="B329" s="191" t="s">
        <v>338</v>
      </c>
      <c r="C329" s="192" t="s">
        <v>339</v>
      </c>
      <c r="D329" s="204">
        <v>4167.42</v>
      </c>
    </row>
    <row r="330" spans="1:4" ht="14.4" x14ac:dyDescent="0.3">
      <c r="A330" s="190">
        <v>62</v>
      </c>
      <c r="B330" s="191" t="s">
        <v>340</v>
      </c>
      <c r="C330" s="192" t="s">
        <v>36</v>
      </c>
      <c r="D330" s="204">
        <v>1474.91</v>
      </c>
    </row>
    <row r="331" spans="1:4" ht="39.6" x14ac:dyDescent="0.3">
      <c r="A331" s="190">
        <v>63</v>
      </c>
      <c r="B331" s="191" t="s">
        <v>341</v>
      </c>
      <c r="C331" s="192" t="s">
        <v>245</v>
      </c>
      <c r="D331" s="204">
        <v>9141.74</v>
      </c>
    </row>
    <row r="332" spans="1:4" ht="26.4" x14ac:dyDescent="0.3">
      <c r="A332" s="190">
        <v>64</v>
      </c>
      <c r="B332" s="191" t="s">
        <v>342</v>
      </c>
      <c r="C332" s="192" t="s">
        <v>245</v>
      </c>
      <c r="D332" s="204">
        <v>4045.7</v>
      </c>
    </row>
    <row r="333" spans="1:4" ht="26.4" x14ac:dyDescent="0.3">
      <c r="A333" s="190">
        <v>65</v>
      </c>
      <c r="B333" s="203" t="s">
        <v>343</v>
      </c>
      <c r="C333" s="201" t="str">
        <f>C332</f>
        <v>100 м</v>
      </c>
      <c r="D333" s="199">
        <v>8746.5499999999993</v>
      </c>
    </row>
    <row r="334" spans="1:4" ht="26.4" x14ac:dyDescent="0.3">
      <c r="A334" s="190">
        <v>63</v>
      </c>
      <c r="B334" s="191" t="s">
        <v>344</v>
      </c>
      <c r="C334" s="192" t="s">
        <v>245</v>
      </c>
      <c r="D334" s="204">
        <v>8746.5499999999993</v>
      </c>
    </row>
    <row r="335" spans="1:4" ht="26.4" x14ac:dyDescent="0.3">
      <c r="A335" s="190">
        <v>66</v>
      </c>
      <c r="B335" s="191" t="s">
        <v>345</v>
      </c>
      <c r="C335" s="192" t="s">
        <v>245</v>
      </c>
      <c r="D335" s="204">
        <v>4934.1400000000003</v>
      </c>
    </row>
    <row r="336" spans="1:4" ht="26.4" x14ac:dyDescent="0.3">
      <c r="A336" s="190">
        <v>67</v>
      </c>
      <c r="B336" s="191" t="s">
        <v>346</v>
      </c>
      <c r="C336" s="192" t="s">
        <v>245</v>
      </c>
      <c r="D336" s="204">
        <v>6145.51</v>
      </c>
    </row>
    <row r="337" spans="1:4" ht="26.4" x14ac:dyDescent="0.3">
      <c r="A337" s="190">
        <v>68</v>
      </c>
      <c r="B337" s="191" t="s">
        <v>347</v>
      </c>
      <c r="C337" s="192" t="s">
        <v>348</v>
      </c>
      <c r="D337" s="204">
        <v>32893.94</v>
      </c>
    </row>
    <row r="338" spans="1:4" ht="14.4" x14ac:dyDescent="0.3">
      <c r="A338" s="190">
        <v>69</v>
      </c>
      <c r="B338" s="191" t="s">
        <v>349</v>
      </c>
      <c r="C338" s="192" t="s">
        <v>36</v>
      </c>
      <c r="D338" s="204">
        <v>695.69</v>
      </c>
    </row>
    <row r="339" spans="1:4" ht="14.4" x14ac:dyDescent="0.3">
      <c r="A339" s="190">
        <v>70</v>
      </c>
      <c r="B339" s="191" t="s">
        <v>350</v>
      </c>
      <c r="C339" s="192" t="s">
        <v>36</v>
      </c>
      <c r="D339" s="204">
        <v>1470.8</v>
      </c>
    </row>
    <row r="340" spans="1:4" ht="26.4" x14ac:dyDescent="0.3">
      <c r="A340" s="190">
        <v>71</v>
      </c>
      <c r="B340" s="191" t="s">
        <v>351</v>
      </c>
      <c r="C340" s="192" t="s">
        <v>36</v>
      </c>
      <c r="D340" s="204">
        <v>4112.16</v>
      </c>
    </row>
    <row r="341" spans="1:4" ht="14.4" x14ac:dyDescent="0.3">
      <c r="A341" s="190">
        <v>72</v>
      </c>
      <c r="B341" s="191" t="s">
        <v>352</v>
      </c>
      <c r="C341" s="192" t="s">
        <v>36</v>
      </c>
      <c r="D341" s="204">
        <v>109635.21</v>
      </c>
    </row>
    <row r="342" spans="1:4" ht="14.4" x14ac:dyDescent="0.3">
      <c r="A342" s="190">
        <v>73</v>
      </c>
      <c r="B342" s="191" t="s">
        <v>353</v>
      </c>
      <c r="C342" s="192" t="str">
        <f>C341</f>
        <v>шт</v>
      </c>
      <c r="D342" s="204">
        <v>397.16</v>
      </c>
    </row>
    <row r="343" spans="1:4" ht="14.4" x14ac:dyDescent="0.3">
      <c r="A343" s="190">
        <v>74</v>
      </c>
      <c r="B343" s="191" t="s">
        <v>354</v>
      </c>
      <c r="C343" s="192" t="str">
        <f>C341</f>
        <v>шт</v>
      </c>
      <c r="D343" s="204">
        <v>1408.13</v>
      </c>
    </row>
    <row r="344" spans="1:4" ht="26.4" x14ac:dyDescent="0.3">
      <c r="A344" s="190">
        <v>75</v>
      </c>
      <c r="B344" s="191" t="s">
        <v>355</v>
      </c>
      <c r="C344" s="192" t="s">
        <v>40</v>
      </c>
      <c r="D344" s="204">
        <v>424769.47</v>
      </c>
    </row>
    <row r="345" spans="1:4" ht="14.4" x14ac:dyDescent="0.3">
      <c r="A345" s="190">
        <v>76</v>
      </c>
      <c r="B345" s="191" t="s">
        <v>356</v>
      </c>
      <c r="C345" s="192" t="s">
        <v>36</v>
      </c>
      <c r="D345" s="204">
        <v>352.57</v>
      </c>
    </row>
    <row r="346" spans="1:4" ht="14.4" x14ac:dyDescent="0.3">
      <c r="A346" s="190">
        <v>77</v>
      </c>
      <c r="B346" s="191" t="s">
        <v>357</v>
      </c>
      <c r="C346" s="192" t="s">
        <v>36</v>
      </c>
      <c r="D346" s="204">
        <v>495.82</v>
      </c>
    </row>
    <row r="347" spans="1:4" ht="14.4" x14ac:dyDescent="0.3">
      <c r="A347" s="190">
        <v>78</v>
      </c>
      <c r="B347" s="191" t="s">
        <v>358</v>
      </c>
      <c r="C347" s="192" t="s">
        <v>36</v>
      </c>
      <c r="D347" s="204">
        <v>360.19</v>
      </c>
    </row>
    <row r="348" spans="1:4" ht="14.4" x14ac:dyDescent="0.3">
      <c r="A348" s="190">
        <v>79</v>
      </c>
      <c r="B348" s="191" t="s">
        <v>359</v>
      </c>
      <c r="C348" s="192" t="s">
        <v>36</v>
      </c>
      <c r="D348" s="204">
        <v>107.44</v>
      </c>
    </row>
    <row r="349" spans="1:4" ht="14.4" x14ac:dyDescent="0.3">
      <c r="A349" s="190">
        <v>80</v>
      </c>
      <c r="B349" s="191" t="s">
        <v>360</v>
      </c>
      <c r="C349" s="192" t="s">
        <v>36</v>
      </c>
      <c r="D349" s="204">
        <v>101.03</v>
      </c>
    </row>
    <row r="350" spans="1:4" ht="14.4" x14ac:dyDescent="0.3">
      <c r="A350" s="190">
        <v>81</v>
      </c>
      <c r="B350" s="191" t="s">
        <v>361</v>
      </c>
      <c r="C350" s="192" t="s">
        <v>36</v>
      </c>
      <c r="D350" s="204">
        <v>392.45</v>
      </c>
    </row>
    <row r="351" spans="1:4" ht="14.4" x14ac:dyDescent="0.3">
      <c r="A351" s="190">
        <v>82</v>
      </c>
      <c r="B351" s="191" t="s">
        <v>362</v>
      </c>
      <c r="C351" s="192" t="s">
        <v>36</v>
      </c>
      <c r="D351" s="204">
        <v>352.97</v>
      </c>
    </row>
    <row r="352" spans="1:4" ht="26.4" x14ac:dyDescent="0.3">
      <c r="A352" s="190">
        <v>83</v>
      </c>
      <c r="B352" s="191" t="s">
        <v>363</v>
      </c>
      <c r="C352" s="192" t="s">
        <v>40</v>
      </c>
      <c r="D352" s="204">
        <v>72595.58</v>
      </c>
    </row>
    <row r="353" spans="1:4" ht="14.4" x14ac:dyDescent="0.3">
      <c r="A353" s="190">
        <v>84</v>
      </c>
      <c r="B353" s="191" t="s">
        <v>364</v>
      </c>
      <c r="C353" s="192" t="s">
        <v>36</v>
      </c>
      <c r="D353" s="204">
        <v>473.27</v>
      </c>
    </row>
    <row r="354" spans="1:4" ht="14.4" x14ac:dyDescent="0.3">
      <c r="A354" s="190">
        <v>85</v>
      </c>
      <c r="B354" s="191" t="s">
        <v>365</v>
      </c>
      <c r="C354" s="192" t="s">
        <v>366</v>
      </c>
      <c r="D354" s="204">
        <v>369712.45</v>
      </c>
    </row>
    <row r="355" spans="1:4" ht="14.4" x14ac:dyDescent="0.3">
      <c r="A355" s="190">
        <v>86</v>
      </c>
      <c r="B355" s="191" t="s">
        <v>367</v>
      </c>
      <c r="C355" s="192" t="s">
        <v>40</v>
      </c>
      <c r="D355" s="204">
        <v>25670.05</v>
      </c>
    </row>
    <row r="356" spans="1:4" ht="26.4" x14ac:dyDescent="0.3">
      <c r="A356" s="190">
        <v>87</v>
      </c>
      <c r="B356" s="191" t="s">
        <v>368</v>
      </c>
      <c r="C356" s="192" t="s">
        <v>324</v>
      </c>
      <c r="D356" s="204">
        <v>8078.9</v>
      </c>
    </row>
    <row r="357" spans="1:4" ht="26.4" x14ac:dyDescent="0.3">
      <c r="A357" s="190">
        <v>88</v>
      </c>
      <c r="B357" s="191" t="s">
        <v>369</v>
      </c>
      <c r="C357" s="192" t="s">
        <v>36</v>
      </c>
      <c r="D357" s="204">
        <v>202.22</v>
      </c>
    </row>
    <row r="358" spans="1:4" ht="14.4" x14ac:dyDescent="0.3">
      <c r="A358" s="190">
        <v>89</v>
      </c>
      <c r="B358" s="194" t="s">
        <v>370</v>
      </c>
      <c r="C358" s="195" t="s">
        <v>36</v>
      </c>
      <c r="D358" s="204">
        <v>2741.88</v>
      </c>
    </row>
    <row r="359" spans="1:4" ht="14.4" x14ac:dyDescent="0.3">
      <c r="A359" s="190">
        <v>90</v>
      </c>
      <c r="B359" s="191" t="s">
        <v>371</v>
      </c>
      <c r="C359" s="192" t="s">
        <v>36</v>
      </c>
      <c r="D359" s="204">
        <v>220.84</v>
      </c>
    </row>
    <row r="360" spans="1:4" ht="14.4" x14ac:dyDescent="0.3">
      <c r="A360" s="190">
        <v>91</v>
      </c>
      <c r="B360" s="191" t="s">
        <v>372</v>
      </c>
      <c r="C360" s="192" t="s">
        <v>36</v>
      </c>
      <c r="D360" s="204">
        <v>7289.57</v>
      </c>
    </row>
    <row r="361" spans="1:4" ht="14.4" x14ac:dyDescent="0.3">
      <c r="A361" s="190">
        <v>92</v>
      </c>
      <c r="B361" s="191" t="s">
        <v>373</v>
      </c>
      <c r="C361" s="192" t="s">
        <v>36</v>
      </c>
      <c r="D361" s="204">
        <v>105.49</v>
      </c>
    </row>
    <row r="362" spans="1:4" ht="14.4" x14ac:dyDescent="0.3">
      <c r="A362" s="190">
        <v>93</v>
      </c>
      <c r="B362" s="191" t="s">
        <v>374</v>
      </c>
      <c r="C362" s="192" t="s">
        <v>36</v>
      </c>
      <c r="D362" s="204">
        <v>8759.4699999999993</v>
      </c>
    </row>
    <row r="363" spans="1:4" ht="14.4" x14ac:dyDescent="0.3">
      <c r="A363" s="190">
        <v>94</v>
      </c>
      <c r="B363" s="191" t="s">
        <v>375</v>
      </c>
      <c r="C363" s="192" t="s">
        <v>36</v>
      </c>
      <c r="D363" s="204">
        <v>24.68</v>
      </c>
    </row>
    <row r="364" spans="1:4" ht="14.4" x14ac:dyDescent="0.3">
      <c r="A364" s="190">
        <v>95</v>
      </c>
      <c r="B364" s="191" t="s">
        <v>376</v>
      </c>
      <c r="C364" s="192" t="s">
        <v>36</v>
      </c>
      <c r="D364" s="204">
        <v>20.11</v>
      </c>
    </row>
    <row r="365" spans="1:4" ht="14.4" x14ac:dyDescent="0.3">
      <c r="A365" s="190">
        <v>96</v>
      </c>
      <c r="B365" s="191" t="s">
        <v>377</v>
      </c>
      <c r="C365" s="192" t="s">
        <v>36</v>
      </c>
      <c r="D365" s="204">
        <v>49.09</v>
      </c>
    </row>
    <row r="366" spans="1:4" ht="14.4" x14ac:dyDescent="0.3">
      <c r="A366" s="190">
        <v>97</v>
      </c>
      <c r="B366" s="191" t="s">
        <v>378</v>
      </c>
      <c r="C366" s="192" t="s">
        <v>36</v>
      </c>
      <c r="D366" s="204">
        <v>48.62</v>
      </c>
    </row>
    <row r="367" spans="1:4" ht="14.4" x14ac:dyDescent="0.3">
      <c r="A367" s="190">
        <v>98</v>
      </c>
      <c r="B367" s="191" t="s">
        <v>379</v>
      </c>
      <c r="C367" s="192" t="s">
        <v>36</v>
      </c>
      <c r="D367" s="204">
        <v>59.03</v>
      </c>
    </row>
    <row r="368" spans="1:4" ht="14.4" x14ac:dyDescent="0.3">
      <c r="A368" s="190">
        <v>99</v>
      </c>
      <c r="B368" s="191" t="s">
        <v>380</v>
      </c>
      <c r="C368" s="192" t="s">
        <v>36</v>
      </c>
      <c r="D368" s="204">
        <v>12.94</v>
      </c>
    </row>
    <row r="369" spans="1:4" ht="14.4" x14ac:dyDescent="0.3">
      <c r="A369" s="190">
        <v>100</v>
      </c>
      <c r="B369" s="191" t="s">
        <v>381</v>
      </c>
      <c r="C369" s="192" t="s">
        <v>36</v>
      </c>
      <c r="D369" s="204">
        <v>20.18</v>
      </c>
    </row>
    <row r="370" spans="1:4" ht="14.4" x14ac:dyDescent="0.3">
      <c r="A370" s="190">
        <v>101</v>
      </c>
      <c r="B370" s="191" t="s">
        <v>382</v>
      </c>
      <c r="C370" s="192" t="s">
        <v>383</v>
      </c>
      <c r="D370" s="204">
        <v>49.07</v>
      </c>
    </row>
    <row r="371" spans="1:4" ht="14.4" x14ac:dyDescent="0.3">
      <c r="A371" s="190">
        <v>102</v>
      </c>
      <c r="B371" s="191" t="s">
        <v>384</v>
      </c>
      <c r="C371" s="192" t="s">
        <v>383</v>
      </c>
      <c r="D371" s="204">
        <v>66.5</v>
      </c>
    </row>
    <row r="372" spans="1:4" ht="14.4" x14ac:dyDescent="0.3">
      <c r="A372" s="190">
        <v>103</v>
      </c>
      <c r="B372" s="191" t="s">
        <v>385</v>
      </c>
      <c r="C372" s="192" t="s">
        <v>383</v>
      </c>
      <c r="D372" s="204">
        <v>170.5</v>
      </c>
    </row>
    <row r="373" spans="1:4" ht="14.4" x14ac:dyDescent="0.3">
      <c r="A373" s="190">
        <v>104</v>
      </c>
      <c r="B373" s="191" t="s">
        <v>386</v>
      </c>
      <c r="C373" s="192" t="s">
        <v>36</v>
      </c>
      <c r="D373" s="204">
        <v>4.9000000000000004</v>
      </c>
    </row>
    <row r="374" spans="1:4" ht="14.4" x14ac:dyDescent="0.3">
      <c r="A374" s="190">
        <v>105</v>
      </c>
      <c r="B374" s="191" t="s">
        <v>387</v>
      </c>
      <c r="C374" s="192" t="s">
        <v>36</v>
      </c>
      <c r="D374" s="204">
        <v>2.16</v>
      </c>
    </row>
    <row r="375" spans="1:4" ht="14.4" x14ac:dyDescent="0.3">
      <c r="A375" s="190">
        <v>106</v>
      </c>
      <c r="B375" s="191" t="s">
        <v>388</v>
      </c>
      <c r="C375" s="192" t="s">
        <v>36</v>
      </c>
      <c r="D375" s="204">
        <v>1.37</v>
      </c>
    </row>
    <row r="376" spans="1:4" ht="14.4" x14ac:dyDescent="0.3">
      <c r="A376" s="190">
        <v>107</v>
      </c>
      <c r="B376" s="191" t="s">
        <v>389</v>
      </c>
      <c r="C376" s="192" t="s">
        <v>390</v>
      </c>
      <c r="D376" s="204">
        <v>6667.97</v>
      </c>
    </row>
    <row r="377" spans="1:4" ht="14.4" x14ac:dyDescent="0.3">
      <c r="A377" s="190">
        <v>108</v>
      </c>
      <c r="B377" s="191" t="s">
        <v>391</v>
      </c>
      <c r="C377" s="192" t="s">
        <v>36</v>
      </c>
      <c r="D377" s="204">
        <v>919.12</v>
      </c>
    </row>
    <row r="378" spans="1:4" ht="14.4" x14ac:dyDescent="0.3">
      <c r="A378" s="190">
        <v>109</v>
      </c>
      <c r="B378" s="191" t="s">
        <v>392</v>
      </c>
      <c r="C378" s="192" t="s">
        <v>12</v>
      </c>
      <c r="D378" s="204">
        <v>12513.07</v>
      </c>
    </row>
    <row r="379" spans="1:4" ht="14.4" x14ac:dyDescent="0.3">
      <c r="A379" s="190">
        <v>110</v>
      </c>
      <c r="B379" s="191" t="s">
        <v>393</v>
      </c>
      <c r="C379" s="192" t="s">
        <v>36</v>
      </c>
      <c r="D379" s="204">
        <v>1066.96</v>
      </c>
    </row>
    <row r="380" spans="1:4" ht="14.4" x14ac:dyDescent="0.3">
      <c r="A380" s="190">
        <v>111</v>
      </c>
      <c r="B380" s="191" t="s">
        <v>394</v>
      </c>
      <c r="C380" s="192" t="s">
        <v>36</v>
      </c>
      <c r="D380" s="204">
        <v>5205.3</v>
      </c>
    </row>
    <row r="381" spans="1:4" ht="26.4" x14ac:dyDescent="0.3">
      <c r="A381" s="190">
        <v>112</v>
      </c>
      <c r="B381" s="191" t="s">
        <v>395</v>
      </c>
      <c r="C381" s="192" t="s">
        <v>36</v>
      </c>
      <c r="D381" s="204">
        <v>5889.16</v>
      </c>
    </row>
    <row r="382" spans="1:4" ht="39.6" x14ac:dyDescent="0.3">
      <c r="A382" s="190">
        <v>113</v>
      </c>
      <c r="B382" s="191" t="s">
        <v>396</v>
      </c>
      <c r="C382" s="192" t="s">
        <v>245</v>
      </c>
      <c r="D382" s="204">
        <v>34135.32</v>
      </c>
    </row>
    <row r="383" spans="1:4" ht="26.4" x14ac:dyDescent="0.3">
      <c r="A383" s="190">
        <v>114</v>
      </c>
      <c r="B383" s="191" t="s">
        <v>397</v>
      </c>
      <c r="C383" s="192" t="s">
        <v>245</v>
      </c>
      <c r="D383" s="204">
        <v>20384.93</v>
      </c>
    </row>
    <row r="384" spans="1:4" ht="26.4" x14ac:dyDescent="0.3">
      <c r="A384" s="190">
        <v>115</v>
      </c>
      <c r="B384" s="191" t="s">
        <v>398</v>
      </c>
      <c r="C384" s="192" t="s">
        <v>245</v>
      </c>
      <c r="D384" s="204">
        <v>14413.03</v>
      </c>
    </row>
    <row r="385" spans="1:4" ht="26.4" x14ac:dyDescent="0.3">
      <c r="A385" s="190">
        <v>116</v>
      </c>
      <c r="B385" s="191" t="s">
        <v>399</v>
      </c>
      <c r="C385" s="192" t="s">
        <v>245</v>
      </c>
      <c r="D385" s="204">
        <v>5223.24</v>
      </c>
    </row>
    <row r="386" spans="1:4" ht="39.6" x14ac:dyDescent="0.3">
      <c r="A386" s="190">
        <v>117</v>
      </c>
      <c r="B386" s="191" t="s">
        <v>400</v>
      </c>
      <c r="C386" s="192" t="str">
        <f>C385</f>
        <v>100 м</v>
      </c>
      <c r="D386" s="204">
        <v>9141.74</v>
      </c>
    </row>
    <row r="387" spans="1:4" ht="26.4" x14ac:dyDescent="0.3">
      <c r="A387" s="190">
        <v>118</v>
      </c>
      <c r="B387" s="191" t="s">
        <v>401</v>
      </c>
      <c r="C387" s="192" t="str">
        <f>C386</f>
        <v>100 м</v>
      </c>
      <c r="D387" s="204">
        <v>11102.93</v>
      </c>
    </row>
    <row r="388" spans="1:4" ht="14.4" x14ac:dyDescent="0.3">
      <c r="A388" s="190">
        <v>119</v>
      </c>
      <c r="B388" s="194" t="s">
        <v>402</v>
      </c>
      <c r="C388" s="195" t="s">
        <v>36</v>
      </c>
      <c r="D388" s="204">
        <v>20.56</v>
      </c>
    </row>
    <row r="389" spans="1:4" ht="14.4" x14ac:dyDescent="0.3">
      <c r="A389" s="190">
        <v>120</v>
      </c>
      <c r="B389" s="191" t="s">
        <v>403</v>
      </c>
      <c r="C389" s="192" t="s">
        <v>36</v>
      </c>
      <c r="D389" s="204">
        <v>18.46</v>
      </c>
    </row>
    <row r="390" spans="1:4" ht="14.4" x14ac:dyDescent="0.3">
      <c r="A390" s="190">
        <v>121</v>
      </c>
      <c r="B390" s="191" t="s">
        <v>404</v>
      </c>
      <c r="C390" s="192" t="s">
        <v>36</v>
      </c>
      <c r="D390" s="204">
        <v>20.41</v>
      </c>
    </row>
    <row r="391" spans="1:4" ht="14.4" x14ac:dyDescent="0.3">
      <c r="A391" s="190">
        <v>122</v>
      </c>
      <c r="B391" s="191" t="s">
        <v>405</v>
      </c>
      <c r="C391" s="192" t="s">
        <v>36</v>
      </c>
      <c r="D391" s="204">
        <v>20.41</v>
      </c>
    </row>
    <row r="392" spans="1:4" ht="14.4" x14ac:dyDescent="0.3">
      <c r="A392" s="190">
        <v>123</v>
      </c>
      <c r="B392" s="191" t="s">
        <v>406</v>
      </c>
      <c r="C392" s="192" t="s">
        <v>36</v>
      </c>
      <c r="D392" s="204">
        <v>22.55</v>
      </c>
    </row>
    <row r="393" spans="1:4" ht="14.4" x14ac:dyDescent="0.3">
      <c r="A393" s="190">
        <v>124</v>
      </c>
      <c r="B393" s="191" t="s">
        <v>407</v>
      </c>
      <c r="C393" s="192" t="s">
        <v>36</v>
      </c>
      <c r="D393" s="204">
        <v>22.55</v>
      </c>
    </row>
    <row r="394" spans="1:4" ht="14.4" x14ac:dyDescent="0.3">
      <c r="A394" s="190">
        <v>125</v>
      </c>
      <c r="B394" s="194" t="s">
        <v>408</v>
      </c>
      <c r="C394" s="195" t="s">
        <v>36</v>
      </c>
      <c r="D394" s="204">
        <v>49.22</v>
      </c>
    </row>
    <row r="395" spans="1:4" ht="26.4" x14ac:dyDescent="0.3">
      <c r="A395" s="190">
        <v>126</v>
      </c>
      <c r="B395" s="194" t="s">
        <v>409</v>
      </c>
      <c r="C395" s="195" t="str">
        <f>C405</f>
        <v>10 шт</v>
      </c>
      <c r="D395" s="204">
        <v>11467.7</v>
      </c>
    </row>
    <row r="396" spans="1:4" ht="26.4" x14ac:dyDescent="0.3">
      <c r="A396" s="190">
        <v>127</v>
      </c>
      <c r="B396" s="194" t="s">
        <v>410</v>
      </c>
      <c r="C396" s="195" t="str">
        <f t="shared" ref="C396:C404" si="1">C395</f>
        <v>10 шт</v>
      </c>
      <c r="D396" s="204">
        <v>7592.42</v>
      </c>
    </row>
    <row r="397" spans="1:4" ht="26.4" x14ac:dyDescent="0.3">
      <c r="A397" s="190">
        <v>128</v>
      </c>
      <c r="B397" s="194" t="s">
        <v>411</v>
      </c>
      <c r="C397" s="195" t="str">
        <f t="shared" si="1"/>
        <v>10 шт</v>
      </c>
      <c r="D397" s="204">
        <v>5641.82</v>
      </c>
    </row>
    <row r="398" spans="1:4" ht="26.4" x14ac:dyDescent="0.3">
      <c r="A398" s="190">
        <v>129</v>
      </c>
      <c r="B398" s="194" t="s">
        <v>412</v>
      </c>
      <c r="C398" s="195" t="str">
        <f t="shared" si="1"/>
        <v>10 шт</v>
      </c>
      <c r="D398" s="204">
        <v>6503.78</v>
      </c>
    </row>
    <row r="399" spans="1:4" ht="26.4" x14ac:dyDescent="0.3">
      <c r="A399" s="190">
        <v>130</v>
      </c>
      <c r="B399" s="194" t="s">
        <v>413</v>
      </c>
      <c r="C399" s="195" t="str">
        <f t="shared" si="1"/>
        <v>10 шт</v>
      </c>
      <c r="D399" s="204">
        <v>4457.66</v>
      </c>
    </row>
    <row r="400" spans="1:4" ht="26.4" x14ac:dyDescent="0.3">
      <c r="A400" s="190">
        <v>131</v>
      </c>
      <c r="B400" s="194" t="s">
        <v>414</v>
      </c>
      <c r="C400" s="195" t="str">
        <f t="shared" si="1"/>
        <v>10 шт</v>
      </c>
      <c r="D400" s="204">
        <v>4200.38</v>
      </c>
    </row>
    <row r="401" spans="1:4" ht="26.4" x14ac:dyDescent="0.3">
      <c r="A401" s="190">
        <v>132</v>
      </c>
      <c r="B401" s="194" t="s">
        <v>415</v>
      </c>
      <c r="C401" s="195" t="str">
        <f t="shared" si="1"/>
        <v>10 шт</v>
      </c>
      <c r="D401" s="204">
        <v>6069.74</v>
      </c>
    </row>
    <row r="402" spans="1:4" ht="26.4" x14ac:dyDescent="0.3">
      <c r="A402" s="190">
        <v>133</v>
      </c>
      <c r="B402" s="194" t="s">
        <v>416</v>
      </c>
      <c r="C402" s="195" t="str">
        <f t="shared" si="1"/>
        <v>10 шт</v>
      </c>
      <c r="D402" s="204">
        <v>7226.18</v>
      </c>
    </row>
    <row r="403" spans="1:4" ht="26.4" x14ac:dyDescent="0.3">
      <c r="A403" s="190">
        <v>134</v>
      </c>
      <c r="B403" s="194" t="s">
        <v>417</v>
      </c>
      <c r="C403" s="195" t="str">
        <f t="shared" si="1"/>
        <v>10 шт</v>
      </c>
      <c r="D403" s="204">
        <v>4163.66</v>
      </c>
    </row>
    <row r="404" spans="1:4" ht="26.4" x14ac:dyDescent="0.3">
      <c r="A404" s="190">
        <v>135</v>
      </c>
      <c r="B404" s="194" t="s">
        <v>418</v>
      </c>
      <c r="C404" s="195" t="str">
        <f t="shared" si="1"/>
        <v>10 шт</v>
      </c>
      <c r="D404" s="204">
        <v>4163.66</v>
      </c>
    </row>
    <row r="405" spans="1:4" ht="26.4" x14ac:dyDescent="0.3">
      <c r="A405" s="190">
        <v>136</v>
      </c>
      <c r="B405" s="191" t="s">
        <v>419</v>
      </c>
      <c r="C405" s="192" t="s">
        <v>324</v>
      </c>
      <c r="D405" s="204">
        <v>3912.26</v>
      </c>
    </row>
    <row r="406" spans="1:4" ht="26.4" x14ac:dyDescent="0.3">
      <c r="A406" s="190">
        <v>137</v>
      </c>
      <c r="B406" s="191" t="s">
        <v>420</v>
      </c>
      <c r="C406" s="192" t="s">
        <v>324</v>
      </c>
      <c r="D406" s="204">
        <v>7578.5</v>
      </c>
    </row>
    <row r="407" spans="1:4" ht="26.4" x14ac:dyDescent="0.3">
      <c r="A407" s="190">
        <v>138</v>
      </c>
      <c r="B407" s="191" t="s">
        <v>421</v>
      </c>
      <c r="C407" s="192" t="s">
        <v>324</v>
      </c>
      <c r="D407" s="204">
        <v>4181.78</v>
      </c>
    </row>
    <row r="408" spans="1:4" ht="26.4" x14ac:dyDescent="0.3">
      <c r="A408" s="190">
        <v>139</v>
      </c>
      <c r="B408" s="194" t="s">
        <v>422</v>
      </c>
      <c r="C408" s="195" t="s">
        <v>324</v>
      </c>
      <c r="D408" s="204">
        <v>4430.0600000000004</v>
      </c>
    </row>
    <row r="409" spans="1:4" ht="26.4" x14ac:dyDescent="0.3">
      <c r="A409" s="190">
        <v>140</v>
      </c>
      <c r="B409" s="194" t="s">
        <v>423</v>
      </c>
      <c r="C409" s="195" t="s">
        <v>324</v>
      </c>
      <c r="D409" s="204">
        <v>4236.74</v>
      </c>
    </row>
    <row r="410" spans="1:4" ht="26.4" x14ac:dyDescent="0.3">
      <c r="A410" s="190">
        <v>141</v>
      </c>
      <c r="B410" s="191" t="s">
        <v>424</v>
      </c>
      <c r="C410" s="192" t="s">
        <v>324</v>
      </c>
      <c r="D410" s="204">
        <v>4236.74</v>
      </c>
    </row>
    <row r="411" spans="1:4" ht="26.4" x14ac:dyDescent="0.3">
      <c r="A411" s="190">
        <v>142</v>
      </c>
      <c r="B411" s="191" t="s">
        <v>425</v>
      </c>
      <c r="C411" s="192" t="s">
        <v>324</v>
      </c>
      <c r="D411" s="204">
        <v>6164.54</v>
      </c>
    </row>
    <row r="412" spans="1:4" ht="26.4" x14ac:dyDescent="0.3">
      <c r="A412" s="190">
        <v>143</v>
      </c>
      <c r="B412" s="191" t="s">
        <v>426</v>
      </c>
      <c r="C412" s="192" t="s">
        <v>324</v>
      </c>
      <c r="D412" s="204">
        <v>6405.38</v>
      </c>
    </row>
    <row r="413" spans="1:4" ht="26.4" x14ac:dyDescent="0.3">
      <c r="A413" s="190">
        <v>144</v>
      </c>
      <c r="B413" s="191" t="s">
        <v>427</v>
      </c>
      <c r="C413" s="192" t="s">
        <v>324</v>
      </c>
      <c r="D413" s="204">
        <v>4469.3</v>
      </c>
    </row>
    <row r="414" spans="1:4" ht="14.4" x14ac:dyDescent="0.3">
      <c r="A414" s="190">
        <v>145</v>
      </c>
      <c r="B414" s="191" t="s">
        <v>428</v>
      </c>
      <c r="C414" s="192" t="s">
        <v>36</v>
      </c>
      <c r="D414" s="204">
        <v>220.84</v>
      </c>
    </row>
    <row r="415" spans="1:4" ht="26.4" x14ac:dyDescent="0.3">
      <c r="A415" s="190">
        <v>146</v>
      </c>
      <c r="B415" s="191" t="s">
        <v>429</v>
      </c>
      <c r="C415" s="192" t="s">
        <v>36</v>
      </c>
      <c r="D415" s="204">
        <v>6257.66</v>
      </c>
    </row>
    <row r="416" spans="1:4" ht="14.4" x14ac:dyDescent="0.3">
      <c r="A416" s="190">
        <v>147</v>
      </c>
      <c r="B416" s="191" t="s">
        <v>430</v>
      </c>
      <c r="C416" s="192" t="s">
        <v>36</v>
      </c>
      <c r="D416" s="204">
        <v>220.84</v>
      </c>
    </row>
    <row r="417" spans="1:4" ht="26.4" x14ac:dyDescent="0.3">
      <c r="A417" s="190">
        <v>148</v>
      </c>
      <c r="B417" s="191" t="s">
        <v>431</v>
      </c>
      <c r="C417" s="192" t="s">
        <v>36</v>
      </c>
      <c r="D417" s="204">
        <v>8260.0300000000007</v>
      </c>
    </row>
    <row r="418" spans="1:4" ht="14.4" x14ac:dyDescent="0.3">
      <c r="A418" s="190">
        <v>149</v>
      </c>
      <c r="B418" s="191" t="s">
        <v>432</v>
      </c>
      <c r="C418" s="192" t="s">
        <v>36</v>
      </c>
      <c r="D418" s="204">
        <v>220.84</v>
      </c>
    </row>
    <row r="419" spans="1:4" ht="26.4" x14ac:dyDescent="0.3">
      <c r="A419" s="190">
        <v>150</v>
      </c>
      <c r="B419" s="194" t="s">
        <v>433</v>
      </c>
      <c r="C419" s="195" t="s">
        <v>36</v>
      </c>
      <c r="D419" s="204">
        <v>9963.9599999999991</v>
      </c>
    </row>
    <row r="420" spans="1:4" ht="26.4" x14ac:dyDescent="0.3">
      <c r="A420" s="190">
        <v>151</v>
      </c>
      <c r="B420" s="194" t="s">
        <v>434</v>
      </c>
      <c r="C420" s="195" t="s">
        <v>36</v>
      </c>
      <c r="D420" s="204">
        <v>3456.13</v>
      </c>
    </row>
    <row r="421" spans="1:4" ht="26.4" x14ac:dyDescent="0.3">
      <c r="A421" s="190">
        <v>152</v>
      </c>
      <c r="B421" s="194" t="s">
        <v>435</v>
      </c>
      <c r="C421" s="195" t="s">
        <v>36</v>
      </c>
      <c r="D421" s="204">
        <v>4861.8</v>
      </c>
    </row>
    <row r="422" spans="1:4" ht="26.4" x14ac:dyDescent="0.3">
      <c r="A422" s="190">
        <v>153</v>
      </c>
      <c r="B422" s="194" t="s">
        <v>436</v>
      </c>
      <c r="C422" s="195" t="s">
        <v>36</v>
      </c>
      <c r="D422" s="204">
        <v>6113.28</v>
      </c>
    </row>
    <row r="423" spans="1:4" ht="14.4" x14ac:dyDescent="0.3">
      <c r="A423" s="190">
        <v>154</v>
      </c>
      <c r="B423" s="194" t="s">
        <v>437</v>
      </c>
      <c r="C423" s="195" t="s">
        <v>438</v>
      </c>
      <c r="D423" s="204">
        <v>37.5</v>
      </c>
    </row>
    <row r="424" spans="1:4" ht="14.4" x14ac:dyDescent="0.3">
      <c r="A424" s="190">
        <v>155</v>
      </c>
      <c r="B424" s="194" t="s">
        <v>439</v>
      </c>
      <c r="C424" s="195" t="s">
        <v>36</v>
      </c>
      <c r="D424" s="204">
        <v>1534.03</v>
      </c>
    </row>
    <row r="425" spans="1:4" ht="14.4" x14ac:dyDescent="0.3">
      <c r="A425" s="190">
        <v>156</v>
      </c>
      <c r="B425" s="194" t="s">
        <v>440</v>
      </c>
      <c r="C425" s="195" t="s">
        <v>441</v>
      </c>
      <c r="D425" s="204">
        <v>105.52</v>
      </c>
    </row>
    <row r="426" spans="1:4" ht="14.4" x14ac:dyDescent="0.3">
      <c r="A426" s="190">
        <v>157</v>
      </c>
      <c r="B426" s="194" t="s">
        <v>442</v>
      </c>
      <c r="C426" s="195" t="s">
        <v>36</v>
      </c>
      <c r="D426" s="204">
        <v>202.8</v>
      </c>
    </row>
    <row r="427" spans="1:4" ht="26.4" x14ac:dyDescent="0.3">
      <c r="A427" s="190">
        <v>158</v>
      </c>
      <c r="B427" s="194" t="s">
        <v>443</v>
      </c>
      <c r="C427" s="195" t="s">
        <v>36</v>
      </c>
      <c r="D427" s="204">
        <v>191.16</v>
      </c>
    </row>
    <row r="428" spans="1:4" ht="26.4" x14ac:dyDescent="0.3">
      <c r="A428" s="190">
        <v>159</v>
      </c>
      <c r="B428" s="191" t="s">
        <v>444</v>
      </c>
      <c r="C428" s="192" t="s">
        <v>36</v>
      </c>
      <c r="D428" s="204">
        <v>4246.53</v>
      </c>
    </row>
    <row r="429" spans="1:4" ht="26.4" x14ac:dyDescent="0.3">
      <c r="A429" s="190">
        <v>160</v>
      </c>
      <c r="B429" s="194" t="s">
        <v>445</v>
      </c>
      <c r="C429" s="195" t="s">
        <v>36</v>
      </c>
      <c r="D429" s="204">
        <v>191.16</v>
      </c>
    </row>
    <row r="430" spans="1:4" ht="26.4" x14ac:dyDescent="0.3">
      <c r="A430" s="190">
        <v>161</v>
      </c>
      <c r="B430" s="194" t="s">
        <v>446</v>
      </c>
      <c r="C430" s="195" t="s">
        <v>36</v>
      </c>
      <c r="D430" s="204">
        <v>5315.3</v>
      </c>
    </row>
    <row r="431" spans="1:4" ht="26.4" x14ac:dyDescent="0.3">
      <c r="A431" s="190">
        <v>162</v>
      </c>
      <c r="B431" s="194" t="s">
        <v>447</v>
      </c>
      <c r="C431" s="195" t="s">
        <v>36</v>
      </c>
      <c r="D431" s="204">
        <v>191.16</v>
      </c>
    </row>
    <row r="432" spans="1:4" ht="26.4" x14ac:dyDescent="0.3">
      <c r="A432" s="190">
        <v>163</v>
      </c>
      <c r="B432" s="194" t="s">
        <v>448</v>
      </c>
      <c r="C432" s="195" t="s">
        <v>36</v>
      </c>
      <c r="D432" s="204">
        <v>2666.45</v>
      </c>
    </row>
    <row r="433" spans="1:4" ht="26.4" x14ac:dyDescent="0.3">
      <c r="A433" s="190">
        <v>164</v>
      </c>
      <c r="B433" s="191" t="s">
        <v>449</v>
      </c>
      <c r="C433" s="192" t="s">
        <v>441</v>
      </c>
      <c r="D433" s="204">
        <v>7166.87</v>
      </c>
    </row>
    <row r="434" spans="1:4" ht="26.4" x14ac:dyDescent="0.3">
      <c r="A434" s="190">
        <v>165</v>
      </c>
      <c r="B434" s="191" t="s">
        <v>450</v>
      </c>
      <c r="C434" s="192" t="s">
        <v>441</v>
      </c>
      <c r="D434" s="204">
        <v>9474.73</v>
      </c>
    </row>
    <row r="435" spans="1:4" ht="26.4" x14ac:dyDescent="0.3">
      <c r="A435" s="190">
        <v>166</v>
      </c>
      <c r="B435" s="191" t="s">
        <v>451</v>
      </c>
      <c r="C435" s="192" t="s">
        <v>452</v>
      </c>
      <c r="D435" s="204">
        <v>20490.13</v>
      </c>
    </row>
    <row r="436" spans="1:4" ht="26.4" x14ac:dyDescent="0.3">
      <c r="A436" s="190">
        <v>167</v>
      </c>
      <c r="B436" s="191" t="s">
        <v>453</v>
      </c>
      <c r="C436" s="192" t="s">
        <v>441</v>
      </c>
      <c r="D436" s="195">
        <v>23091.13</v>
      </c>
    </row>
    <row r="437" spans="1:4" ht="26.4" x14ac:dyDescent="0.3">
      <c r="A437" s="190">
        <v>168</v>
      </c>
      <c r="B437" s="191" t="s">
        <v>454</v>
      </c>
      <c r="C437" s="192" t="s">
        <v>441</v>
      </c>
      <c r="D437" s="204">
        <v>2928.61</v>
      </c>
    </row>
    <row r="438" spans="1:4" ht="26.4" x14ac:dyDescent="0.3">
      <c r="A438" s="190">
        <v>169</v>
      </c>
      <c r="B438" s="191" t="s">
        <v>455</v>
      </c>
      <c r="C438" s="192" t="s">
        <v>441</v>
      </c>
      <c r="D438" s="204">
        <v>7749.25</v>
      </c>
    </row>
    <row r="439" spans="1:4" ht="14.4" x14ac:dyDescent="0.3">
      <c r="A439" s="190">
        <v>170</v>
      </c>
      <c r="B439" s="191" t="s">
        <v>456</v>
      </c>
      <c r="C439" s="192" t="s">
        <v>324</v>
      </c>
      <c r="D439" s="204">
        <v>19529.419999999998</v>
      </c>
    </row>
    <row r="440" spans="1:4" ht="14.4" x14ac:dyDescent="0.3">
      <c r="A440" s="190">
        <v>171</v>
      </c>
      <c r="B440" s="191" t="s">
        <v>457</v>
      </c>
      <c r="C440" s="192" t="s">
        <v>36</v>
      </c>
      <c r="D440" s="204">
        <v>348.84</v>
      </c>
    </row>
    <row r="441" spans="1:4" ht="14.4" x14ac:dyDescent="0.3">
      <c r="A441" s="190">
        <v>172</v>
      </c>
      <c r="B441" s="191" t="s">
        <v>458</v>
      </c>
      <c r="C441" s="192" t="s">
        <v>36</v>
      </c>
      <c r="D441" s="204">
        <v>979.22</v>
      </c>
    </row>
    <row r="442" spans="1:4" ht="14.4" x14ac:dyDescent="0.3">
      <c r="A442" s="190">
        <v>173</v>
      </c>
      <c r="B442" s="191" t="s">
        <v>459</v>
      </c>
      <c r="C442" s="192" t="s">
        <v>36</v>
      </c>
      <c r="D442" s="204">
        <v>1897.2</v>
      </c>
    </row>
    <row r="443" spans="1:4" ht="14.4" x14ac:dyDescent="0.3">
      <c r="A443" s="190">
        <v>174</v>
      </c>
      <c r="B443" s="191" t="s">
        <v>460</v>
      </c>
      <c r="C443" s="192" t="s">
        <v>36</v>
      </c>
      <c r="D443" s="204">
        <v>275.39999999999998</v>
      </c>
    </row>
    <row r="444" spans="1:4" ht="14.4" x14ac:dyDescent="0.3">
      <c r="A444" s="190">
        <v>175</v>
      </c>
      <c r="B444" s="191" t="s">
        <v>461</v>
      </c>
      <c r="C444" s="192" t="s">
        <v>36</v>
      </c>
      <c r="D444" s="204">
        <v>385.56</v>
      </c>
    </row>
    <row r="445" spans="1:4" ht="14.4" x14ac:dyDescent="0.3">
      <c r="A445" s="190">
        <v>176</v>
      </c>
      <c r="B445" s="191" t="s">
        <v>462</v>
      </c>
      <c r="C445" s="192" t="s">
        <v>36</v>
      </c>
      <c r="D445" s="204">
        <v>3692.47</v>
      </c>
    </row>
    <row r="446" spans="1:4" ht="14.4" x14ac:dyDescent="0.3">
      <c r="A446" s="190">
        <v>177</v>
      </c>
      <c r="B446" s="191" t="s">
        <v>463</v>
      </c>
      <c r="C446" s="192" t="s">
        <v>36</v>
      </c>
      <c r="D446" s="204">
        <v>145.57</v>
      </c>
    </row>
    <row r="447" spans="1:4" ht="14.4" x14ac:dyDescent="0.3">
      <c r="A447" s="190">
        <v>178</v>
      </c>
      <c r="B447" s="191" t="s">
        <v>464</v>
      </c>
      <c r="C447" s="192" t="s">
        <v>452</v>
      </c>
      <c r="D447" s="204">
        <v>247.2</v>
      </c>
    </row>
    <row r="448" spans="1:4" ht="14.4" x14ac:dyDescent="0.3">
      <c r="A448" s="190">
        <v>179</v>
      </c>
      <c r="B448" s="191" t="s">
        <v>465</v>
      </c>
      <c r="C448" s="192" t="s">
        <v>36</v>
      </c>
      <c r="D448" s="204">
        <v>66.239999999999995</v>
      </c>
    </row>
    <row r="449" spans="1:4" ht="14.4" x14ac:dyDescent="0.3">
      <c r="A449" s="190">
        <v>180</v>
      </c>
      <c r="B449" s="191" t="s">
        <v>466</v>
      </c>
      <c r="C449" s="192" t="s">
        <v>36</v>
      </c>
      <c r="D449" s="204">
        <v>60.66</v>
      </c>
    </row>
    <row r="450" spans="1:4" ht="14.4" x14ac:dyDescent="0.3">
      <c r="A450" s="190">
        <v>181</v>
      </c>
      <c r="B450" s="191" t="s">
        <v>467</v>
      </c>
      <c r="C450" s="192" t="s">
        <v>36</v>
      </c>
      <c r="D450" s="204">
        <v>182.05</v>
      </c>
    </row>
    <row r="451" spans="1:4" ht="14.4" x14ac:dyDescent="0.3">
      <c r="A451" s="190">
        <v>182</v>
      </c>
      <c r="B451" s="191" t="s">
        <v>468</v>
      </c>
      <c r="C451" s="192" t="s">
        <v>438</v>
      </c>
      <c r="D451" s="205">
        <v>14.99</v>
      </c>
    </row>
    <row r="452" spans="1:4" ht="14.4" x14ac:dyDescent="0.3">
      <c r="A452" s="190">
        <v>183</v>
      </c>
      <c r="B452" s="191" t="s">
        <v>469</v>
      </c>
      <c r="C452" s="192" t="s">
        <v>36</v>
      </c>
      <c r="D452" s="204">
        <v>57.34</v>
      </c>
    </row>
  </sheetData>
  <mergeCells count="1">
    <mergeCell ref="A4:D4"/>
  </mergeCells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D15"/>
  <sheetViews>
    <sheetView workbookViewId="0">
      <selection activeCell="H10" sqref="H10"/>
    </sheetView>
  </sheetViews>
  <sheetFormatPr defaultRowHeight="14.4" x14ac:dyDescent="0.3"/>
  <cols>
    <col min="2" max="2" width="30.44140625" customWidth="1"/>
    <col min="3" max="3" width="19.5546875" customWidth="1"/>
    <col min="4" max="4" width="17.88671875" customWidth="1"/>
  </cols>
  <sheetData>
    <row r="4" spans="2:4" ht="28.5" customHeight="1" x14ac:dyDescent="0.3">
      <c r="B4" s="126" t="s">
        <v>256</v>
      </c>
      <c r="C4" s="126" t="s">
        <v>257</v>
      </c>
      <c r="D4" s="129" t="s">
        <v>260</v>
      </c>
    </row>
    <row r="5" spans="2:4" ht="24.9" customHeight="1" x14ac:dyDescent="0.35">
      <c r="B5" s="122" t="s">
        <v>249</v>
      </c>
      <c r="C5" s="123">
        <v>6146.3969999999999</v>
      </c>
      <c r="D5" s="130">
        <f>32.782+195.375+396.321+789.519+9.615+33.477+569.265+4.02+528.28+294.415+4.715+680.35+5.15+305.43+115.35+155.185+58.15+88.491+34.276+73.833+74.315</f>
        <v>4448.3139999999994</v>
      </c>
    </row>
    <row r="6" spans="2:4" ht="24.9" customHeight="1" x14ac:dyDescent="0.35">
      <c r="B6" s="122" t="s">
        <v>250</v>
      </c>
      <c r="C6" s="123">
        <v>5896.45</v>
      </c>
      <c r="D6" s="130"/>
    </row>
    <row r="7" spans="2:4" ht="24.9" customHeight="1" x14ac:dyDescent="0.35">
      <c r="B7" s="122" t="s">
        <v>251</v>
      </c>
      <c r="C7" s="123">
        <v>301.35899999999998</v>
      </c>
      <c r="D7" s="130"/>
    </row>
    <row r="8" spans="2:4" ht="24.9" customHeight="1" x14ac:dyDescent="0.35">
      <c r="B8" s="122" t="s">
        <v>252</v>
      </c>
      <c r="C8" s="124">
        <v>167.203</v>
      </c>
      <c r="D8" s="130"/>
    </row>
    <row r="9" spans="2:4" ht="24.9" customHeight="1" x14ac:dyDescent="0.35">
      <c r="B9" s="122" t="s">
        <v>253</v>
      </c>
      <c r="C9" s="124">
        <v>1630.068</v>
      </c>
      <c r="D9" s="130"/>
    </row>
    <row r="10" spans="2:4" ht="24.9" customHeight="1" x14ac:dyDescent="0.4">
      <c r="B10" s="125" t="s">
        <v>254</v>
      </c>
      <c r="C10" s="124">
        <v>276.93599999999998</v>
      </c>
      <c r="D10" s="130">
        <f>14.717+25.022+14.915+3.815+36.716+4.054+4.915+4.015+9.55+4.033+2.41</f>
        <v>124.16200000000001</v>
      </c>
    </row>
    <row r="11" spans="2:4" ht="24.9" customHeight="1" x14ac:dyDescent="0.4">
      <c r="B11" s="125" t="s">
        <v>255</v>
      </c>
      <c r="C11" s="124">
        <v>173.51</v>
      </c>
      <c r="D11" s="130"/>
    </row>
    <row r="12" spans="2:4" ht="24.9" customHeight="1" x14ac:dyDescent="0.4">
      <c r="B12" s="125" t="s">
        <v>258</v>
      </c>
      <c r="C12" s="124">
        <v>269.49</v>
      </c>
      <c r="D12" s="130">
        <f>1.482+0.956+3.494+13.307+30.021+34.501+39.129+39.08+26.212+49.15+2.015+2.412+1.1+10.875*2</f>
        <v>264.60899999999992</v>
      </c>
    </row>
    <row r="13" spans="2:4" ht="24.9" customHeight="1" x14ac:dyDescent="0.4">
      <c r="B13" s="125" t="s">
        <v>259</v>
      </c>
      <c r="C13" s="124">
        <v>546.61</v>
      </c>
      <c r="D13" s="130">
        <f>28.833+14.19+16.637+36.212+17.005+28.135+30.08+26.95+42.7+14.64+29.715+3.72+2.146+7.714+0.201+2.09+6.339+8.515</f>
        <v>315.82199999999995</v>
      </c>
    </row>
    <row r="14" spans="2:4" ht="24.9" customHeight="1" x14ac:dyDescent="0.3"/>
    <row r="15" spans="2:4" ht="18" x14ac:dyDescent="0.35">
      <c r="C15" s="127">
        <f>SUM(C5:C14)</f>
        <v>15408.022999999999</v>
      </c>
      <c r="D15" s="128">
        <f>SUM(D5:D14)</f>
        <v>5152.9069999999992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72764875,36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Рутковська Ілона Павлівна</dc:creator>
  <cp:lastModifiedBy>Рутковська Ілона Павлівна</cp:lastModifiedBy>
  <cp:lastPrinted>2021-03-26T12:11:55Z</cp:lastPrinted>
  <dcterms:created xsi:type="dcterms:W3CDTF">2015-06-05T18:19:34Z</dcterms:created>
  <dcterms:modified xsi:type="dcterms:W3CDTF">2021-05-14T08:26:47Z</dcterms:modified>
</cp:coreProperties>
</file>