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90" yWindow="615" windowWidth="19815" windowHeight="8385"/>
  </bookViews>
  <sheets>
    <sheet name="Sheet" sheetId="1" r:id="rId1"/>
  </sheets>
  <definedNames>
    <definedName name="_xlnm._FilterDatabase" localSheetId="0" hidden="1">Sheet!$A$4:$L$25</definedName>
  </definedNames>
  <calcPr calcId="145621"/>
</workbook>
</file>

<file path=xl/calcChain.xml><?xml version="1.0" encoding="utf-8"?>
<calcChain xmlns="http://schemas.openxmlformats.org/spreadsheetml/2006/main">
  <c r="C25" i="1" l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</calcChain>
</file>

<file path=xl/sharedStrings.xml><?xml version="1.0" encoding="utf-8"?>
<sst xmlns="http://schemas.openxmlformats.org/spreadsheetml/2006/main" count="139" uniqueCount="106">
  <si>
    <t>01/12</t>
  </si>
  <si>
    <t>03363192</t>
  </si>
  <si>
    <t>05/05</t>
  </si>
  <si>
    <t>05540712</t>
  </si>
  <si>
    <t>06/01</t>
  </si>
  <si>
    <t>07/35</t>
  </si>
  <si>
    <t>081520</t>
  </si>
  <si>
    <t>09320000-8 Пара, гаряча вода та пов’язана продукція</t>
  </si>
  <si>
    <t>1/03-П</t>
  </si>
  <si>
    <t>1/09-П</t>
  </si>
  <si>
    <t>1/09-Р</t>
  </si>
  <si>
    <t>1971611975</t>
  </si>
  <si>
    <t>2</t>
  </si>
  <si>
    <t>2/09</t>
  </si>
  <si>
    <t>2020/1</t>
  </si>
  <si>
    <t>20259332</t>
  </si>
  <si>
    <t>20мр/16</t>
  </si>
  <si>
    <t>24450000-3 Агрохімічна продукція</t>
  </si>
  <si>
    <t>2622311251</t>
  </si>
  <si>
    <t>2727410297</t>
  </si>
  <si>
    <t>2д</t>
  </si>
  <si>
    <t>3/09-Д</t>
  </si>
  <si>
    <t>32447450</t>
  </si>
  <si>
    <t>32688148</t>
  </si>
  <si>
    <t>33190000-8 Медичне обладнання та вироби медичного призначення різні</t>
  </si>
  <si>
    <t>33710000-0 Парфуми, засоби гігієни та презервативи</t>
  </si>
  <si>
    <t>33760000-5 Туалетний папір, носові хустинки, рушники для рук і серветки</t>
  </si>
  <si>
    <t>3438605973</t>
  </si>
  <si>
    <t>34822257</t>
  </si>
  <si>
    <t>3621001063</t>
  </si>
  <si>
    <t>37450000-7 Спортивний інвентар для полів і кортів</t>
  </si>
  <si>
    <t>37619259</t>
  </si>
  <si>
    <t>38410000-2 Лічильні прилади</t>
  </si>
  <si>
    <t>39200703</t>
  </si>
  <si>
    <t>39330000-4 Дезінфекційне обладнання</t>
  </si>
  <si>
    <t>41038727</t>
  </si>
  <si>
    <t>41590629</t>
  </si>
  <si>
    <t>42353652</t>
  </si>
  <si>
    <t>44</t>
  </si>
  <si>
    <t>48440000-4 Пакети програмного забезпечення для фінансового аналізу та бухгалтерського обліку</t>
  </si>
  <si>
    <t>4рк/16</t>
  </si>
  <si>
    <t>53/20</t>
  </si>
  <si>
    <t>60140000-1 Нерегулярні пасажирські перевезення</t>
  </si>
  <si>
    <t>70330000-3 Послуги з управління нерухомістю, надавані на платній основі чи на договірних засадах</t>
  </si>
  <si>
    <t>71240000-2 Архітектурні, інженерні та планувальні послуги</t>
  </si>
  <si>
    <t>72260000-5 Послуги, пов’язані з програмним забезпеченням</t>
  </si>
  <si>
    <t>80510000-2 Послуги з професійної підготовки спеціалістів</t>
  </si>
  <si>
    <t>80550000-4 Послуги з професійної підготовки у сфері безпеки</t>
  </si>
  <si>
    <t>90510000-5 Утилізація/видалення сміття та поводження зі сміттям</t>
  </si>
  <si>
    <t>90920000-2 Послуги із санітарно-гігієнічної обробки приміщень</t>
  </si>
  <si>
    <t>978</t>
  </si>
  <si>
    <t>ID контракту</t>
  </si>
  <si>
    <t>MEIS 2222</t>
  </si>
  <si>
    <t>PRО рідке мило антибактеріальне, Ромашка (5 л.)</t>
  </si>
  <si>
    <t>ЄДРПОУ переможця</t>
  </si>
  <si>
    <t>Ідентифікатор закупівлі</t>
  </si>
  <si>
    <t>Інформаційно-консультативні послуги з супроводження веб-сервісу "СОТА"</t>
  </si>
  <si>
    <t>Аптечки та їх поповнення.</t>
  </si>
  <si>
    <t>Вироби медичного призначення Пірометр(інфрачервоний термоментр)</t>
  </si>
  <si>
    <t>ГОРЄЛКО СЕРГІЙ ОПАНАСОВИЧ</t>
  </si>
  <si>
    <t>ГРЕБЕНЮК ВАЛЕРІЙ МИКОЛАЙОВИЧ</t>
  </si>
  <si>
    <t>Дата закінчення договору:</t>
  </si>
  <si>
    <t>Дата підписання договору:</t>
  </si>
  <si>
    <t>Дезінфекційні засоби</t>
  </si>
  <si>
    <t>Дезінфікуючи засоби  для обробки рук і шкіри та поверхонь.</t>
  </si>
  <si>
    <t>Допорогова закупівля</t>
  </si>
  <si>
    <t>Закупівля без використання електронної системи</t>
  </si>
  <si>
    <t>КОМУНАЛЬНЕ ПІДПРИЄМСТВО  "НАВЧАЛЬНО-КУРСОВИЙ КОМБІНАТ" ДНІПРОПЕТРОВСЬКОЇ ОБЛАСНОЇ РАДИ"</t>
  </si>
  <si>
    <t>КОМУНАЛЬНЕ ПІДПРИЄМСТВО "ТЕПЛОЕНЕРГО" ДНІПРОВСЬКОЇ МІСЬКОЇ РАДИ</t>
  </si>
  <si>
    <t>КПТ33/1</t>
  </si>
  <si>
    <t>Код CPV</t>
  </si>
  <si>
    <t>М/101/06/2020</t>
  </si>
  <si>
    <t>НАЗАРЕНКО ЄГОР СЕРГІЙОВИЧ</t>
  </si>
  <si>
    <t>Настінна підставка для тримання дезінфікуючого засобу з  ручним дозатором.</t>
  </si>
  <si>
    <t>Номер договору</t>
  </si>
  <si>
    <t>ПАВЕЛКО НАТАЛІЯ МИКОЛАЇВНА</t>
  </si>
  <si>
    <t>ПРИВАТНЕ ПІДПРИЄМСТВО ВИРОБНИЧО-КОМЕРЦІЙНА ФІРМА "ДЕЗСОЮЗ "АСТРАЛ Н"</t>
  </si>
  <si>
    <t>ПРИДНІПРОВСЬКА ДЕРЖАВНА АКАДЕМІЯ ФІЗИЧНОЇ КУЛЬТУРИ І СПОРТУ</t>
  </si>
  <si>
    <t>Перевезення вихованців ДЮСШ 2 на змагання чемпіонату Дитячо-юнацької футбольної ліги України сезону 201/2020 років, друга частина.</t>
  </si>
  <si>
    <t>Переможець (назва)</t>
  </si>
  <si>
    <t>Послуги з навчання посадових осіб і спеціалістів з Законодавства та нормативно-правових актів з охорони праці.</t>
  </si>
  <si>
    <t>Послуги по виконанню незалежної оцінки вартості нерухомого майна та рецензування звітів для розрахунку орендної плати</t>
  </si>
  <si>
    <t>Послуги із санітарно-гігієнічної обробки приміщень(послуги з профілактичної дератизації та дезінсекції приміщень)</t>
  </si>
  <si>
    <t>Постачання пакетів програмного забезпечення для фінансового аналізу та бухгалтерського обліку(програмний комплекс "ІС-Про")</t>
  </si>
  <si>
    <t>Предмет закупівлі</t>
  </si>
  <si>
    <t>Підвищення кваліфікації тренерів за програмою: для тренерів(тренерів-викладачів)ДЮСШ,  СДЮШОР І та ІІ категорії(для окремих видів та груп видів спорту</t>
  </si>
  <si>
    <t>Рушники паперові (PRO servis Comfort)</t>
  </si>
  <si>
    <t>Рушники паперові(PROservice Comfort)</t>
  </si>
  <si>
    <t>Рідке мило антибактеріальне Ромашка,5 л.</t>
  </si>
  <si>
    <t>Сума договору</t>
  </si>
  <si>
    <t>ТОВ АВТОБУС ДНІПРО</t>
  </si>
  <si>
    <t>ТОВАРИСТВО З ОБМЕЖЕНОЮ ВІДПОВІДАЛЬНІСТЮ "ДЕПАРТАМЕНТ ЗЕМЛЕУСТРОЮ,МІСТОБУДУВАННЯ ТА ОЦІНКИ МАЙНА"</t>
  </si>
  <si>
    <t>ТОВАРИСТВО З ОБМЕЖЕНОЮ ВІДПОВІДАЛЬНІСТЮ "ЕКОЛОГІЯ-Д"</t>
  </si>
  <si>
    <t>ТОВАРИСТВО З ОБМЕЖЕНОЮ ВІДПОВІДАЛЬНІСТЮ "МАЯК ПРОТЕКШН"</t>
  </si>
  <si>
    <t>ТОВАРИСТВО З ОБМЕЖЕНОЮ ВІДПОВІДАЛЬНІСТЮ "СЕРВІС ПРО"</t>
  </si>
  <si>
    <t>ТОВАРИСТВО З ОБМЕЖЕНОЮ ВІДПОВІДАЛЬНІСТЮ "СТІМА-ЕКСПЕРТ"</t>
  </si>
  <si>
    <t>ТОВАРИСТВО З ОБМЕЖЕНОЮ ВІДПОВІДАЛЬНІСТЮ "ФАКУЛЬТЕТ"</t>
  </si>
  <si>
    <t>Теплова енергія в горячій воді (теплопостачання)</t>
  </si>
  <si>
    <t>Технічна інвентаризація об'єкту нерухомого майна, виготовлення технічного паспорту на будівлі та споруди за адресою: м. Дніпро, вул. Ливарна,3.</t>
  </si>
  <si>
    <t>Тип процедури</t>
  </si>
  <si>
    <t>Транспортні послуги з перевезення вихованців ДЮСШ №2 на змагання чемпіонату Дитячо-юнацької футбольної ліги України сезону 2020/2021 років, перша частина.</t>
  </si>
  <si>
    <t>Утилізація/видалення сміття та поводження зі сміттям.</t>
  </si>
  <si>
    <t>ФОП Кудра Вячеслав Віталійович</t>
  </si>
  <si>
    <t>Футбольні м'ячі</t>
  </si>
  <si>
    <t>№</t>
  </si>
  <si>
    <t>Перелік договорів КПНЗ "ДЮСШ№2" ДМР за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</si>
</sst>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\.mm\.yyyy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2" xfId="0" applyFont="1" applyFill="1" applyBorder="1" applyAlignment="1">
      <alignment horizontal="center" wrapText="1"/>
    </xf>
    <xf numFmtId="1" fontId="1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/>
    <xf numFmtId="165" fontId="1" fillId="0" borderId="1" xfId="0" applyNumberFormat="1" applyFont="1" applyBorder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contracting_view/5541891" TargetMode="External"/><Relationship Id="rId13" Type="http://schemas.openxmlformats.org/officeDocument/2006/relationships/hyperlink" Target="https://my.zakupki.prom.ua/remote/dispatcher/state_purchase_view/17383868" TargetMode="External"/><Relationship Id="rId18" Type="http://schemas.openxmlformats.org/officeDocument/2006/relationships/hyperlink" Target="https://my.zakupki.prom.ua/remote/dispatcher/state_contracting_view/5541523" TargetMode="External"/><Relationship Id="rId26" Type="http://schemas.openxmlformats.org/officeDocument/2006/relationships/hyperlink" Target="https://my.zakupki.prom.ua/remote/dispatcher/state_contracting_view/5546933" TargetMode="External"/><Relationship Id="rId39" Type="http://schemas.openxmlformats.org/officeDocument/2006/relationships/hyperlink" Target="https://my.zakupki.prom.ua/remote/dispatcher/state_purchase_view/19395240" TargetMode="External"/><Relationship Id="rId3" Type="http://schemas.openxmlformats.org/officeDocument/2006/relationships/hyperlink" Target="https://my.zakupki.prom.ua/remote/dispatcher/state_purchase_view/17805758" TargetMode="External"/><Relationship Id="rId21" Type="http://schemas.openxmlformats.org/officeDocument/2006/relationships/hyperlink" Target="https://my.zakupki.prom.ua/remote/dispatcher/state_purchase_view/18697731" TargetMode="External"/><Relationship Id="rId34" Type="http://schemas.openxmlformats.org/officeDocument/2006/relationships/hyperlink" Target="https://my.zakupki.prom.ua/remote/dispatcher/state_contracting_view/3730166" TargetMode="External"/><Relationship Id="rId42" Type="http://schemas.openxmlformats.org/officeDocument/2006/relationships/hyperlink" Target="https://my.zakupki.prom.ua/remote/dispatcher/state_contracting_view/4625385" TargetMode="External"/><Relationship Id="rId7" Type="http://schemas.openxmlformats.org/officeDocument/2006/relationships/hyperlink" Target="https://my.zakupki.prom.ua/remote/dispatcher/state_purchase_view/19391218" TargetMode="External"/><Relationship Id="rId12" Type="http://schemas.openxmlformats.org/officeDocument/2006/relationships/hyperlink" Target="https://my.zakupki.prom.ua/remote/dispatcher/state_contracting_view/4807802" TargetMode="External"/><Relationship Id="rId17" Type="http://schemas.openxmlformats.org/officeDocument/2006/relationships/hyperlink" Target="https://my.zakupki.prom.ua/remote/dispatcher/state_purchase_view/19390282" TargetMode="External"/><Relationship Id="rId25" Type="http://schemas.openxmlformats.org/officeDocument/2006/relationships/hyperlink" Target="https://my.zakupki.prom.ua/remote/dispatcher/state_purchase_view/19401857" TargetMode="External"/><Relationship Id="rId33" Type="http://schemas.openxmlformats.org/officeDocument/2006/relationships/hyperlink" Target="https://my.zakupki.prom.ua/remote/dispatcher/state_purchase_view/15006972" TargetMode="External"/><Relationship Id="rId38" Type="http://schemas.openxmlformats.org/officeDocument/2006/relationships/hyperlink" Target="https://my.zakupki.prom.ua/remote/dispatcher/state_contracting_view/4626060" TargetMode="External"/><Relationship Id="rId2" Type="http://schemas.openxmlformats.org/officeDocument/2006/relationships/hyperlink" Target="https://my.zakupki.prom.ua/remote/dispatcher/state_contracting_view/4533750" TargetMode="External"/><Relationship Id="rId16" Type="http://schemas.openxmlformats.org/officeDocument/2006/relationships/hyperlink" Target="https://my.zakupki.prom.ua/remote/dispatcher/state_contracting_view/6617954" TargetMode="External"/><Relationship Id="rId20" Type="http://schemas.openxmlformats.org/officeDocument/2006/relationships/hyperlink" Target="https://my.zakupki.prom.ua/remote/dispatcher/state_contracting_view/6252902" TargetMode="External"/><Relationship Id="rId29" Type="http://schemas.openxmlformats.org/officeDocument/2006/relationships/hyperlink" Target="https://my.zakupki.prom.ua/remote/dispatcher/state_purchase_view/17621448" TargetMode="External"/><Relationship Id="rId41" Type="http://schemas.openxmlformats.org/officeDocument/2006/relationships/hyperlink" Target="https://my.zakupki.prom.ua/remote/dispatcher/state_purchase_view/17440631" TargetMode="External"/><Relationship Id="rId1" Type="http://schemas.openxmlformats.org/officeDocument/2006/relationships/hyperlink" Target="https://my.zakupki.prom.ua/remote/dispatcher/state_purchase_view/17241781" TargetMode="External"/><Relationship Id="rId6" Type="http://schemas.openxmlformats.org/officeDocument/2006/relationships/hyperlink" Target="https://my.zakupki.prom.ua/remote/dispatcher/state_contracting_view/6024619" TargetMode="External"/><Relationship Id="rId11" Type="http://schemas.openxmlformats.org/officeDocument/2006/relationships/hyperlink" Target="https://my.zakupki.prom.ua/remote/dispatcher/state_purchase_view/17832557" TargetMode="External"/><Relationship Id="rId24" Type="http://schemas.openxmlformats.org/officeDocument/2006/relationships/hyperlink" Target="https://my.zakupki.prom.ua/remote/dispatcher/state_contracting_view/4250746" TargetMode="External"/><Relationship Id="rId32" Type="http://schemas.openxmlformats.org/officeDocument/2006/relationships/hyperlink" Target="https://my.zakupki.prom.ua/remote/dispatcher/state_contracting_view/4837638" TargetMode="External"/><Relationship Id="rId37" Type="http://schemas.openxmlformats.org/officeDocument/2006/relationships/hyperlink" Target="https://my.zakupki.prom.ua/remote/dispatcher/state_purchase_view/17442525" TargetMode="External"/><Relationship Id="rId40" Type="http://schemas.openxmlformats.org/officeDocument/2006/relationships/hyperlink" Target="https://my.zakupki.prom.ua/remote/dispatcher/state_contracting_view/5543815" TargetMode="External"/><Relationship Id="rId5" Type="http://schemas.openxmlformats.org/officeDocument/2006/relationships/hyperlink" Target="https://my.zakupki.prom.ua/remote/dispatcher/state_purchase_view/20409562" TargetMode="External"/><Relationship Id="rId15" Type="http://schemas.openxmlformats.org/officeDocument/2006/relationships/hyperlink" Target="https://my.zakupki.prom.ua/remote/dispatcher/state_purchase_view/21663480" TargetMode="External"/><Relationship Id="rId23" Type="http://schemas.openxmlformats.org/officeDocument/2006/relationships/hyperlink" Target="https://my.zakupki.prom.ua/remote/dispatcher/state_purchase_view/16613009" TargetMode="External"/><Relationship Id="rId28" Type="http://schemas.openxmlformats.org/officeDocument/2006/relationships/hyperlink" Target="https://my.zakupki.prom.ua/remote/dispatcher/state_contracting_view/6065386" TargetMode="External"/><Relationship Id="rId36" Type="http://schemas.openxmlformats.org/officeDocument/2006/relationships/hyperlink" Target="https://my.zakupki.prom.ua/remote/dispatcher/state_contracting_view/4685255" TargetMode="External"/><Relationship Id="rId10" Type="http://schemas.openxmlformats.org/officeDocument/2006/relationships/hyperlink" Target="https://my.zakupki.prom.ua/remote/dispatcher/state_contracting_view/4008948" TargetMode="External"/><Relationship Id="rId19" Type="http://schemas.openxmlformats.org/officeDocument/2006/relationships/hyperlink" Target="https://my.zakupki.prom.ua/remote/dispatcher/state_purchase_view/20883725" TargetMode="External"/><Relationship Id="rId31" Type="http://schemas.openxmlformats.org/officeDocument/2006/relationships/hyperlink" Target="https://my.zakupki.prom.ua/remote/dispatcher/state_purchase_view/17897517" TargetMode="External"/><Relationship Id="rId4" Type="http://schemas.openxmlformats.org/officeDocument/2006/relationships/hyperlink" Target="https://my.zakupki.prom.ua/remote/dispatcher/state_contracting_view/4795016" TargetMode="External"/><Relationship Id="rId9" Type="http://schemas.openxmlformats.org/officeDocument/2006/relationships/hyperlink" Target="https://my.zakupki.prom.ua/remote/dispatcher/state_purchase_view/15670985" TargetMode="External"/><Relationship Id="rId14" Type="http://schemas.openxmlformats.org/officeDocument/2006/relationships/hyperlink" Target="https://my.zakupki.prom.ua/remote/dispatcher/state_contracting_view/4599291" TargetMode="External"/><Relationship Id="rId22" Type="http://schemas.openxmlformats.org/officeDocument/2006/relationships/hyperlink" Target="https://my.zakupki.prom.ua/remote/dispatcher/state_contracting_view/5541850" TargetMode="External"/><Relationship Id="rId27" Type="http://schemas.openxmlformats.org/officeDocument/2006/relationships/hyperlink" Target="https://my.zakupki.prom.ua/remote/dispatcher/state_purchase_view/20491036" TargetMode="External"/><Relationship Id="rId30" Type="http://schemas.openxmlformats.org/officeDocument/2006/relationships/hyperlink" Target="https://my.zakupki.prom.ua/remote/dispatcher/state_contracting_view/4709742" TargetMode="External"/><Relationship Id="rId35" Type="http://schemas.openxmlformats.org/officeDocument/2006/relationships/hyperlink" Target="https://my.zakupki.prom.ua/remote/dispatcher/state_purchase_view/17568435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pane ySplit="4" topLeftCell="A5" activePane="bottomLeft" state="frozen"/>
      <selection pane="bottomLeft" activeCell="D2" sqref="D2:F2"/>
    </sheetView>
  </sheetViews>
  <sheetFormatPr defaultColWidth="11.42578125" defaultRowHeight="15" x14ac:dyDescent="0.25"/>
  <cols>
    <col min="1" max="1" width="5"/>
    <col min="2" max="3" width="25"/>
    <col min="4" max="5" width="35"/>
    <col min="6" max="7" width="30"/>
    <col min="8" max="10" width="15"/>
    <col min="11" max="12" width="10"/>
  </cols>
  <sheetData>
    <row r="1" spans="1:12" x14ac:dyDescent="0.25">
      <c r="A1" s="1"/>
    </row>
    <row r="2" spans="1:12" ht="15.75" x14ac:dyDescent="0.25">
      <c r="A2" s="2"/>
      <c r="D2" s="9" t="s">
        <v>105</v>
      </c>
      <c r="E2" s="9"/>
      <c r="F2" s="9"/>
    </row>
    <row r="3" spans="1:12" ht="15.75" thickBot="1" x14ac:dyDescent="0.3"/>
    <row r="4" spans="1:12" ht="39" x14ac:dyDescent="0.25">
      <c r="A4" s="3" t="s">
        <v>104</v>
      </c>
      <c r="B4" s="3" t="s">
        <v>55</v>
      </c>
      <c r="C4" s="3" t="s">
        <v>51</v>
      </c>
      <c r="D4" s="3" t="s">
        <v>84</v>
      </c>
      <c r="E4" s="3" t="s">
        <v>70</v>
      </c>
      <c r="F4" s="3" t="s">
        <v>99</v>
      </c>
      <c r="G4" s="3" t="s">
        <v>79</v>
      </c>
      <c r="H4" s="3" t="s">
        <v>54</v>
      </c>
      <c r="I4" s="3" t="s">
        <v>74</v>
      </c>
      <c r="J4" s="3" t="s">
        <v>89</v>
      </c>
      <c r="K4" s="3" t="s">
        <v>62</v>
      </c>
      <c r="L4" s="3" t="s">
        <v>61</v>
      </c>
    </row>
    <row r="5" spans="1:12" x14ac:dyDescent="0.25">
      <c r="A5" s="4">
        <v>1</v>
      </c>
      <c r="B5" s="5" t="str">
        <f>HYPERLINK("https://my.zakupki.prom.ua/remote/dispatcher/state_purchase_view/17241781", "UA-2020-06-15-004396-c")</f>
        <v>UA-2020-06-15-004396-c</v>
      </c>
      <c r="C5" s="5" t="str">
        <f>HYPERLINK("https://my.zakupki.prom.ua/remote/dispatcher/state_contracting_view/4533750", "UA-2020-06-15-004396-c-c1")</f>
        <v>UA-2020-06-15-004396-c-c1</v>
      </c>
      <c r="D5" s="6" t="s">
        <v>58</v>
      </c>
      <c r="E5" s="6" t="s">
        <v>32</v>
      </c>
      <c r="F5" s="6" t="s">
        <v>66</v>
      </c>
      <c r="G5" s="6" t="s">
        <v>96</v>
      </c>
      <c r="H5" s="6" t="s">
        <v>22</v>
      </c>
      <c r="I5" s="6" t="s">
        <v>4</v>
      </c>
      <c r="J5" s="7">
        <v>1750</v>
      </c>
      <c r="K5" s="8">
        <v>43993</v>
      </c>
      <c r="L5" s="8">
        <v>44196</v>
      </c>
    </row>
    <row r="6" spans="1:12" x14ac:dyDescent="0.25">
      <c r="A6" s="4">
        <v>2</v>
      </c>
      <c r="B6" s="5" t="str">
        <f>HYPERLINK("https://my.zakupki.prom.ua/remote/dispatcher/state_purchase_view/17805758", "UA-2020-07-10-006349-c")</f>
        <v>UA-2020-07-10-006349-c</v>
      </c>
      <c r="C6" s="5" t="str">
        <f>HYPERLINK("https://my.zakupki.prom.ua/remote/dispatcher/state_contracting_view/4795016", "UA-2020-07-10-006349-c-c1")</f>
        <v>UA-2020-07-10-006349-c-c1</v>
      </c>
      <c r="D6" s="6" t="s">
        <v>82</v>
      </c>
      <c r="E6" s="6" t="s">
        <v>49</v>
      </c>
      <c r="F6" s="6" t="s">
        <v>66</v>
      </c>
      <c r="G6" s="6" t="s">
        <v>76</v>
      </c>
      <c r="H6" s="6" t="s">
        <v>15</v>
      </c>
      <c r="I6" s="6" t="s">
        <v>38</v>
      </c>
      <c r="J6" s="7">
        <v>750</v>
      </c>
      <c r="K6" s="8">
        <v>44020</v>
      </c>
      <c r="L6" s="8">
        <v>44196</v>
      </c>
    </row>
    <row r="7" spans="1:12" x14ac:dyDescent="0.25">
      <c r="A7" s="4">
        <v>3</v>
      </c>
      <c r="B7" s="5" t="str">
        <f>HYPERLINK("https://my.zakupki.prom.ua/remote/dispatcher/state_purchase_view/20409562", "UA-2020-10-23-003264-a")</f>
        <v>UA-2020-10-23-003264-a</v>
      </c>
      <c r="C7" s="5" t="str">
        <f>HYPERLINK("https://my.zakupki.prom.ua/remote/dispatcher/state_contracting_view/6024619", "UA-2020-10-23-003264-a-a1")</f>
        <v>UA-2020-10-23-003264-a-a1</v>
      </c>
      <c r="D7" s="6" t="s">
        <v>81</v>
      </c>
      <c r="E7" s="6" t="s">
        <v>43</v>
      </c>
      <c r="F7" s="6" t="s">
        <v>66</v>
      </c>
      <c r="G7" s="6" t="s">
        <v>95</v>
      </c>
      <c r="H7" s="6" t="s">
        <v>28</v>
      </c>
      <c r="I7" s="6" t="s">
        <v>41</v>
      </c>
      <c r="J7" s="7">
        <v>37200</v>
      </c>
      <c r="K7" s="8">
        <v>44124</v>
      </c>
      <c r="L7" s="8">
        <v>44196</v>
      </c>
    </row>
    <row r="8" spans="1:12" x14ac:dyDescent="0.25">
      <c r="A8" s="4">
        <v>4</v>
      </c>
      <c r="B8" s="5" t="str">
        <f>HYPERLINK("https://my.zakupki.prom.ua/remote/dispatcher/state_purchase_view/19391218", "UA-2020-09-18-002183-a")</f>
        <v>UA-2020-09-18-002183-a</v>
      </c>
      <c r="C8" s="5" t="str">
        <f>HYPERLINK("https://my.zakupki.prom.ua/remote/dispatcher/state_contracting_view/5541891", "UA-2020-09-18-002183-a-a1")</f>
        <v>UA-2020-09-18-002183-a-a1</v>
      </c>
      <c r="D8" s="6" t="s">
        <v>86</v>
      </c>
      <c r="E8" s="6" t="s">
        <v>26</v>
      </c>
      <c r="F8" s="6" t="s">
        <v>66</v>
      </c>
      <c r="G8" s="6" t="s">
        <v>94</v>
      </c>
      <c r="H8" s="6" t="s">
        <v>33</v>
      </c>
      <c r="I8" s="6" t="s">
        <v>10</v>
      </c>
      <c r="J8" s="7">
        <v>3517.92</v>
      </c>
      <c r="K8" s="8">
        <v>44090</v>
      </c>
      <c r="L8" s="8">
        <v>44196</v>
      </c>
    </row>
    <row r="9" spans="1:12" x14ac:dyDescent="0.25">
      <c r="A9" s="4">
        <v>5</v>
      </c>
      <c r="B9" s="5" t="str">
        <f>HYPERLINK("https://my.zakupki.prom.ua/remote/dispatcher/state_purchase_view/15670985", "UA-2020-03-10-000797-a")</f>
        <v>UA-2020-03-10-000797-a</v>
      </c>
      <c r="C9" s="5" t="str">
        <f>HYPERLINK("https://my.zakupki.prom.ua/remote/dispatcher/state_contracting_view/4008948", "UA-2020-03-10-000797-a-b1")</f>
        <v>UA-2020-03-10-000797-a-b1</v>
      </c>
      <c r="D9" s="6" t="s">
        <v>78</v>
      </c>
      <c r="E9" s="6" t="s">
        <v>42</v>
      </c>
      <c r="F9" s="6" t="s">
        <v>65</v>
      </c>
      <c r="G9" s="6" t="s">
        <v>90</v>
      </c>
      <c r="H9" s="6" t="s">
        <v>31</v>
      </c>
      <c r="I9" s="6" t="s">
        <v>8</v>
      </c>
      <c r="J9" s="7">
        <v>27720</v>
      </c>
      <c r="K9" s="8">
        <v>43916</v>
      </c>
      <c r="L9" s="8">
        <v>44196</v>
      </c>
    </row>
    <row r="10" spans="1:12" x14ac:dyDescent="0.25">
      <c r="A10" s="4">
        <v>6</v>
      </c>
      <c r="B10" s="5" t="str">
        <f>HYPERLINK("https://my.zakupki.prom.ua/remote/dispatcher/state_purchase_view/17832557", "UA-2020-07-13-004754-c")</f>
        <v>UA-2020-07-13-004754-c</v>
      </c>
      <c r="C10" s="5" t="str">
        <f>HYPERLINK("https://my.zakupki.prom.ua/remote/dispatcher/state_contracting_view/4807802", "UA-2020-07-13-004754-c-c1")</f>
        <v>UA-2020-07-13-004754-c-c1</v>
      </c>
      <c r="D10" s="6" t="s">
        <v>83</v>
      </c>
      <c r="E10" s="6" t="s">
        <v>39</v>
      </c>
      <c r="F10" s="6" t="s">
        <v>66</v>
      </c>
      <c r="G10" s="6" t="s">
        <v>59</v>
      </c>
      <c r="H10" s="6" t="s">
        <v>19</v>
      </c>
      <c r="I10" s="6" t="s">
        <v>5</v>
      </c>
      <c r="J10" s="7">
        <v>12840</v>
      </c>
      <c r="K10" s="8">
        <v>44021</v>
      </c>
      <c r="L10" s="8">
        <v>44196</v>
      </c>
    </row>
    <row r="11" spans="1:12" x14ac:dyDescent="0.25">
      <c r="A11" s="4">
        <v>7</v>
      </c>
      <c r="B11" s="5" t="str">
        <f>HYPERLINK("https://my.zakupki.prom.ua/remote/dispatcher/state_purchase_view/17383868", "UA-2020-06-19-007208-c")</f>
        <v>UA-2020-06-19-007208-c</v>
      </c>
      <c r="C11" s="5" t="str">
        <f>HYPERLINK("https://my.zakupki.prom.ua/remote/dispatcher/state_contracting_view/4599291", "UA-2020-06-19-007208-c-c1")</f>
        <v>UA-2020-06-19-007208-c-c1</v>
      </c>
      <c r="D11" s="6" t="s">
        <v>87</v>
      </c>
      <c r="E11" s="6" t="s">
        <v>26</v>
      </c>
      <c r="F11" s="6" t="s">
        <v>66</v>
      </c>
      <c r="G11" s="6" t="s">
        <v>94</v>
      </c>
      <c r="H11" s="6" t="s">
        <v>33</v>
      </c>
      <c r="I11" s="6" t="s">
        <v>40</v>
      </c>
      <c r="J11" s="7">
        <v>2638.44</v>
      </c>
      <c r="K11" s="8">
        <v>43998</v>
      </c>
      <c r="L11" s="8">
        <v>44196</v>
      </c>
    </row>
    <row r="12" spans="1:12" x14ac:dyDescent="0.25">
      <c r="A12" s="4">
        <v>8</v>
      </c>
      <c r="B12" s="5" t="str">
        <f>HYPERLINK("https://my.zakupki.prom.ua/remote/dispatcher/state_purchase_view/21663480", "UA-2020-12-02-008489-b")</f>
        <v>UA-2020-12-02-008489-b</v>
      </c>
      <c r="C12" s="5" t="str">
        <f>HYPERLINK("https://my.zakupki.prom.ua/remote/dispatcher/state_contracting_view/6617954", "UA-2020-12-02-008489-b-b1")</f>
        <v>UA-2020-12-02-008489-b-b1</v>
      </c>
      <c r="D12" s="6" t="s">
        <v>57</v>
      </c>
      <c r="E12" s="6" t="s">
        <v>24</v>
      </c>
      <c r="F12" s="6" t="s">
        <v>66</v>
      </c>
      <c r="G12" s="6" t="s">
        <v>96</v>
      </c>
      <c r="H12" s="6" t="s">
        <v>22</v>
      </c>
      <c r="I12" s="6" t="s">
        <v>0</v>
      </c>
      <c r="J12" s="7">
        <v>9501.67</v>
      </c>
      <c r="K12" s="8">
        <v>44166</v>
      </c>
      <c r="L12" s="8">
        <v>44196</v>
      </c>
    </row>
    <row r="13" spans="1:12" x14ac:dyDescent="0.25">
      <c r="A13" s="4">
        <v>9</v>
      </c>
      <c r="B13" s="5" t="str">
        <f>HYPERLINK("https://my.zakupki.prom.ua/remote/dispatcher/state_purchase_view/19390282", "UA-2020-09-18-001837-a")</f>
        <v>UA-2020-09-18-001837-a</v>
      </c>
      <c r="C13" s="5" t="str">
        <f>HYPERLINK("https://my.zakupki.prom.ua/remote/dispatcher/state_contracting_view/5541523", "UA-2020-09-18-001837-a-a1")</f>
        <v>UA-2020-09-18-001837-a-a1</v>
      </c>
      <c r="D13" s="6" t="s">
        <v>88</v>
      </c>
      <c r="E13" s="6" t="s">
        <v>25</v>
      </c>
      <c r="F13" s="6" t="s">
        <v>66</v>
      </c>
      <c r="G13" s="6" t="s">
        <v>94</v>
      </c>
      <c r="H13" s="6" t="s">
        <v>33</v>
      </c>
      <c r="I13" s="6" t="s">
        <v>13</v>
      </c>
      <c r="J13" s="7">
        <v>958.08</v>
      </c>
      <c r="K13" s="8">
        <v>44090</v>
      </c>
      <c r="L13" s="8">
        <v>44196</v>
      </c>
    </row>
    <row r="14" spans="1:12" x14ac:dyDescent="0.25">
      <c r="A14" s="4">
        <v>10</v>
      </c>
      <c r="B14" s="5" t="str">
        <f>HYPERLINK("https://my.zakupki.prom.ua/remote/dispatcher/state_purchase_view/20883725", "UA-2020-11-09-003600-c")</f>
        <v>UA-2020-11-09-003600-c</v>
      </c>
      <c r="C14" s="5" t="str">
        <f>HYPERLINK("https://my.zakupki.prom.ua/remote/dispatcher/state_contracting_view/6252902", "UA-2020-11-09-003600-c-c1")</f>
        <v>UA-2020-11-09-003600-c-c1</v>
      </c>
      <c r="D14" s="6" t="s">
        <v>85</v>
      </c>
      <c r="E14" s="6" t="s">
        <v>46</v>
      </c>
      <c r="F14" s="6" t="s">
        <v>66</v>
      </c>
      <c r="G14" s="6" t="s">
        <v>77</v>
      </c>
      <c r="H14" s="6" t="s">
        <v>3</v>
      </c>
      <c r="I14" s="6" t="s">
        <v>69</v>
      </c>
      <c r="J14" s="7">
        <v>1750</v>
      </c>
      <c r="K14" s="8">
        <v>44138</v>
      </c>
      <c r="L14" s="8">
        <v>44196</v>
      </c>
    </row>
    <row r="15" spans="1:12" x14ac:dyDescent="0.25">
      <c r="A15" s="4">
        <v>11</v>
      </c>
      <c r="B15" s="5" t="str">
        <f>HYPERLINK("https://my.zakupki.prom.ua/remote/dispatcher/state_purchase_view/18697731", "UA-2020-08-20-005976-a")</f>
        <v>UA-2020-08-20-005976-a</v>
      </c>
      <c r="C15" s="5" t="str">
        <f>HYPERLINK("https://my.zakupki.prom.ua/remote/dispatcher/state_contracting_view/5541850", "UA-2020-08-20-005976-a-b1")</f>
        <v>UA-2020-08-20-005976-a-b1</v>
      </c>
      <c r="D15" s="6" t="s">
        <v>100</v>
      </c>
      <c r="E15" s="6" t="s">
        <v>42</v>
      </c>
      <c r="F15" s="6" t="s">
        <v>65</v>
      </c>
      <c r="G15" s="6" t="s">
        <v>90</v>
      </c>
      <c r="H15" s="6" t="s">
        <v>31</v>
      </c>
      <c r="I15" s="6" t="s">
        <v>9</v>
      </c>
      <c r="J15" s="7">
        <v>34814</v>
      </c>
      <c r="K15" s="8">
        <v>44083</v>
      </c>
      <c r="L15" s="8">
        <v>44196</v>
      </c>
    </row>
    <row r="16" spans="1:12" x14ac:dyDescent="0.25">
      <c r="A16" s="4">
        <v>12</v>
      </c>
      <c r="B16" s="5" t="str">
        <f>HYPERLINK("https://my.zakupki.prom.ua/remote/dispatcher/state_purchase_view/16613009", "UA-2020-05-08-004432-b")</f>
        <v>UA-2020-05-08-004432-b</v>
      </c>
      <c r="C16" s="5" t="str">
        <f>HYPERLINK("https://my.zakupki.prom.ua/remote/dispatcher/state_contracting_view/4250746", "UA-2020-05-08-004432-b-b1")</f>
        <v>UA-2020-05-08-004432-b-b1</v>
      </c>
      <c r="D16" s="6" t="s">
        <v>98</v>
      </c>
      <c r="E16" s="6" t="s">
        <v>44</v>
      </c>
      <c r="F16" s="6" t="s">
        <v>66</v>
      </c>
      <c r="G16" s="6" t="s">
        <v>91</v>
      </c>
      <c r="H16" s="6" t="s">
        <v>35</v>
      </c>
      <c r="I16" s="6" t="s">
        <v>2</v>
      </c>
      <c r="J16" s="7">
        <v>3000</v>
      </c>
      <c r="K16" s="8">
        <v>43958</v>
      </c>
      <c r="L16" s="8">
        <v>44196</v>
      </c>
    </row>
    <row r="17" spans="1:12" x14ac:dyDescent="0.25">
      <c r="A17" s="4">
        <v>13</v>
      </c>
      <c r="B17" s="5" t="str">
        <f>HYPERLINK("https://my.zakupki.prom.ua/remote/dispatcher/state_purchase_view/19401857", "UA-2020-09-18-005015-a")</f>
        <v>UA-2020-09-18-005015-a</v>
      </c>
      <c r="C17" s="5" t="str">
        <f>HYPERLINK("https://my.zakupki.prom.ua/remote/dispatcher/state_contracting_view/5546933", "UA-2020-09-18-005015-a-a1")</f>
        <v>UA-2020-09-18-005015-a-a1</v>
      </c>
      <c r="D17" s="6" t="s">
        <v>63</v>
      </c>
      <c r="E17" s="6" t="s">
        <v>17</v>
      </c>
      <c r="F17" s="6" t="s">
        <v>66</v>
      </c>
      <c r="G17" s="6" t="s">
        <v>60</v>
      </c>
      <c r="H17" s="6" t="s">
        <v>11</v>
      </c>
      <c r="I17" s="6" t="s">
        <v>21</v>
      </c>
      <c r="J17" s="7">
        <v>8868</v>
      </c>
      <c r="K17" s="8">
        <v>44091</v>
      </c>
      <c r="L17" s="8">
        <v>44196</v>
      </c>
    </row>
    <row r="18" spans="1:12" x14ac:dyDescent="0.25">
      <c r="A18" s="4">
        <v>14</v>
      </c>
      <c r="B18" s="5" t="str">
        <f>HYPERLINK("https://my.zakupki.prom.ua/remote/dispatcher/state_purchase_view/20491036", "UA-2020-10-27-000590-a")</f>
        <v>UA-2020-10-27-000590-a</v>
      </c>
      <c r="C18" s="5" t="str">
        <f>HYPERLINK("https://my.zakupki.prom.ua/remote/dispatcher/state_contracting_view/6065386", "UA-2020-10-27-000590-a-a1")</f>
        <v>UA-2020-10-27-000590-a-a1</v>
      </c>
      <c r="D18" s="6" t="s">
        <v>80</v>
      </c>
      <c r="E18" s="6" t="s">
        <v>47</v>
      </c>
      <c r="F18" s="6" t="s">
        <v>66</v>
      </c>
      <c r="G18" s="6" t="s">
        <v>67</v>
      </c>
      <c r="H18" s="6" t="s">
        <v>1</v>
      </c>
      <c r="I18" s="6" t="s">
        <v>50</v>
      </c>
      <c r="J18" s="7">
        <v>1920</v>
      </c>
      <c r="K18" s="8">
        <v>44127</v>
      </c>
      <c r="L18" s="8">
        <v>44196</v>
      </c>
    </row>
    <row r="19" spans="1:12" x14ac:dyDescent="0.25">
      <c r="A19" s="4">
        <v>15</v>
      </c>
      <c r="B19" s="5" t="str">
        <f>HYPERLINK("https://my.zakupki.prom.ua/remote/dispatcher/state_purchase_view/17621448", "UA-2020-07-02-009388-a")</f>
        <v>UA-2020-07-02-009388-a</v>
      </c>
      <c r="C19" s="5" t="str">
        <f>HYPERLINK("https://my.zakupki.prom.ua/remote/dispatcher/state_contracting_view/4709742", "UA-2020-07-02-009388-a-a1")</f>
        <v>UA-2020-07-02-009388-a-a1</v>
      </c>
      <c r="D19" s="6" t="s">
        <v>73</v>
      </c>
      <c r="E19" s="6" t="s">
        <v>34</v>
      </c>
      <c r="F19" s="6" t="s">
        <v>66</v>
      </c>
      <c r="G19" s="6" t="s">
        <v>102</v>
      </c>
      <c r="H19" s="6" t="s">
        <v>18</v>
      </c>
      <c r="I19" s="6" t="s">
        <v>20</v>
      </c>
      <c r="J19" s="7">
        <v>2392</v>
      </c>
      <c r="K19" s="8">
        <v>44013</v>
      </c>
      <c r="L19" s="8">
        <v>44196</v>
      </c>
    </row>
    <row r="20" spans="1:12" x14ac:dyDescent="0.25">
      <c r="A20" s="4">
        <v>16</v>
      </c>
      <c r="B20" s="5" t="str">
        <f>HYPERLINK("https://my.zakupki.prom.ua/remote/dispatcher/state_purchase_view/17897517", "UA-2020-07-15-005622-c")</f>
        <v>UA-2020-07-15-005622-c</v>
      </c>
      <c r="C20" s="5" t="str">
        <f>HYPERLINK("https://my.zakupki.prom.ua/remote/dispatcher/state_contracting_view/4837638", "UA-2020-07-15-005622-c-c1")</f>
        <v>UA-2020-07-15-005622-c-c1</v>
      </c>
      <c r="D20" s="6" t="s">
        <v>56</v>
      </c>
      <c r="E20" s="6" t="s">
        <v>45</v>
      </c>
      <c r="F20" s="6" t="s">
        <v>66</v>
      </c>
      <c r="G20" s="6" t="s">
        <v>93</v>
      </c>
      <c r="H20" s="6" t="s">
        <v>36</v>
      </c>
      <c r="I20" s="6" t="s">
        <v>52</v>
      </c>
      <c r="J20" s="7">
        <v>900</v>
      </c>
      <c r="K20" s="8">
        <v>44026</v>
      </c>
      <c r="L20" s="8">
        <v>44196</v>
      </c>
    </row>
    <row r="21" spans="1:12" x14ac:dyDescent="0.25">
      <c r="A21" s="4">
        <v>17</v>
      </c>
      <c r="B21" s="5" t="str">
        <f>HYPERLINK("https://my.zakupki.prom.ua/remote/dispatcher/state_purchase_view/15006972", "UA-2020-01-31-003220-a")</f>
        <v>UA-2020-01-31-003220-a</v>
      </c>
      <c r="C21" s="5" t="str">
        <f>HYPERLINK("https://my.zakupki.prom.ua/remote/dispatcher/state_contracting_view/3730166", "UA-2020-01-31-003220-a-a1")</f>
        <v>UA-2020-01-31-003220-a-a1</v>
      </c>
      <c r="D21" s="6" t="s">
        <v>97</v>
      </c>
      <c r="E21" s="6" t="s">
        <v>7</v>
      </c>
      <c r="F21" s="6" t="s">
        <v>66</v>
      </c>
      <c r="G21" s="6" t="s">
        <v>68</v>
      </c>
      <c r="H21" s="6" t="s">
        <v>23</v>
      </c>
      <c r="I21" s="6" t="s">
        <v>6</v>
      </c>
      <c r="J21" s="7">
        <v>199980</v>
      </c>
      <c r="K21" s="8">
        <v>43861</v>
      </c>
      <c r="L21" s="8">
        <v>44196</v>
      </c>
    </row>
    <row r="22" spans="1:12" x14ac:dyDescent="0.25">
      <c r="A22" s="4">
        <v>18</v>
      </c>
      <c r="B22" s="5" t="str">
        <f>HYPERLINK("https://my.zakupki.prom.ua/remote/dispatcher/state_purchase_view/17568435", "UA-2020-07-01-000791-a")</f>
        <v>UA-2020-07-01-000791-a</v>
      </c>
      <c r="C22" s="5" t="str">
        <f>HYPERLINK("https://my.zakupki.prom.ua/remote/dispatcher/state_contracting_view/4685255", "UA-2020-07-01-000791-a-a1")</f>
        <v>UA-2020-07-01-000791-a-a1</v>
      </c>
      <c r="D22" s="6" t="s">
        <v>101</v>
      </c>
      <c r="E22" s="6" t="s">
        <v>48</v>
      </c>
      <c r="F22" s="6" t="s">
        <v>66</v>
      </c>
      <c r="G22" s="6" t="s">
        <v>92</v>
      </c>
      <c r="H22" s="6" t="s">
        <v>37</v>
      </c>
      <c r="I22" s="6" t="s">
        <v>71</v>
      </c>
      <c r="J22" s="7">
        <v>992.76</v>
      </c>
      <c r="K22" s="8">
        <v>44007</v>
      </c>
      <c r="L22" s="8">
        <v>44196</v>
      </c>
    </row>
    <row r="23" spans="1:12" x14ac:dyDescent="0.25">
      <c r="A23" s="4">
        <v>19</v>
      </c>
      <c r="B23" s="5" t="str">
        <f>HYPERLINK("https://my.zakupki.prom.ua/remote/dispatcher/state_purchase_view/17442525", "UA-2020-06-23-005442-a")</f>
        <v>UA-2020-06-23-005442-a</v>
      </c>
      <c r="C23" s="5" t="str">
        <f>HYPERLINK("https://my.zakupki.prom.ua/remote/dispatcher/state_contracting_view/4626060", "UA-2020-06-23-005442-a-a1")</f>
        <v>UA-2020-06-23-005442-a-a1</v>
      </c>
      <c r="D23" s="6" t="s">
        <v>64</v>
      </c>
      <c r="E23" s="6" t="s">
        <v>17</v>
      </c>
      <c r="F23" s="6" t="s">
        <v>66</v>
      </c>
      <c r="G23" s="6" t="s">
        <v>75</v>
      </c>
      <c r="H23" s="6" t="s">
        <v>29</v>
      </c>
      <c r="I23" s="6" t="s">
        <v>12</v>
      </c>
      <c r="J23" s="7">
        <v>2992</v>
      </c>
      <c r="K23" s="8">
        <v>44001</v>
      </c>
      <c r="L23" s="8">
        <v>44196</v>
      </c>
    </row>
    <row r="24" spans="1:12" x14ac:dyDescent="0.25">
      <c r="A24" s="4">
        <v>20</v>
      </c>
      <c r="B24" s="5" t="str">
        <f>HYPERLINK("https://my.zakupki.prom.ua/remote/dispatcher/state_purchase_view/19395240", "UA-2020-09-18-003249-a")</f>
        <v>UA-2020-09-18-003249-a</v>
      </c>
      <c r="C24" s="5" t="str">
        <f>HYPERLINK("https://my.zakupki.prom.ua/remote/dispatcher/state_contracting_view/5543815", "UA-2020-09-18-003249-a-a1")</f>
        <v>UA-2020-09-18-003249-a-a1</v>
      </c>
      <c r="D24" s="6" t="s">
        <v>103</v>
      </c>
      <c r="E24" s="6" t="s">
        <v>30</v>
      </c>
      <c r="F24" s="6" t="s">
        <v>66</v>
      </c>
      <c r="G24" s="6" t="s">
        <v>72</v>
      </c>
      <c r="H24" s="6" t="s">
        <v>27</v>
      </c>
      <c r="I24" s="6" t="s">
        <v>14</v>
      </c>
      <c r="J24" s="7">
        <v>49950</v>
      </c>
      <c r="K24" s="8">
        <v>44090</v>
      </c>
      <c r="L24" s="8">
        <v>44196</v>
      </c>
    </row>
    <row r="25" spans="1:12" x14ac:dyDescent="0.25">
      <c r="A25" s="4">
        <v>21</v>
      </c>
      <c r="B25" s="5" t="str">
        <f>HYPERLINK("https://my.zakupki.prom.ua/remote/dispatcher/state_purchase_view/17440631", "UA-2020-06-23-004804-a")</f>
        <v>UA-2020-06-23-004804-a</v>
      </c>
      <c r="C25" s="5" t="str">
        <f>HYPERLINK("https://my.zakupki.prom.ua/remote/dispatcher/state_contracting_view/4625385", "UA-2020-06-23-004804-a-a1")</f>
        <v>UA-2020-06-23-004804-a-a1</v>
      </c>
      <c r="D25" s="6" t="s">
        <v>53</v>
      </c>
      <c r="E25" s="6" t="s">
        <v>25</v>
      </c>
      <c r="F25" s="6" t="s">
        <v>66</v>
      </c>
      <c r="G25" s="6" t="s">
        <v>94</v>
      </c>
      <c r="H25" s="6" t="s">
        <v>33</v>
      </c>
      <c r="I25" s="6" t="s">
        <v>16</v>
      </c>
      <c r="J25" s="7">
        <v>718.56</v>
      </c>
      <c r="K25" s="8">
        <v>44001</v>
      </c>
      <c r="L25" s="8">
        <v>44196</v>
      </c>
    </row>
    <row r="26" spans="1:12" x14ac:dyDescent="0.25">
      <c r="A26" s="1"/>
    </row>
  </sheetData>
  <autoFilter ref="A4:L25"/>
  <mergeCells count="1">
    <mergeCell ref="D2:F2"/>
  </mergeCells>
  <hyperlinks>
    <hyperlink ref="B5" r:id="rId1" display="https://my.zakupki.prom.ua/remote/dispatcher/state_purchase_view/17241781"/>
    <hyperlink ref="C5" r:id="rId2" display="https://my.zakupki.prom.ua/remote/dispatcher/state_contracting_view/4533750"/>
    <hyperlink ref="B6" r:id="rId3" display="https://my.zakupki.prom.ua/remote/dispatcher/state_purchase_view/17805758"/>
    <hyperlink ref="C6" r:id="rId4" display="https://my.zakupki.prom.ua/remote/dispatcher/state_contracting_view/4795016"/>
    <hyperlink ref="B7" r:id="rId5" display="https://my.zakupki.prom.ua/remote/dispatcher/state_purchase_view/20409562"/>
    <hyperlink ref="C7" r:id="rId6" display="https://my.zakupki.prom.ua/remote/dispatcher/state_contracting_view/6024619"/>
    <hyperlink ref="B8" r:id="rId7" display="https://my.zakupki.prom.ua/remote/dispatcher/state_purchase_view/19391218"/>
    <hyperlink ref="C8" r:id="rId8" display="https://my.zakupki.prom.ua/remote/dispatcher/state_contracting_view/5541891"/>
    <hyperlink ref="B9" r:id="rId9" display="https://my.zakupki.prom.ua/remote/dispatcher/state_purchase_view/15670985"/>
    <hyperlink ref="C9" r:id="rId10" display="https://my.zakupki.prom.ua/remote/dispatcher/state_contracting_view/4008948"/>
    <hyperlink ref="B10" r:id="rId11" display="https://my.zakupki.prom.ua/remote/dispatcher/state_purchase_view/17832557"/>
    <hyperlink ref="C10" r:id="rId12" display="https://my.zakupki.prom.ua/remote/dispatcher/state_contracting_view/4807802"/>
    <hyperlink ref="B11" r:id="rId13" display="https://my.zakupki.prom.ua/remote/dispatcher/state_purchase_view/17383868"/>
    <hyperlink ref="C11" r:id="rId14" display="https://my.zakupki.prom.ua/remote/dispatcher/state_contracting_view/4599291"/>
    <hyperlink ref="B12" r:id="rId15" display="https://my.zakupki.prom.ua/remote/dispatcher/state_purchase_view/21663480"/>
    <hyperlink ref="C12" r:id="rId16" display="https://my.zakupki.prom.ua/remote/dispatcher/state_contracting_view/6617954"/>
    <hyperlink ref="B13" r:id="rId17" display="https://my.zakupki.prom.ua/remote/dispatcher/state_purchase_view/19390282"/>
    <hyperlink ref="C13" r:id="rId18" display="https://my.zakupki.prom.ua/remote/dispatcher/state_contracting_view/5541523"/>
    <hyperlink ref="B14" r:id="rId19" display="https://my.zakupki.prom.ua/remote/dispatcher/state_purchase_view/20883725"/>
    <hyperlink ref="C14" r:id="rId20" display="https://my.zakupki.prom.ua/remote/dispatcher/state_contracting_view/6252902"/>
    <hyperlink ref="B15" r:id="rId21" display="https://my.zakupki.prom.ua/remote/dispatcher/state_purchase_view/18697731"/>
    <hyperlink ref="C15" r:id="rId22" display="https://my.zakupki.prom.ua/remote/dispatcher/state_contracting_view/5541850"/>
    <hyperlink ref="B16" r:id="rId23" display="https://my.zakupki.prom.ua/remote/dispatcher/state_purchase_view/16613009"/>
    <hyperlink ref="C16" r:id="rId24" display="https://my.zakupki.prom.ua/remote/dispatcher/state_contracting_view/4250746"/>
    <hyperlink ref="B17" r:id="rId25" display="https://my.zakupki.prom.ua/remote/dispatcher/state_purchase_view/19401857"/>
    <hyperlink ref="C17" r:id="rId26" display="https://my.zakupki.prom.ua/remote/dispatcher/state_contracting_view/5546933"/>
    <hyperlink ref="B18" r:id="rId27" display="https://my.zakupki.prom.ua/remote/dispatcher/state_purchase_view/20491036"/>
    <hyperlink ref="C18" r:id="rId28" display="https://my.zakupki.prom.ua/remote/dispatcher/state_contracting_view/6065386"/>
    <hyperlink ref="B19" r:id="rId29" display="https://my.zakupki.prom.ua/remote/dispatcher/state_purchase_view/17621448"/>
    <hyperlink ref="C19" r:id="rId30" display="https://my.zakupki.prom.ua/remote/dispatcher/state_contracting_view/4709742"/>
    <hyperlink ref="B20" r:id="rId31" display="https://my.zakupki.prom.ua/remote/dispatcher/state_purchase_view/17897517"/>
    <hyperlink ref="C20" r:id="rId32" display="https://my.zakupki.prom.ua/remote/dispatcher/state_contracting_view/4837638"/>
    <hyperlink ref="B21" r:id="rId33" display="https://my.zakupki.prom.ua/remote/dispatcher/state_purchase_view/15006972"/>
    <hyperlink ref="C21" r:id="rId34" display="https://my.zakupki.prom.ua/remote/dispatcher/state_contracting_view/3730166"/>
    <hyperlink ref="B22" r:id="rId35" display="https://my.zakupki.prom.ua/remote/dispatcher/state_purchase_view/17568435"/>
    <hyperlink ref="C22" r:id="rId36" display="https://my.zakupki.prom.ua/remote/dispatcher/state_contracting_view/4685255"/>
    <hyperlink ref="B23" r:id="rId37" display="https://my.zakupki.prom.ua/remote/dispatcher/state_purchase_view/17442525"/>
    <hyperlink ref="C23" r:id="rId38" display="https://my.zakupki.prom.ua/remote/dispatcher/state_contracting_view/4626060"/>
    <hyperlink ref="B24" r:id="rId39" display="https://my.zakupki.prom.ua/remote/dispatcher/state_purchase_view/19395240"/>
    <hyperlink ref="C24" r:id="rId40" display="https://my.zakupki.prom.ua/remote/dispatcher/state_contracting_view/5543815"/>
    <hyperlink ref="B25" r:id="rId41" display="https://my.zakupki.prom.ua/remote/dispatcher/state_purchase_view/17440631"/>
    <hyperlink ref="C25" r:id="rId42" display="https://my.zakupki.prom.ua/remote/dispatcher/state_contracting_view/4625385"/>
  </hyperlinks>
  <pageMargins left="0.75" right="0.75" top="1" bottom="1" header="0.5" footer="0.5"/>
  <pageSetup paperSize="9" orientation="portrait" verticalDpi="0"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Оля</cp:lastModifiedBy>
  <dcterms:created xsi:type="dcterms:W3CDTF">2021-06-10T12:54:11Z</dcterms:created>
  <dcterms:modified xsi:type="dcterms:W3CDTF">2021-06-10T10:00:13Z</dcterms:modified>
</cp:coreProperties>
</file>